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20" tabRatio="811" activeTab="1"/>
  </bookViews>
  <sheets>
    <sheet name="R5【小】学校・学級数 " sheetId="1" r:id="rId1"/>
    <sheet name="R５【中】学校・学級数 " sheetId="2" r:id="rId2"/>
    <sheet name="R５【義務】学校・学級数" sheetId="3" r:id="rId3"/>
    <sheet name="R５【高】学校・学級数" sheetId="4" r:id="rId4"/>
    <sheet name="R５【特支】学校・学級数" sheetId="5" r:id="rId5"/>
    <sheet name="R５【幼】園・学級数" sheetId="6" r:id="rId6"/>
    <sheet name="R５【こども】園・学級数" sheetId="7" r:id="rId7"/>
  </sheets>
  <definedNames>
    <definedName name="__xlfn_COUNTIFS">#N/A</definedName>
    <definedName name="__xlfn_SUMIFS">#N/A</definedName>
    <definedName name="_xlfn.COUNTIFS" hidden="1">#NAME?</definedName>
    <definedName name="_xlnm.Print_Titles" localSheetId="6">'R５【こども】園・学級数'!$1:$3</definedName>
    <definedName name="_xlnm.Print_Titles" localSheetId="2">'R５【義務】学校・学級数'!$1:$4</definedName>
    <definedName name="_xlnm.Print_Titles" localSheetId="3">'R５【高】学校・学級数'!$1:$4</definedName>
    <definedName name="_xlnm.Print_Titles" localSheetId="0">'R5【小】学校・学級数 '!$1:$4</definedName>
    <definedName name="_xlnm.Print_Titles" localSheetId="1">'R５【中】学校・学級数 '!$1:$4</definedName>
    <definedName name="_xlnm.Print_Titles" localSheetId="4">'R５【特支】学校・学級数'!$1:$4</definedName>
    <definedName name="_xlnm.Print_Titles" localSheetId="5">'R５【幼】園・学級数'!$1:$3</definedName>
  </definedNames>
  <calcPr fullCalcOnLoad="1"/>
</workbook>
</file>

<file path=xl/sharedStrings.xml><?xml version="1.0" encoding="utf-8"?>
<sst xmlns="http://schemas.openxmlformats.org/spreadsheetml/2006/main" count="1717" uniqueCount="638">
  <si>
    <t>１学年</t>
  </si>
  <si>
    <t>２学年</t>
  </si>
  <si>
    <t>３学年</t>
  </si>
  <si>
    <t>４学年</t>
  </si>
  <si>
    <t>５学年</t>
  </si>
  <si>
    <t>６学年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</si>
  <si>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</si>
  <si>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</si>
  <si>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</si>
  <si>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</si>
  <si>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</si>
  <si>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</si>
  <si>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</si>
  <si>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</si>
  <si>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</si>
  <si>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</si>
  <si>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</si>
  <si>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</si>
  <si>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</si>
  <si>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</si>
  <si>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</si>
  <si>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</si>
  <si>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</si>
  <si>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</si>
  <si>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</si>
  <si>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</si>
  <si>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</si>
  <si>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</si>
  <si>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</si>
  <si>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</si>
  <si>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</si>
  <si>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</si>
  <si>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</si>
  <si>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</si>
  <si>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</si>
  <si>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</si>
  <si>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</si>
  <si>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</si>
  <si>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</si>
  <si>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</si>
  <si>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</si>
  <si>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</si>
  <si>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</si>
  <si>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</si>
  <si>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</si>
  <si>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</si>
  <si>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</si>
  <si>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</si>
  <si>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</si>
  <si>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</si>
  <si>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</si>
  <si>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</si>
  <si>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</si>
  <si>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</si>
  <si>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</si>
  <si>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</si>
  <si>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</si>
  <si>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</si>
  <si>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</si>
  <si>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</si>
  <si>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</si>
  <si>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</si>
  <si>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</si>
  <si>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</si>
  <si>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</si>
  <si>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</si>
  <si>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</si>
  <si>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</si>
  <si>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</si>
  <si>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</si>
  <si>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</si>
  <si>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</si>
  <si>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</si>
  <si>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</si>
  <si>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</si>
  <si>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</si>
  <si>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</si>
  <si>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</si>
  <si>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</si>
  <si>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</si>
  <si>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</si>
  <si>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</si>
  <si>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</si>
  <si>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</si>
  <si>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</si>
  <si>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</si>
  <si>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</si>
  <si>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</si>
  <si>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</si>
  <si>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</si>
  <si>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</si>
  <si>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</si>
  <si>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</si>
  <si>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</si>
  <si>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</si>
  <si>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</si>
  <si>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</si>
  <si>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</si>
  <si>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</si>
  <si>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</si>
  <si>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</si>
  <si>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</si>
  <si>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井手小学校有王分校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</si>
  <si>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</si>
  <si>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</si>
  <si>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</si>
  <si>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</si>
  <si>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</si>
  <si>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</si>
  <si>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</si>
  <si>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</si>
  <si>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</si>
  <si>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</si>
  <si>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</si>
  <si>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</si>
  <si>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</si>
  <si>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</si>
  <si>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</si>
  <si>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</si>
  <si>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</si>
  <si>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</si>
  <si>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</si>
  <si>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</si>
  <si>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</si>
  <si>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</si>
  <si>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</si>
  <si>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</si>
  <si>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</si>
  <si>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</si>
  <si>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</si>
  <si>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</si>
  <si>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</si>
  <si>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</si>
  <si>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</si>
  <si>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</si>
  <si>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</si>
  <si>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</si>
  <si>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</si>
  <si>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</si>
  <si>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</si>
  <si>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八木東小学校</t>
  </si>
  <si>
    <t>胡麻郷小学校</t>
  </si>
  <si>
    <t>八木西小学校</t>
  </si>
  <si>
    <t>美山小学校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</si>
  <si>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</si>
  <si>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</si>
  <si>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</si>
  <si>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</si>
  <si>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</si>
  <si>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</si>
  <si>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</si>
  <si>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</si>
  <si>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</si>
  <si>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</si>
  <si>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</si>
  <si>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</si>
  <si>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</si>
  <si>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</si>
  <si>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</si>
  <si>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</si>
  <si>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</si>
  <si>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</si>
  <si>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</si>
  <si>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</si>
  <si>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</si>
  <si>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</si>
  <si>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</si>
  <si>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</si>
  <si>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</si>
  <si>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上豊富小学校</t>
  </si>
  <si>
    <t>上川口小学校</t>
  </si>
  <si>
    <t>成仁小学校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</si>
  <si>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</si>
  <si>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</si>
  <si>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</si>
  <si>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</si>
  <si>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</si>
  <si>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</si>
  <si>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</si>
  <si>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</si>
  <si>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</si>
  <si>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</si>
  <si>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</si>
  <si>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</si>
  <si>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</si>
  <si>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</si>
  <si>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</si>
  <si>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</si>
  <si>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</si>
  <si>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</si>
  <si>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</si>
  <si>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</si>
  <si>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</si>
  <si>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</si>
  <si>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</si>
  <si>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</si>
  <si>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</si>
  <si>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</si>
  <si>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</si>
  <si>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</si>
  <si>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</si>
  <si>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</si>
  <si>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</si>
  <si>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</si>
  <si>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</si>
  <si>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</si>
  <si>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</si>
  <si>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</si>
  <si>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</si>
  <si>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</si>
  <si>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</si>
  <si>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</si>
  <si>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</si>
  <si>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</si>
  <si>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いさなご小学校</t>
  </si>
  <si>
    <t>伊根町</t>
  </si>
  <si>
    <t>伊根小学校</t>
  </si>
  <si>
    <t>本庄小学校</t>
  </si>
  <si>
    <t>与謝野町</t>
  </si>
  <si>
    <t>加悦小学校</t>
  </si>
  <si>
    <t>岩滝小学校</t>
  </si>
  <si>
    <t>石川小学校</t>
  </si>
  <si>
    <t>三河内小学校</t>
  </si>
  <si>
    <t>市場小学校</t>
  </si>
  <si>
    <t>山田小学校</t>
  </si>
  <si>
    <t>学校数</t>
  </si>
  <si>
    <t>学級数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</si>
  <si>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</si>
  <si>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</si>
  <si>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</si>
  <si>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</si>
  <si>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</si>
  <si>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</si>
  <si>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</si>
  <si>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</si>
  <si>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</si>
  <si>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</si>
  <si>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</si>
  <si>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</si>
  <si>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</si>
  <si>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</si>
  <si>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</si>
  <si>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</si>
  <si>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</si>
  <si>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○</t>
  </si>
  <si>
    <t>井手町計</t>
  </si>
  <si>
    <t>宇治田原町計</t>
  </si>
  <si>
    <t>精華町計</t>
  </si>
  <si>
    <t>相楽東部広域連合計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</si>
  <si>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</si>
  <si>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</si>
  <si>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</si>
  <si>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</si>
  <si>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</si>
  <si>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</si>
  <si>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</si>
  <si>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</si>
  <si>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</si>
  <si>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</si>
  <si>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</si>
  <si>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</si>
  <si>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</si>
  <si>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</si>
  <si>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京都市立を除く計</t>
  </si>
  <si>
    <t>中筋小学校</t>
  </si>
  <si>
    <t>学校数</t>
  </si>
  <si>
    <t>学級数</t>
  </si>
  <si>
    <t>教育局等</t>
  </si>
  <si>
    <t>学校名</t>
  </si>
  <si>
    <t>休校中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</si>
  <si>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</si>
  <si>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</si>
  <si>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</si>
  <si>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</si>
  <si>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</si>
  <si>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</si>
  <si>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</si>
  <si>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府立</t>
  </si>
  <si>
    <t>府立計</t>
  </si>
  <si>
    <t>勝山中学校</t>
  </si>
  <si>
    <t>西ノ岡中学校</t>
  </si>
  <si>
    <t>寺戸中学校</t>
  </si>
  <si>
    <t>向日市計</t>
  </si>
  <si>
    <t>長岡中学校</t>
  </si>
  <si>
    <t>長岡第二中学校</t>
  </si>
  <si>
    <t>長岡第三中学校</t>
  </si>
  <si>
    <t>長岡第四中学校</t>
  </si>
  <si>
    <t>長岡京市計</t>
  </si>
  <si>
    <t>大山崎中学校</t>
  </si>
  <si>
    <t>大山崎町計</t>
  </si>
  <si>
    <t>乙訓局計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</si>
  <si>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</si>
  <si>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</si>
  <si>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</si>
  <si>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</si>
  <si>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</si>
  <si>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</si>
  <si>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</si>
  <si>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</si>
  <si>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</si>
  <si>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</si>
  <si>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宇治市計</t>
  </si>
  <si>
    <t>城陽中学校</t>
  </si>
  <si>
    <t>南城陽中学校</t>
  </si>
  <si>
    <t>西城陽中学校</t>
  </si>
  <si>
    <t>東城陽中学校</t>
  </si>
  <si>
    <t>北城陽中学校</t>
  </si>
  <si>
    <t>城陽市計</t>
  </si>
  <si>
    <t>男山中学校</t>
  </si>
  <si>
    <t>男山第二中学校</t>
  </si>
  <si>
    <t>男山第三中学校</t>
  </si>
  <si>
    <t>男山東中学校</t>
  </si>
  <si>
    <t>八幡市計</t>
  </si>
  <si>
    <t>田辺中学校</t>
  </si>
  <si>
    <t>大住中学校</t>
  </si>
  <si>
    <t>培良中学校</t>
  </si>
  <si>
    <t>京田辺市計</t>
  </si>
  <si>
    <t>木津中学校</t>
  </si>
  <si>
    <t>木津第二中学校</t>
  </si>
  <si>
    <t>木津南中学校</t>
  </si>
  <si>
    <t>泉川中学校</t>
  </si>
  <si>
    <t>山城中学校</t>
  </si>
  <si>
    <t>木津川市計</t>
  </si>
  <si>
    <t>久御山中学校</t>
  </si>
  <si>
    <t>久御山町計</t>
  </si>
  <si>
    <t>泉ケ丘中学校</t>
  </si>
  <si>
    <t>井手町計</t>
  </si>
  <si>
    <t>維孝館中学校</t>
  </si>
  <si>
    <t>宇治田原町計</t>
  </si>
  <si>
    <t>精華中学校</t>
  </si>
  <si>
    <t>精華南中学校</t>
  </si>
  <si>
    <t>精華西中学校</t>
  </si>
  <si>
    <t>精華町計</t>
  </si>
  <si>
    <t>和束中学校</t>
  </si>
  <si>
    <t>笠置中学校</t>
  </si>
  <si>
    <t>相楽東部広域連合計</t>
  </si>
  <si>
    <t>山城局計</t>
  </si>
  <si>
    <t>亀岡中学校</t>
  </si>
  <si>
    <t>南桑中学校</t>
  </si>
  <si>
    <t>育親中学校</t>
  </si>
  <si>
    <t>東輝中学校</t>
  </si>
  <si>
    <t>大成中学校</t>
  </si>
  <si>
    <t>詳徳中学校</t>
  </si>
  <si>
    <t>亀岡市計</t>
  </si>
  <si>
    <t>美山中学校</t>
  </si>
  <si>
    <t>園部中学校</t>
  </si>
  <si>
    <t>八木中学校</t>
  </si>
  <si>
    <t>殿田中学校</t>
  </si>
  <si>
    <t>桜が丘中学校</t>
  </si>
  <si>
    <t>南丹市計</t>
  </si>
  <si>
    <t>蒲生野中学校</t>
  </si>
  <si>
    <t>瑞穂中学校</t>
  </si>
  <si>
    <t>和知中学校</t>
  </si>
  <si>
    <t>京丹波町計</t>
  </si>
  <si>
    <t>南丹局計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</si>
  <si>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</si>
  <si>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</si>
  <si>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</si>
  <si>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</si>
  <si>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</si>
  <si>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</si>
  <si>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綾部市計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</si>
  <si>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</si>
  <si>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</si>
  <si>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</si>
  <si>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</si>
  <si>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</si>
  <si>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</si>
  <si>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</si>
  <si>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</si>
  <si>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</si>
  <si>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福知山市計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</si>
  <si>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</si>
  <si>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</si>
  <si>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</si>
  <si>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</si>
  <si>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</si>
  <si>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</si>
  <si>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</si>
  <si>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舞鶴市計</t>
  </si>
  <si>
    <t>中丹局計</t>
  </si>
  <si>
    <t>宮津中学校</t>
  </si>
  <si>
    <t>栗田中学校</t>
  </si>
  <si>
    <t>宮津市計</t>
  </si>
  <si>
    <t>峰山中学校</t>
  </si>
  <si>
    <t>大宮中学校</t>
  </si>
  <si>
    <t>網野中学校</t>
  </si>
  <si>
    <t>弥栄中学校</t>
  </si>
  <si>
    <t>久美浜中学校</t>
  </si>
  <si>
    <t>丹後中学校</t>
  </si>
  <si>
    <t>京丹後市計</t>
  </si>
  <si>
    <t>伊根中学校</t>
  </si>
  <si>
    <t>伊根町計</t>
  </si>
  <si>
    <t>加悦中学校</t>
  </si>
  <si>
    <t>江陽中学校</t>
  </si>
  <si>
    <t>与謝野町計</t>
  </si>
  <si>
    <t>与謝野町宮津市中学校組合</t>
  </si>
  <si>
    <t>橋立中学校</t>
  </si>
  <si>
    <t>与謝野町宮津市中学校組合計</t>
  </si>
  <si>
    <t>丹後局計</t>
  </si>
  <si>
    <t>京都府立・京都市立を除く計</t>
  </si>
  <si>
    <t>京都市立を除く計</t>
  </si>
  <si>
    <t>府内公立計</t>
  </si>
  <si>
    <r>
      <rPr>
        <sz val="9"/>
        <rFont val="ＭＳ Ｐゴシック"/>
        <family val="3"/>
      </rPr>
      <t>○</t>
    </r>
  </si>
  <si>
    <t>市立</t>
  </si>
  <si>
    <t>○</t>
  </si>
  <si>
    <t>市立</t>
  </si>
  <si>
    <t>府立計</t>
  </si>
  <si>
    <t>府立</t>
  </si>
  <si>
    <r>
      <rPr>
        <sz val="9"/>
        <rFont val="ＭＳ Ｐゴシック"/>
        <family val="3"/>
      </rPr>
      <t>○</t>
    </r>
  </si>
  <si>
    <t>４学年</t>
  </si>
  <si>
    <t>３学年</t>
  </si>
  <si>
    <t>２学年</t>
  </si>
  <si>
    <t>１学年</t>
  </si>
  <si>
    <t>通信制</t>
  </si>
  <si>
    <t>全・定併置</t>
  </si>
  <si>
    <t>定時制のみ</t>
  </si>
  <si>
    <t>全日制のみ</t>
  </si>
  <si>
    <t>学級数</t>
  </si>
  <si>
    <t>学校数</t>
  </si>
  <si>
    <t>学校名</t>
  </si>
  <si>
    <t>所管</t>
  </si>
  <si>
    <t>園数</t>
  </si>
  <si>
    <t>休園中</t>
  </si>
  <si>
    <t>本園</t>
  </si>
  <si>
    <t>分園</t>
  </si>
  <si>
    <t>3歳児</t>
  </si>
  <si>
    <t>4歳児</t>
  </si>
  <si>
    <t>5歳児</t>
  </si>
  <si>
    <t>4・5歳児</t>
  </si>
  <si>
    <t>3・4・5
歳児</t>
  </si>
  <si>
    <t>東宇治幼稚園</t>
  </si>
  <si>
    <t>神明幼稚園</t>
  </si>
  <si>
    <t>木幡幼稚園</t>
  </si>
  <si>
    <t>富野幼稚園</t>
  </si>
  <si>
    <t>城陽市計</t>
  </si>
  <si>
    <t>八幡幼稚園</t>
  </si>
  <si>
    <t>八幡第二幼稚園</t>
  </si>
  <si>
    <t>八幡第三幼稚園</t>
  </si>
  <si>
    <t>八幡第四幼稚園</t>
  </si>
  <si>
    <t>橋本幼稚園</t>
  </si>
  <si>
    <t>薪幼稚園</t>
  </si>
  <si>
    <t>普賢寺幼稚園</t>
  </si>
  <si>
    <t>相楽幼稚園</t>
  </si>
  <si>
    <t>木津幼稚園</t>
  </si>
  <si>
    <t>高の原幼稚園</t>
  </si>
  <si>
    <t>亀岡市立幼稚園</t>
  </si>
  <si>
    <t>園部幼稚園</t>
  </si>
  <si>
    <t>八木中央幼稚園</t>
  </si>
  <si>
    <t>八田幼稚園</t>
  </si>
  <si>
    <t>福知山幼稚園</t>
  </si>
  <si>
    <t>昭和幼稚園</t>
  </si>
  <si>
    <t>成仁幼稚園</t>
  </si>
  <si>
    <t>舞鶴市計</t>
  </si>
  <si>
    <t>宮津幼稚園</t>
  </si>
  <si>
    <t>栗田幼稚園</t>
  </si>
  <si>
    <t>由良幼稚園</t>
  </si>
  <si>
    <t>休園中</t>
  </si>
  <si>
    <t>有都こども園</t>
  </si>
  <si>
    <t>学級数　※（　）内は訪問学級で内数である。</t>
  </si>
  <si>
    <t>合計</t>
  </si>
  <si>
    <t>幼稚部</t>
  </si>
  <si>
    <t>小学部</t>
  </si>
  <si>
    <t>中学部</t>
  </si>
  <si>
    <t>高等部</t>
  </si>
  <si>
    <t>５学年</t>
  </si>
  <si>
    <t>６学年</t>
  </si>
  <si>
    <t>複式</t>
  </si>
  <si>
    <t>中学部計</t>
  </si>
  <si>
    <t>高等部計</t>
  </si>
  <si>
    <t>専攻科</t>
  </si>
  <si>
    <t>研究部</t>
  </si>
  <si>
    <t>盲学校</t>
  </si>
  <si>
    <t xml:space="preserve"> 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</si>
  <si>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</si>
  <si>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</si>
  <si>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</si>
  <si>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</si>
  <si>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</si>
  <si>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</si>
  <si>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</si>
  <si>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</si>
  <si>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丹波支援学校亀岡分校</t>
  </si>
  <si>
    <t>中丹支援学校</t>
  </si>
  <si>
    <t>舞鶴支援学校</t>
  </si>
  <si>
    <t>舞鶴支援学行永分校</t>
  </si>
  <si>
    <t>与謝の海支援学校</t>
  </si>
  <si>
    <t>亀岡川東学園</t>
  </si>
  <si>
    <t>７学年</t>
  </si>
  <si>
    <t>８学年</t>
  </si>
  <si>
    <t>９学年</t>
  </si>
  <si>
    <t>○</t>
  </si>
  <si>
    <t>休校中</t>
  </si>
  <si>
    <t>休校中</t>
  </si>
  <si>
    <t>所管</t>
  </si>
  <si>
    <t>学校名</t>
  </si>
  <si>
    <t>園名</t>
  </si>
  <si>
    <t>園名</t>
  </si>
  <si>
    <t>京都市立計（※）</t>
  </si>
  <si>
    <t>京都市立計（※）</t>
  </si>
  <si>
    <t>休校中</t>
  </si>
  <si>
    <t>○</t>
  </si>
  <si>
    <t>盲学校舞鶴分校</t>
  </si>
  <si>
    <t>府内公立計</t>
  </si>
  <si>
    <t>京都市立計</t>
  </si>
  <si>
    <t>所管教育委員会</t>
  </si>
  <si>
    <t>全日制課程</t>
  </si>
  <si>
    <t>定時制課程</t>
  </si>
  <si>
    <t>-</t>
  </si>
  <si>
    <t>しんざん小学校</t>
  </si>
  <si>
    <t>※　京都市立学校につきましては、府教委による調査の対象外です。</t>
  </si>
  <si>
    <t>　　京都市立学校の学校別学級数がご入り用の場合は、京都市教育委員会にお問い合わせください。</t>
  </si>
  <si>
    <t>久御山町</t>
  </si>
  <si>
    <t>久御山町計</t>
  </si>
  <si>
    <t>京丹後市</t>
  </si>
  <si>
    <t>京丹後市計</t>
  </si>
  <si>
    <t>さやまこども園</t>
  </si>
  <si>
    <t>とうずみこども園</t>
  </si>
  <si>
    <t>みまきこども園</t>
  </si>
  <si>
    <t>かぶと山こども園</t>
  </si>
  <si>
    <t>大宮こども園</t>
  </si>
  <si>
    <t>丹後こども園</t>
  </si>
  <si>
    <t>峰山こども園</t>
  </si>
  <si>
    <t>弥栄こども園</t>
  </si>
  <si>
    <t>舞鶴こども園</t>
  </si>
  <si>
    <t>中丹局</t>
  </si>
  <si>
    <t>中丹局計</t>
  </si>
  <si>
    <t>○</t>
  </si>
  <si>
    <t>網野こども園</t>
  </si>
  <si>
    <t>かえでこども園</t>
  </si>
  <si>
    <t>のだがわこども園</t>
  </si>
  <si>
    <t>丹後小学校</t>
  </si>
  <si>
    <t>三和小学校</t>
  </si>
  <si>
    <t>洛北高等学校附属中学校</t>
  </si>
  <si>
    <t>園部高等学校附属中学校</t>
  </si>
  <si>
    <t>福知山高等学校附属中学校</t>
  </si>
  <si>
    <t>六人部小学校</t>
  </si>
  <si>
    <t>南陽高等学校附属中学校</t>
  </si>
  <si>
    <t>田辺幼稚園</t>
  </si>
  <si>
    <t>田辺東幼稚園</t>
  </si>
  <si>
    <t>草内幼稚園</t>
  </si>
  <si>
    <t>三山木幼稚園</t>
  </si>
  <si>
    <t>松井ケ丘幼稚園</t>
  </si>
  <si>
    <t>京都八幡高校南キャンパス</t>
  </si>
  <si>
    <t>学校名</t>
  </si>
  <si>
    <t>山城高校</t>
  </si>
  <si>
    <t>清明高校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</si>
  <si>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</si>
  <si>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</si>
  <si>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</si>
  <si>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</si>
  <si>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</si>
  <si>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</si>
  <si>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</si>
  <si>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</si>
  <si>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</si>
  <si>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北桑田高校美山分校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</si>
  <si>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</si>
  <si>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</si>
  <si>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</si>
  <si>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</si>
  <si>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</si>
  <si>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</si>
  <si>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</si>
  <si>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</si>
  <si>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</si>
  <si>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</si>
  <si>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</si>
  <si>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</si>
  <si>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</si>
  <si>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</si>
  <si>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</si>
  <si>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</si>
  <si>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</si>
  <si>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</si>
  <si>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</si>
  <si>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</si>
  <si>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</si>
  <si>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</si>
  <si>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</si>
  <si>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</si>
  <si>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</si>
  <si>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</si>
  <si>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</si>
  <si>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福知山高校三和分校</t>
  </si>
  <si>
    <t>工業高校</t>
  </si>
  <si>
    <t>大江高校</t>
  </si>
  <si>
    <t>東舞鶴高校</t>
  </si>
  <si>
    <t>東舞鶴高校浮島分校</t>
  </si>
  <si>
    <t>西舞鶴高校</t>
  </si>
  <si>
    <t>海洋高校</t>
  </si>
  <si>
    <t>宮津天橋高校宮津学舎</t>
  </si>
  <si>
    <t>宮津天橋高校加悦谷学舎</t>
  </si>
  <si>
    <t>峰山高校</t>
  </si>
  <si>
    <t>丹後緑風高校網野学舎</t>
  </si>
  <si>
    <t>丹後緑風高校久美浜学舎</t>
  </si>
  <si>
    <t>清新高校</t>
  </si>
  <si>
    <t/>
  </si>
  <si>
    <t>伏見工業高校</t>
  </si>
  <si>
    <t>京都工学院高校</t>
  </si>
  <si>
    <t>西京高校</t>
  </si>
  <si>
    <t>銅駝美術工芸高校</t>
  </si>
  <si>
    <t>堀川高校</t>
  </si>
  <si>
    <t>京都堀川音楽高校</t>
  </si>
  <si>
    <t>日吉ケ丘高校</t>
  </si>
  <si>
    <t>紫野高校</t>
  </si>
  <si>
    <t>塔南高校</t>
  </si>
  <si>
    <t>大江小学校</t>
  </si>
  <si>
    <t>福知山市</t>
  </si>
  <si>
    <t>三和こども園</t>
  </si>
  <si>
    <t>福知山市</t>
  </si>
  <si>
    <t>南丹局</t>
  </si>
  <si>
    <t>京丹波町</t>
  </si>
  <si>
    <t>京丹波町</t>
  </si>
  <si>
    <t>たんばこども園</t>
  </si>
  <si>
    <t>みずほこども園</t>
  </si>
  <si>
    <t>わちこども園</t>
  </si>
  <si>
    <t>げん鬼こども園</t>
  </si>
  <si>
    <t>南丹局計</t>
  </si>
  <si>
    <t>つばきこども園</t>
  </si>
  <si>
    <t>井手やまぶき支援学校</t>
  </si>
  <si>
    <t>府内公立計</t>
  </si>
  <si>
    <t>-</t>
  </si>
  <si>
    <t>※　京都市立幼稚園につきましては、府教委による調査の対象外です。</t>
  </si>
  <si>
    <t>夜久野こども園</t>
  </si>
  <si>
    <t>　　京都市立幼稚園の幼稚園別学級数がご入り用の場合は、京都市教育委員会にお問い合わせください。</t>
  </si>
  <si>
    <t>小学部計</t>
  </si>
  <si>
    <t>●令和５年度公立小学校学校数・学級数</t>
  </si>
  <si>
    <t>●令和５年度公立中学校学校数・学級数</t>
  </si>
  <si>
    <t>●令和５年度公立高等学校学校数・学級数</t>
  </si>
  <si>
    <t>●令和５年度公立特別支援学校学校数・学級数</t>
  </si>
  <si>
    <t>●令和５年度公立幼稚園園数・学級数</t>
  </si>
  <si>
    <t>●令和５年度公立幼保連携型認定こども園園数・学級数</t>
  </si>
  <si>
    <t>京田辺市</t>
  </si>
  <si>
    <t>山城局</t>
  </si>
  <si>
    <t>京田辺市計</t>
  </si>
  <si>
    <t>大住こども園</t>
  </si>
  <si>
    <t>●令和５年度公立義務教育学校学校数・学級数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</si>
</sst>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\-_);_(@_)"/>
    <numFmt numFmtId="177" formatCode="#;#;\-;\-"/>
    <numFmt numFmtId="178" formatCode="#,##0;&quot;△ &quot;#,##0"/>
    <numFmt numFmtId="179" formatCode="_(* #,##0_);_(* \(#,##0\);_(* &quot;-&quot;_);_(@_)"/>
    <numFmt numFmtId="180" formatCode="g/&quot;標&quot;&quot;準&quot;"/>
    <numFmt numFmtId="181" formatCode="\(#\);\(#\);\ "/>
    <numFmt numFmtId="182" formatCode="0;\-0;&quot;&quot;"/>
  </numFmts>
  <fonts count="58"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i/>
      <sz val="10"/>
      <name val="ＭＳ Ｐゴシック"/>
      <family val="3"/>
    </font>
    <font>
      <i/>
      <sz val="10"/>
      <name val="Arial"/>
      <family val="2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ゴシック"/>
      <family val="3"/>
    </font>
    <font>
      <sz val="10"/>
      <name val="ＭＳ Ｐ明朝"/>
      <family val="1"/>
    </font>
    <font>
      <i/>
      <sz val="10"/>
      <name val="ＭＳ Ｐ明朝"/>
      <family val="1"/>
    </font>
    <font>
      <sz val="9"/>
      <color indexed="8"/>
      <name val="ＭＳ Ｐゴシック"/>
      <family val="3"/>
    </font>
    <font>
      <sz val="9"/>
      <name val="Segoe UI Symbo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i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/>
      <right style="thin"/>
      <top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thin"/>
      <right/>
      <top/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/>
      <bottom style="hair"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/>
      <bottom style="thin"/>
    </border>
    <border>
      <left style="hair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/>
      <top style="hair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hair"/>
      <bottom/>
    </border>
    <border>
      <left style="thin">
        <color indexed="8"/>
      </left>
      <right/>
      <top style="hair"/>
      <bottom style="thin">
        <color indexed="8"/>
      </bottom>
    </border>
    <border>
      <left style="hair">
        <color indexed="8"/>
      </left>
      <right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/>
      <right/>
      <top style="hair"/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/>
      <right/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hair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hair">
        <color indexed="8"/>
      </right>
      <top/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>
        <color indexed="63"/>
      </right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/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thin"/>
      <top/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 style="hair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176" fontId="0" fillId="0" borderId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ill="0" applyBorder="0" applyAlignment="0" applyProtection="0"/>
    <xf numFmtId="179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56" fillId="0" borderId="11" xfId="52" applyNumberFormat="1" applyFont="1" applyFill="1" applyBorder="1" applyAlignment="1">
      <alignment horizontal="centerContinuous" vertical="center"/>
    </xf>
    <xf numFmtId="0" fontId="56" fillId="0" borderId="12" xfId="52" applyNumberFormat="1" applyFont="1" applyFill="1" applyBorder="1" applyAlignment="1">
      <alignment horizontal="centerContinuous" vertical="center"/>
    </xf>
    <xf numFmtId="0" fontId="56" fillId="0" borderId="13" xfId="52" applyNumberFormat="1" applyFont="1" applyFill="1" applyBorder="1" applyAlignment="1">
      <alignment horizontal="centerContinuous" vertical="center"/>
    </xf>
    <xf numFmtId="0" fontId="56" fillId="0" borderId="14" xfId="52" applyNumberFormat="1" applyFont="1" applyFill="1" applyBorder="1" applyAlignment="1">
      <alignment horizontal="centerContinuous" vertical="center"/>
    </xf>
    <xf numFmtId="0" fontId="56" fillId="0" borderId="15" xfId="52" applyNumberFormat="1" applyFont="1" applyFill="1" applyBorder="1" applyAlignment="1">
      <alignment horizontal="centerContinuous" vertical="center"/>
    </xf>
    <xf numFmtId="0" fontId="56" fillId="0" borderId="0" xfId="52" applyNumberFormat="1" applyFont="1" applyFill="1" applyAlignment="1">
      <alignment vertical="center"/>
    </xf>
    <xf numFmtId="0" fontId="56" fillId="0" borderId="16" xfId="52" applyNumberFormat="1" applyFont="1" applyFill="1" applyBorder="1" applyAlignment="1">
      <alignment horizontal="centerContinuous" vertical="center"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vertical="center" shrinkToFit="1"/>
      <protection/>
    </xf>
    <xf numFmtId="0" fontId="7" fillId="0" borderId="0" xfId="65" applyFont="1" applyAlignment="1">
      <alignment vertical="center"/>
      <protection/>
    </xf>
    <xf numFmtId="179" fontId="8" fillId="0" borderId="15" xfId="53" applyNumberFormat="1" applyFont="1" applyBorder="1" applyAlignment="1">
      <alignment vertical="center"/>
    </xf>
    <xf numFmtId="179" fontId="8" fillId="0" borderId="17" xfId="53" applyNumberFormat="1" applyFont="1" applyBorder="1" applyAlignment="1">
      <alignment vertical="center"/>
    </xf>
    <xf numFmtId="179" fontId="8" fillId="0" borderId="18" xfId="53" applyNumberFormat="1" applyFont="1" applyBorder="1" applyAlignment="1">
      <alignment vertical="center"/>
    </xf>
    <xf numFmtId="0" fontId="4" fillId="0" borderId="19" xfId="65" applyFont="1" applyBorder="1" applyAlignment="1">
      <alignment horizontal="center" vertical="center" shrinkToFit="1"/>
      <protection/>
    </xf>
    <xf numFmtId="0" fontId="5" fillId="0" borderId="0" xfId="65" applyFont="1" applyAlignment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66" applyNumberFormat="1" applyFont="1" applyFill="1" applyAlignment="1">
      <alignment vertical="center"/>
      <protection/>
    </xf>
    <xf numFmtId="0" fontId="15" fillId="0" borderId="20" xfId="66" applyNumberFormat="1" applyFont="1" applyFill="1" applyBorder="1" applyAlignment="1">
      <alignment horizontal="center" vertical="center" wrapText="1"/>
      <protection/>
    </xf>
    <xf numFmtId="0" fontId="15" fillId="0" borderId="21" xfId="66" applyNumberFormat="1" applyFont="1" applyFill="1" applyBorder="1" applyAlignment="1">
      <alignment horizontal="center" vertical="center" wrapText="1"/>
      <protection/>
    </xf>
    <xf numFmtId="0" fontId="15" fillId="0" borderId="18" xfId="66" applyNumberFormat="1" applyFont="1" applyFill="1" applyBorder="1" applyAlignment="1">
      <alignment horizontal="center" vertical="center" wrapText="1"/>
      <protection/>
    </xf>
    <xf numFmtId="177" fontId="17" fillId="0" borderId="15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6" fillId="0" borderId="0" xfId="66" applyFont="1" applyFill="1">
      <alignment/>
      <protection/>
    </xf>
    <xf numFmtId="0" fontId="56" fillId="0" borderId="22" xfId="66" applyNumberFormat="1" applyFont="1" applyFill="1" applyBorder="1" applyAlignment="1">
      <alignment horizontal="center" vertical="center" wrapText="1"/>
      <protection/>
    </xf>
    <xf numFmtId="0" fontId="56" fillId="0" borderId="23" xfId="66" applyNumberFormat="1" applyFont="1" applyFill="1" applyBorder="1" applyAlignment="1">
      <alignment horizontal="center" vertical="center" wrapText="1"/>
      <protection/>
    </xf>
    <xf numFmtId="179" fontId="6" fillId="0" borderId="18" xfId="54" applyFont="1" applyFill="1" applyBorder="1" applyAlignment="1">
      <alignment horizontal="center"/>
    </xf>
    <xf numFmtId="179" fontId="6" fillId="0" borderId="17" xfId="54" applyFont="1" applyFill="1" applyBorder="1" applyAlignment="1">
      <alignment horizontal="center"/>
    </xf>
    <xf numFmtId="179" fontId="6" fillId="0" borderId="15" xfId="54" applyFont="1" applyFill="1" applyBorder="1" applyAlignment="1">
      <alignment horizontal="center"/>
    </xf>
    <xf numFmtId="0" fontId="17" fillId="0" borderId="13" xfId="0" applyFont="1" applyFill="1" applyBorder="1" applyAlignment="1">
      <alignment shrinkToFit="1"/>
    </xf>
    <xf numFmtId="179" fontId="8" fillId="0" borderId="18" xfId="54" applyFont="1" applyFill="1" applyBorder="1" applyAlignment="1">
      <alignment horizontal="center"/>
    </xf>
    <xf numFmtId="179" fontId="8" fillId="0" borderId="17" xfId="54" applyFont="1" applyFill="1" applyBorder="1" applyAlignment="1">
      <alignment horizontal="center"/>
    </xf>
    <xf numFmtId="179" fontId="8" fillId="0" borderId="15" xfId="54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0" borderId="14" xfId="0" applyFont="1" applyFill="1" applyBorder="1" applyAlignment="1">
      <alignment shrinkToFit="1"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6" fillId="0" borderId="0" xfId="66" applyFont="1" applyFill="1" applyAlignment="1">
      <alignment vertical="center"/>
      <protection/>
    </xf>
    <xf numFmtId="0" fontId="17" fillId="0" borderId="13" xfId="0" applyFont="1" applyFill="1" applyBorder="1" applyAlignment="1">
      <alignment/>
    </xf>
    <xf numFmtId="0" fontId="4" fillId="0" borderId="24" xfId="51" applyNumberFormat="1" applyFont="1" applyFill="1" applyBorder="1" applyAlignment="1" applyProtection="1">
      <alignment vertical="center"/>
      <protection/>
    </xf>
    <xf numFmtId="0" fontId="4" fillId="0" borderId="25" xfId="51" applyNumberFormat="1" applyFont="1" applyFill="1" applyBorder="1" applyAlignment="1" applyProtection="1">
      <alignment vertical="center"/>
      <protection/>
    </xf>
    <xf numFmtId="0" fontId="4" fillId="0" borderId="26" xfId="51" applyNumberFormat="1" applyFont="1" applyFill="1" applyBorder="1" applyAlignment="1" applyProtection="1">
      <alignment vertical="center"/>
      <protection/>
    </xf>
    <xf numFmtId="0" fontId="4" fillId="0" borderId="27" xfId="51" applyNumberFormat="1" applyFont="1" applyFill="1" applyBorder="1" applyAlignment="1" applyProtection="1">
      <alignment vertical="center"/>
      <protection/>
    </xf>
    <xf numFmtId="0" fontId="4" fillId="0" borderId="28" xfId="51" applyNumberFormat="1" applyFont="1" applyFill="1" applyBorder="1" applyAlignment="1" applyProtection="1">
      <alignment vertical="center" shrinkToFit="1"/>
      <protection/>
    </xf>
    <xf numFmtId="0" fontId="4" fillId="0" borderId="29" xfId="51" applyNumberFormat="1" applyFont="1" applyFill="1" applyBorder="1" applyAlignment="1" applyProtection="1">
      <alignment vertical="center" shrinkToFit="1"/>
      <protection/>
    </xf>
    <xf numFmtId="0" fontId="4" fillId="0" borderId="30" xfId="51" applyNumberFormat="1" applyFont="1" applyFill="1" applyBorder="1" applyAlignment="1" applyProtection="1">
      <alignment horizontal="center" vertical="center"/>
      <protection/>
    </xf>
    <xf numFmtId="0" fontId="4" fillId="0" borderId="31" xfId="51" applyNumberFormat="1" applyFont="1" applyFill="1" applyBorder="1" applyAlignment="1" applyProtection="1">
      <alignment horizontal="center" vertical="center"/>
      <protection/>
    </xf>
    <xf numFmtId="0" fontId="4" fillId="0" borderId="32" xfId="51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shrinkToFit="1"/>
    </xf>
    <xf numFmtId="176" fontId="6" fillId="0" borderId="33" xfId="49" applyFont="1" applyFill="1" applyBorder="1" applyAlignment="1" applyProtection="1">
      <alignment horizontal="center" vertical="center" shrinkToFit="1"/>
      <protection/>
    </xf>
    <xf numFmtId="176" fontId="4" fillId="0" borderId="36" xfId="49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 shrinkToFit="1"/>
    </xf>
    <xf numFmtId="176" fontId="6" fillId="0" borderId="37" xfId="49" applyFont="1" applyFill="1" applyBorder="1" applyAlignment="1" applyProtection="1">
      <alignment horizontal="center" vertical="center" shrinkToFit="1"/>
      <protection/>
    </xf>
    <xf numFmtId="176" fontId="4" fillId="0" borderId="40" xfId="49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 shrinkToFit="1"/>
    </xf>
    <xf numFmtId="176" fontId="6" fillId="0" borderId="41" xfId="49" applyFont="1" applyFill="1" applyBorder="1" applyAlignment="1" applyProtection="1">
      <alignment horizontal="center" vertical="center" shrinkToFit="1"/>
      <protection/>
    </xf>
    <xf numFmtId="176" fontId="4" fillId="0" borderId="44" xfId="49" applyFont="1" applyFill="1" applyBorder="1" applyAlignment="1" applyProtection="1">
      <alignment horizontal="center" vertical="center" shrinkToFit="1"/>
      <protection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177" fontId="7" fillId="0" borderId="47" xfId="0" applyNumberFormat="1" applyFont="1" applyFill="1" applyBorder="1" applyAlignment="1">
      <alignment horizontal="center" vertical="center" shrinkToFit="1"/>
    </xf>
    <xf numFmtId="176" fontId="8" fillId="0" borderId="45" xfId="49" applyFont="1" applyFill="1" applyBorder="1" applyAlignment="1" applyProtection="1">
      <alignment horizontal="center" vertical="center" shrinkToFit="1"/>
      <protection/>
    </xf>
    <xf numFmtId="176" fontId="8" fillId="0" borderId="48" xfId="49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 shrinkToFit="1"/>
    </xf>
    <xf numFmtId="176" fontId="6" fillId="0" borderId="49" xfId="49" applyFont="1" applyFill="1" applyBorder="1" applyAlignment="1" applyProtection="1">
      <alignment horizontal="center" vertical="center" shrinkToFit="1"/>
      <protection/>
    </xf>
    <xf numFmtId="176" fontId="4" fillId="0" borderId="52" xfId="49" applyFont="1" applyFill="1" applyBorder="1" applyAlignment="1" applyProtection="1">
      <alignment horizontal="center" vertical="center" shrinkToFit="1"/>
      <protection/>
    </xf>
    <xf numFmtId="0" fontId="7" fillId="0" borderId="53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 shrinkToFit="1"/>
    </xf>
    <xf numFmtId="179" fontId="6" fillId="0" borderId="56" xfId="52" applyFont="1" applyFill="1" applyBorder="1" applyAlignment="1">
      <alignment horizontal="left" vertical="center" shrinkToFit="1"/>
    </xf>
    <xf numFmtId="179" fontId="6" fillId="0" borderId="12" xfId="52" applyFont="1" applyFill="1" applyBorder="1" applyAlignment="1">
      <alignment horizontal="left" vertical="center" shrinkToFit="1"/>
    </xf>
    <xf numFmtId="179" fontId="6" fillId="0" borderId="57" xfId="52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179" fontId="6" fillId="0" borderId="61" xfId="52" applyFont="1" applyFill="1" applyBorder="1" applyAlignment="1">
      <alignment horizontal="center" vertical="center"/>
    </xf>
    <xf numFmtId="179" fontId="6" fillId="0" borderId="62" xfId="52" applyFont="1" applyFill="1" applyBorder="1" applyAlignment="1">
      <alignment horizontal="left" vertical="center" shrinkToFit="1"/>
    </xf>
    <xf numFmtId="179" fontId="6" fillId="0" borderId="63" xfId="52" applyFont="1" applyFill="1" applyBorder="1" applyAlignment="1">
      <alignment horizontal="left" vertical="center" shrinkToFit="1"/>
    </xf>
    <xf numFmtId="179" fontId="6" fillId="0" borderId="61" xfId="52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179" fontId="6" fillId="0" borderId="67" xfId="52" applyFont="1" applyFill="1" applyBorder="1" applyAlignment="1">
      <alignment horizontal="center" vertical="center"/>
    </xf>
    <xf numFmtId="179" fontId="6" fillId="0" borderId="68" xfId="52" applyFont="1" applyFill="1" applyBorder="1" applyAlignment="1">
      <alignment horizontal="left" vertical="center" shrinkToFit="1"/>
    </xf>
    <xf numFmtId="179" fontId="6" fillId="0" borderId="69" xfId="52" applyFont="1" applyFill="1" applyBorder="1" applyAlignment="1">
      <alignment horizontal="left" vertical="center" shrinkToFit="1"/>
    </xf>
    <xf numFmtId="179" fontId="6" fillId="0" borderId="67" xfId="52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shrinkToFit="1"/>
    </xf>
    <xf numFmtId="179" fontId="8" fillId="0" borderId="18" xfId="52" applyFont="1" applyFill="1" applyBorder="1" applyAlignment="1">
      <alignment horizontal="center" vertical="center"/>
    </xf>
    <xf numFmtId="179" fontId="8" fillId="0" borderId="17" xfId="52" applyFont="1" applyFill="1" applyBorder="1" applyAlignment="1">
      <alignment horizontal="center" vertical="center" shrinkToFit="1"/>
    </xf>
    <xf numFmtId="179" fontId="8" fillId="0" borderId="15" xfId="52" applyFont="1" applyFill="1" applyBorder="1" applyAlignment="1">
      <alignment horizontal="center" vertical="center" shrinkToFit="1"/>
    </xf>
    <xf numFmtId="179" fontId="8" fillId="0" borderId="18" xfId="52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62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 horizontal="left" vertical="center" shrinkToFit="1"/>
    </xf>
    <xf numFmtId="0" fontId="4" fillId="0" borderId="73" xfId="0" applyFont="1" applyFill="1" applyBorder="1" applyAlignment="1">
      <alignment horizontal="left" vertical="center" shrinkToFit="1"/>
    </xf>
    <xf numFmtId="179" fontId="6" fillId="0" borderId="74" xfId="52" applyFont="1" applyFill="1" applyBorder="1" applyAlignment="1">
      <alignment horizontal="center" vertical="center"/>
    </xf>
    <xf numFmtId="179" fontId="6" fillId="0" borderId="22" xfId="52" applyFont="1" applyFill="1" applyBorder="1" applyAlignment="1">
      <alignment horizontal="left" vertical="center" shrinkToFit="1"/>
    </xf>
    <xf numFmtId="179" fontId="6" fillId="0" borderId="75" xfId="52" applyFont="1" applyFill="1" applyBorder="1" applyAlignment="1">
      <alignment horizontal="left" vertical="center" shrinkToFit="1"/>
    </xf>
    <xf numFmtId="179" fontId="6" fillId="0" borderId="74" xfId="52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 shrinkToFit="1"/>
    </xf>
    <xf numFmtId="0" fontId="4" fillId="0" borderId="79" xfId="0" applyFont="1" applyFill="1" applyBorder="1" applyAlignment="1">
      <alignment horizontal="left" vertical="center" shrinkToFit="1"/>
    </xf>
    <xf numFmtId="179" fontId="6" fillId="0" borderId="80" xfId="52" applyFont="1" applyFill="1" applyBorder="1" applyAlignment="1">
      <alignment horizontal="center" vertical="center"/>
    </xf>
    <xf numFmtId="179" fontId="6" fillId="0" borderId="77" xfId="52" applyFont="1" applyFill="1" applyBorder="1" applyAlignment="1">
      <alignment horizontal="left" vertical="center" shrinkToFit="1"/>
    </xf>
    <xf numFmtId="179" fontId="6" fillId="0" borderId="23" xfId="52" applyFont="1" applyFill="1" applyBorder="1" applyAlignment="1">
      <alignment horizontal="left" vertical="center" shrinkToFit="1"/>
    </xf>
    <xf numFmtId="179" fontId="6" fillId="0" borderId="80" xfId="52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179" fontId="6" fillId="0" borderId="17" xfId="52" applyFont="1" applyFill="1" applyBorder="1" applyAlignment="1">
      <alignment horizontal="left" vertical="center" shrinkToFit="1"/>
    </xf>
    <xf numFmtId="179" fontId="6" fillId="0" borderId="15" xfId="52" applyFont="1" applyFill="1" applyBorder="1" applyAlignment="1">
      <alignment horizontal="left" vertical="center" shrinkToFit="1"/>
    </xf>
    <xf numFmtId="179" fontId="6" fillId="0" borderId="18" xfId="52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left" vertical="center"/>
    </xf>
    <xf numFmtId="0" fontId="18" fillId="0" borderId="0" xfId="66" applyFont="1" applyFill="1" applyAlignment="1">
      <alignment vertical="center"/>
      <protection/>
    </xf>
    <xf numFmtId="179" fontId="8" fillId="0" borderId="17" xfId="66" applyNumberFormat="1" applyFont="1" applyFill="1" applyBorder="1" applyAlignment="1">
      <alignment horizontal="center" vertical="center"/>
      <protection/>
    </xf>
    <xf numFmtId="179" fontId="8" fillId="0" borderId="14" xfId="66" applyNumberFormat="1" applyFont="1" applyFill="1" applyBorder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9" fontId="6" fillId="0" borderId="62" xfId="52" applyFont="1" applyFill="1" applyBorder="1" applyAlignment="1">
      <alignment horizontal="left" vertical="center"/>
    </xf>
    <xf numFmtId="179" fontId="6" fillId="0" borderId="82" xfId="52" applyFont="1" applyFill="1" applyBorder="1" applyAlignment="1">
      <alignment horizontal="left" vertical="center"/>
    </xf>
    <xf numFmtId="179" fontId="6" fillId="0" borderId="68" xfId="52" applyFont="1" applyFill="1" applyBorder="1" applyAlignment="1">
      <alignment horizontal="left" vertical="center"/>
    </xf>
    <xf numFmtId="179" fontId="6" fillId="0" borderId="83" xfId="52" applyFont="1" applyFill="1" applyBorder="1" applyAlignment="1">
      <alignment horizontal="left" vertical="center"/>
    </xf>
    <xf numFmtId="179" fontId="6" fillId="0" borderId="22" xfId="52" applyFont="1" applyFill="1" applyBorder="1" applyAlignment="1">
      <alignment horizontal="left" vertical="center"/>
    </xf>
    <xf numFmtId="179" fontId="6" fillId="0" borderId="84" xfId="52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177" fontId="17" fillId="0" borderId="15" xfId="0" applyNumberFormat="1" applyFont="1" applyFill="1" applyBorder="1" applyAlignment="1">
      <alignment horizontal="center" vertical="center"/>
    </xf>
    <xf numFmtId="179" fontId="8" fillId="0" borderId="17" xfId="52" applyFont="1" applyFill="1" applyBorder="1" applyAlignment="1">
      <alignment horizontal="center" vertical="center"/>
    </xf>
    <xf numFmtId="179" fontId="8" fillId="0" borderId="85" xfId="5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9" fontId="6" fillId="0" borderId="77" xfId="52" applyFont="1" applyFill="1" applyBorder="1" applyAlignment="1">
      <alignment horizontal="left" vertical="center"/>
    </xf>
    <xf numFmtId="179" fontId="6" fillId="0" borderId="86" xfId="52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176" fontId="8" fillId="0" borderId="10" xfId="49" applyFont="1" applyFill="1" applyBorder="1" applyAlignment="1" applyProtection="1">
      <alignment horizontal="center" vertical="center" shrinkToFit="1"/>
      <protection/>
    </xf>
    <xf numFmtId="0" fontId="56" fillId="0" borderId="87" xfId="66" applyNumberFormat="1" applyFont="1" applyFill="1" applyBorder="1" applyAlignment="1" quotePrefix="1">
      <alignment horizontal="center" vertical="center" wrapText="1"/>
      <protection/>
    </xf>
    <xf numFmtId="0" fontId="56" fillId="0" borderId="20" xfId="66" applyNumberFormat="1" applyFont="1" applyFill="1" applyBorder="1" applyAlignment="1" quotePrefix="1">
      <alignment vertical="center" wrapText="1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177" fontId="7" fillId="0" borderId="89" xfId="0" applyNumberFormat="1" applyFont="1" applyFill="1" applyBorder="1" applyAlignment="1">
      <alignment horizontal="center" vertical="center" shrinkToFit="1"/>
    </xf>
    <xf numFmtId="176" fontId="8" fillId="0" borderId="24" xfId="49" applyFont="1" applyFill="1" applyBorder="1" applyAlignment="1" applyProtection="1">
      <alignment horizontal="center" vertical="center" shrinkToFit="1"/>
      <protection/>
    </xf>
    <xf numFmtId="176" fontId="8" fillId="0" borderId="90" xfId="49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vertical="center"/>
    </xf>
    <xf numFmtId="177" fontId="7" fillId="0" borderId="92" xfId="0" applyNumberFormat="1" applyFont="1" applyFill="1" applyBorder="1" applyAlignment="1">
      <alignment horizontal="center" vertical="center" shrinkToFit="1"/>
    </xf>
    <xf numFmtId="176" fontId="8" fillId="0" borderId="25" xfId="49" applyFont="1" applyFill="1" applyBorder="1" applyAlignment="1" applyProtection="1">
      <alignment horizontal="center" vertical="center" shrinkToFit="1"/>
      <protection/>
    </xf>
    <xf numFmtId="176" fontId="8" fillId="0" borderId="93" xfId="49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center"/>
    </xf>
    <xf numFmtId="176" fontId="6" fillId="0" borderId="96" xfId="49" applyFont="1" applyFill="1" applyBorder="1" applyAlignment="1" applyProtection="1">
      <alignment horizontal="center" vertical="center" shrinkToFit="1"/>
      <protection/>
    </xf>
    <xf numFmtId="176" fontId="4" fillId="0" borderId="97" xfId="49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vertical="center"/>
    </xf>
    <xf numFmtId="176" fontId="6" fillId="0" borderId="100" xfId="49" applyFont="1" applyFill="1" applyBorder="1" applyAlignment="1" applyProtection="1">
      <alignment horizontal="center" vertical="center" shrinkToFit="1"/>
      <protection/>
    </xf>
    <xf numFmtId="176" fontId="4" fillId="0" borderId="101" xfId="49" applyFont="1" applyFill="1" applyBorder="1" applyAlignment="1" applyProtection="1">
      <alignment horizontal="center" vertical="center" shrinkToFit="1"/>
      <protection/>
    </xf>
    <xf numFmtId="0" fontId="56" fillId="0" borderId="102" xfId="66" applyNumberFormat="1" applyFont="1" applyFill="1" applyBorder="1" applyAlignment="1" quotePrefix="1">
      <alignment vertical="center" wrapText="1"/>
      <protection/>
    </xf>
    <xf numFmtId="0" fontId="56" fillId="0" borderId="23" xfId="66" applyNumberFormat="1" applyFont="1" applyFill="1" applyBorder="1" applyAlignment="1" quotePrefix="1">
      <alignment horizontal="center" vertical="center" wrapText="1"/>
      <protection/>
    </xf>
    <xf numFmtId="0" fontId="56" fillId="0" borderId="103" xfId="66" applyNumberFormat="1" applyFont="1" applyFill="1" applyBorder="1" applyAlignment="1" quotePrefix="1">
      <alignment vertical="center" wrapText="1"/>
      <protection/>
    </xf>
    <xf numFmtId="0" fontId="56" fillId="0" borderId="104" xfId="66" applyNumberFormat="1" applyFont="1" applyFill="1" applyBorder="1" applyAlignment="1" quotePrefix="1">
      <alignment vertical="center" wrapText="1"/>
      <protection/>
    </xf>
    <xf numFmtId="0" fontId="56" fillId="0" borderId="77" xfId="66" applyNumberFormat="1" applyFont="1" applyFill="1" applyBorder="1" applyAlignment="1" quotePrefix="1">
      <alignment horizontal="center" vertical="center" wrapText="1"/>
      <protection/>
    </xf>
    <xf numFmtId="0" fontId="56" fillId="0" borderId="105" xfId="66" applyNumberFormat="1" applyFont="1" applyFill="1" applyBorder="1" applyAlignment="1" quotePrefix="1">
      <alignment vertical="center" wrapText="1"/>
      <protection/>
    </xf>
    <xf numFmtId="0" fontId="15" fillId="0" borderId="63" xfId="0" applyFont="1" applyFill="1" applyBorder="1" applyAlignment="1">
      <alignment horizontal="left" vertical="center"/>
    </xf>
    <xf numFmtId="0" fontId="15" fillId="0" borderId="69" xfId="0" applyFont="1" applyFill="1" applyBorder="1" applyAlignment="1">
      <alignment horizontal="left" vertical="center"/>
    </xf>
    <xf numFmtId="0" fontId="15" fillId="0" borderId="75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5" fillId="0" borderId="77" xfId="0" applyFont="1" applyFill="1" applyBorder="1" applyAlignment="1">
      <alignment horizontal="left" vertical="center"/>
    </xf>
    <xf numFmtId="0" fontId="15" fillId="0" borderId="62" xfId="0" applyFont="1" applyFill="1" applyBorder="1" applyAlignment="1">
      <alignment horizontal="left" vertical="center"/>
    </xf>
    <xf numFmtId="0" fontId="15" fillId="0" borderId="106" xfId="0" applyFont="1" applyFill="1" applyBorder="1" applyAlignment="1">
      <alignment horizontal="left" vertical="center"/>
    </xf>
    <xf numFmtId="0" fontId="15" fillId="0" borderId="71" xfId="0" applyFont="1" applyFill="1" applyBorder="1" applyAlignment="1">
      <alignment horizontal="left" vertical="center"/>
    </xf>
    <xf numFmtId="0" fontId="15" fillId="0" borderId="10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10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/>
    </xf>
    <xf numFmtId="0" fontId="15" fillId="0" borderId="109" xfId="0" applyFont="1" applyFill="1" applyBorder="1" applyAlignment="1">
      <alignment shrinkToFit="1"/>
    </xf>
    <xf numFmtId="0" fontId="15" fillId="0" borderId="17" xfId="0" applyFont="1" applyFill="1" applyBorder="1" applyAlignment="1">
      <alignment horizontal="left" shrinkToFit="1"/>
    </xf>
    <xf numFmtId="0" fontId="17" fillId="0" borderId="17" xfId="0" applyFont="1" applyFill="1" applyBorder="1" applyAlignment="1">
      <alignment horizontal="left" shrinkToFit="1"/>
    </xf>
    <xf numFmtId="0" fontId="4" fillId="0" borderId="103" xfId="65" applyFont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179" fontId="6" fillId="0" borderId="102" xfId="53" applyNumberFormat="1" applyFont="1" applyBorder="1" applyAlignment="1">
      <alignment vertical="center"/>
    </xf>
    <xf numFmtId="0" fontId="12" fillId="0" borderId="104" xfId="67" applyNumberFormat="1" applyFont="1" applyBorder="1" applyAlignment="1">
      <alignment horizontal="center" vertical="center" shrinkToFit="1"/>
      <protection/>
    </xf>
    <xf numFmtId="0" fontId="12" fillId="0" borderId="102" xfId="67" applyNumberFormat="1" applyFont="1" applyBorder="1" applyAlignment="1">
      <alignment horizontal="center" vertical="center" shrinkToFit="1"/>
      <protection/>
    </xf>
    <xf numFmtId="0" fontId="12" fillId="0" borderId="110" xfId="67" applyNumberFormat="1" applyFont="1" applyBorder="1" applyAlignment="1">
      <alignment horizontal="center" vertical="center" shrinkToFit="1"/>
      <protection/>
    </xf>
    <xf numFmtId="179" fontId="6" fillId="0" borderId="110" xfId="53" applyNumberFormat="1" applyFont="1" applyBorder="1" applyAlignment="1">
      <alignment vertical="center"/>
    </xf>
    <xf numFmtId="179" fontId="6" fillId="0" borderId="103" xfId="53" applyNumberFormat="1" applyFont="1" applyBorder="1" applyAlignment="1">
      <alignment vertical="center"/>
    </xf>
    <xf numFmtId="0" fontId="12" fillId="0" borderId="105" xfId="67" applyNumberFormat="1" applyFont="1" applyBorder="1" applyAlignment="1">
      <alignment horizontal="center" vertical="center" shrinkToFit="1"/>
      <protection/>
    </xf>
    <xf numFmtId="0" fontId="12" fillId="0" borderId="103" xfId="67" applyNumberFormat="1" applyFont="1" applyBorder="1" applyAlignment="1">
      <alignment horizontal="center" vertical="center" shrinkToFit="1"/>
      <protection/>
    </xf>
    <xf numFmtId="0" fontId="12" fillId="0" borderId="111" xfId="67" applyNumberFormat="1" applyFont="1" applyBorder="1" applyAlignment="1">
      <alignment horizontal="center" vertical="center" shrinkToFit="1"/>
      <protection/>
    </xf>
    <xf numFmtId="179" fontId="8" fillId="0" borderId="85" xfId="53" applyNumberFormat="1" applyFont="1" applyBorder="1" applyAlignment="1">
      <alignment vertical="center"/>
    </xf>
    <xf numFmtId="179" fontId="6" fillId="0" borderId="83" xfId="53" applyNumberFormat="1" applyFont="1" applyBorder="1" applyAlignment="1">
      <alignment vertical="center"/>
    </xf>
    <xf numFmtId="0" fontId="12" fillId="0" borderId="68" xfId="67" applyNumberFormat="1" applyFont="1" applyBorder="1" applyAlignment="1">
      <alignment horizontal="center" vertical="center" shrinkToFit="1"/>
      <protection/>
    </xf>
    <xf numFmtId="0" fontId="12" fillId="0" borderId="83" xfId="67" applyNumberFormat="1" applyFont="1" applyBorder="1" applyAlignment="1">
      <alignment horizontal="center" vertical="center" shrinkToFit="1"/>
      <protection/>
    </xf>
    <xf numFmtId="0" fontId="12" fillId="0" borderId="83" xfId="65" applyFont="1" applyBorder="1" applyAlignment="1">
      <alignment horizontal="center" vertical="center" shrinkToFit="1"/>
      <protection/>
    </xf>
    <xf numFmtId="0" fontId="13" fillId="0" borderId="68" xfId="67" applyNumberFormat="1" applyFont="1" applyBorder="1" applyAlignment="1">
      <alignment horizontal="center" vertical="center" shrinkToFit="1"/>
      <protection/>
    </xf>
    <xf numFmtId="0" fontId="12" fillId="0" borderId="68" xfId="65" applyFont="1" applyBorder="1" applyAlignment="1">
      <alignment horizontal="center" vertical="center" shrinkToFit="1"/>
      <protection/>
    </xf>
    <xf numFmtId="0" fontId="12" fillId="0" borderId="67" xfId="67" applyNumberFormat="1" applyFont="1" applyBorder="1" applyAlignment="1">
      <alignment horizontal="center" vertical="center" shrinkToFit="1"/>
      <protection/>
    </xf>
    <xf numFmtId="0" fontId="12" fillId="0" borderId="67" xfId="65" applyFont="1" applyBorder="1" applyAlignment="1">
      <alignment horizontal="center" vertical="center" shrinkToFit="1"/>
      <protection/>
    </xf>
    <xf numFmtId="0" fontId="4" fillId="0" borderId="18" xfId="67" applyNumberFormat="1" applyFont="1" applyBorder="1" applyAlignment="1">
      <alignment horizontal="center" vertical="center"/>
      <protection/>
    </xf>
    <xf numFmtId="179" fontId="6" fillId="33" borderId="67" xfId="53" applyNumberFormat="1" applyFont="1" applyFill="1" applyBorder="1" applyAlignment="1">
      <alignment vertical="center"/>
    </xf>
    <xf numFmtId="179" fontId="6" fillId="0" borderId="67" xfId="53" applyNumberFormat="1" applyFont="1" applyBorder="1" applyAlignment="1">
      <alignment vertical="center"/>
    </xf>
    <xf numFmtId="0" fontId="56" fillId="0" borderId="105" xfId="66" applyFont="1" applyFill="1" applyBorder="1" applyAlignment="1">
      <alignment horizontal="left" vertical="center"/>
      <protection/>
    </xf>
    <xf numFmtId="0" fontId="56" fillId="0" borderId="103" xfId="66" applyFont="1" applyFill="1" applyBorder="1" applyAlignment="1">
      <alignment vertical="center"/>
      <protection/>
    </xf>
    <xf numFmtId="0" fontId="56" fillId="0" borderId="104" xfId="66" applyFont="1" applyFill="1" applyBorder="1" applyAlignment="1">
      <alignment horizontal="left" vertical="center"/>
      <protection/>
    </xf>
    <xf numFmtId="0" fontId="56" fillId="0" borderId="102" xfId="66" applyFont="1" applyFill="1" applyBorder="1" applyAlignment="1">
      <alignment vertical="center"/>
      <protection/>
    </xf>
    <xf numFmtId="179" fontId="6" fillId="0" borderId="104" xfId="66" applyNumberFormat="1" applyFont="1" applyFill="1" applyBorder="1" applyAlignment="1">
      <alignment horizontal="center" vertical="center"/>
      <protection/>
    </xf>
    <xf numFmtId="179" fontId="6" fillId="0" borderId="105" xfId="66" applyNumberFormat="1" applyFont="1" applyFill="1" applyBorder="1" applyAlignment="1">
      <alignment horizontal="center" vertical="center"/>
      <protection/>
    </xf>
    <xf numFmtId="179" fontId="6" fillId="0" borderId="68" xfId="66" applyNumberFormat="1" applyFont="1" applyFill="1" applyBorder="1" applyAlignment="1">
      <alignment horizontal="center" vertical="center"/>
      <protection/>
    </xf>
    <xf numFmtId="0" fontId="56" fillId="0" borderId="16" xfId="66" applyNumberFormat="1" applyFont="1" applyFill="1" applyBorder="1" applyAlignment="1" quotePrefix="1">
      <alignment vertical="center" wrapText="1"/>
      <protection/>
    </xf>
    <xf numFmtId="179" fontId="6" fillId="0" borderId="102" xfId="66" applyNumberFormat="1" applyFont="1" applyFill="1" applyBorder="1" applyAlignment="1">
      <alignment horizontal="center" vertical="center"/>
      <protection/>
    </xf>
    <xf numFmtId="179" fontId="6" fillId="0" borderId="83" xfId="66" applyNumberFormat="1" applyFont="1" applyFill="1" applyBorder="1" applyAlignment="1">
      <alignment horizontal="center" vertical="center"/>
      <protection/>
    </xf>
    <xf numFmtId="179" fontId="6" fillId="0" borderId="103" xfId="66" applyNumberFormat="1" applyFont="1" applyFill="1" applyBorder="1" applyAlignment="1">
      <alignment horizontal="center" vertical="center"/>
      <protection/>
    </xf>
    <xf numFmtId="179" fontId="8" fillId="0" borderId="15" xfId="66" applyNumberFormat="1" applyFont="1" applyFill="1" applyBorder="1" applyAlignment="1">
      <alignment horizontal="center" vertical="center"/>
      <protection/>
    </xf>
    <xf numFmtId="0" fontId="56" fillId="0" borderId="112" xfId="66" applyFont="1" applyFill="1" applyBorder="1" applyAlignment="1">
      <alignment horizontal="center" vertical="center"/>
      <protection/>
    </xf>
    <xf numFmtId="0" fontId="56" fillId="0" borderId="113" xfId="66" applyFont="1" applyFill="1" applyBorder="1" applyAlignment="1">
      <alignment horizontal="center" vertical="center"/>
      <protection/>
    </xf>
    <xf numFmtId="0" fontId="56" fillId="0" borderId="114" xfId="66" applyFont="1" applyFill="1" applyBorder="1" applyAlignment="1">
      <alignment horizontal="center" vertical="center"/>
      <protection/>
    </xf>
    <xf numFmtId="0" fontId="56" fillId="0" borderId="68" xfId="66" applyFont="1" applyFill="1" applyBorder="1" applyAlignment="1">
      <alignment horizontal="left" vertical="center"/>
      <protection/>
    </xf>
    <xf numFmtId="0" fontId="56" fillId="0" borderId="83" xfId="66" applyFont="1" applyFill="1" applyBorder="1" applyAlignment="1">
      <alignment vertical="center"/>
      <protection/>
    </xf>
    <xf numFmtId="179" fontId="6" fillId="0" borderId="67" xfId="53" applyNumberFormat="1" applyFont="1" applyFill="1" applyBorder="1" applyAlignment="1">
      <alignment vertical="center"/>
    </xf>
    <xf numFmtId="179" fontId="6" fillId="0" borderId="111" xfId="53" applyNumberFormat="1" applyFont="1" applyFill="1" applyBorder="1" applyAlignment="1">
      <alignment vertical="center"/>
    </xf>
    <xf numFmtId="179" fontId="6" fillId="0" borderId="16" xfId="66" applyNumberFormat="1" applyFont="1" applyFill="1" applyBorder="1" applyAlignment="1">
      <alignment horizontal="center" vertical="center"/>
      <protection/>
    </xf>
    <xf numFmtId="181" fontId="6" fillId="0" borderId="102" xfId="66" applyNumberFormat="1" applyFont="1" applyFill="1" applyBorder="1" applyAlignment="1">
      <alignment horizontal="center" vertical="center"/>
      <protection/>
    </xf>
    <xf numFmtId="179" fontId="6" fillId="0" borderId="64" xfId="66" applyNumberFormat="1" applyFont="1" applyFill="1" applyBorder="1" applyAlignment="1">
      <alignment horizontal="center" vertical="center"/>
      <protection/>
    </xf>
    <xf numFmtId="181" fontId="6" fillId="0" borderId="69" xfId="66" applyNumberFormat="1" applyFont="1" applyFill="1" applyBorder="1" applyAlignment="1">
      <alignment horizontal="center" vertical="center"/>
      <protection/>
    </xf>
    <xf numFmtId="179" fontId="6" fillId="0" borderId="20" xfId="66" applyNumberFormat="1" applyFont="1" applyFill="1" applyBorder="1" applyAlignment="1">
      <alignment horizontal="center" vertical="center"/>
      <protection/>
    </xf>
    <xf numFmtId="181" fontId="6" fillId="0" borderId="103" xfId="66" applyNumberFormat="1" applyFont="1" applyFill="1" applyBorder="1" applyAlignment="1">
      <alignment horizontal="center" vertical="center"/>
      <protection/>
    </xf>
    <xf numFmtId="179" fontId="8" fillId="0" borderId="13" xfId="66" applyNumberFormat="1" applyFont="1" applyFill="1" applyBorder="1" applyAlignment="1">
      <alignment horizontal="center" vertical="center"/>
      <protection/>
    </xf>
    <xf numFmtId="181" fontId="8" fillId="0" borderId="15" xfId="66" applyNumberFormat="1" applyFont="1" applyFill="1" applyBorder="1" applyAlignment="1">
      <alignment horizontal="center" vertical="center"/>
      <protection/>
    </xf>
    <xf numFmtId="0" fontId="15" fillId="0" borderId="56" xfId="0" applyFont="1" applyFill="1" applyBorder="1" applyAlignment="1">
      <alignment horizontal="left" shrinkToFit="1"/>
    </xf>
    <xf numFmtId="0" fontId="15" fillId="0" borderId="11" xfId="0" applyFont="1" applyFill="1" applyBorder="1" applyAlignment="1">
      <alignment shrinkToFit="1"/>
    </xf>
    <xf numFmtId="0" fontId="15" fillId="0" borderId="115" xfId="0" applyFont="1" applyFill="1" applyBorder="1" applyAlignment="1">
      <alignment horizontal="left"/>
    </xf>
    <xf numFmtId="179" fontId="6" fillId="0" borderId="57" xfId="54" applyFont="1" applyFill="1" applyBorder="1" applyAlignment="1">
      <alignment horizontal="center"/>
    </xf>
    <xf numFmtId="179" fontId="6" fillId="0" borderId="56" xfId="54" applyFont="1" applyFill="1" applyBorder="1" applyAlignment="1">
      <alignment horizontal="center"/>
    </xf>
    <xf numFmtId="179" fontId="6" fillId="0" borderId="12" xfId="54" applyFont="1" applyFill="1" applyBorder="1" applyAlignment="1">
      <alignment horizontal="center"/>
    </xf>
    <xf numFmtId="0" fontId="15" fillId="0" borderId="68" xfId="0" applyFont="1" applyFill="1" applyBorder="1" applyAlignment="1">
      <alignment horizontal="left" shrinkToFit="1"/>
    </xf>
    <xf numFmtId="0" fontId="15" fillId="0" borderId="113" xfId="0" applyFont="1" applyFill="1" applyBorder="1" applyAlignment="1">
      <alignment shrinkToFit="1"/>
    </xf>
    <xf numFmtId="0" fontId="15" fillId="0" borderId="83" xfId="0" applyFont="1" applyFill="1" applyBorder="1" applyAlignment="1">
      <alignment horizontal="left"/>
    </xf>
    <xf numFmtId="179" fontId="6" fillId="0" borderId="67" xfId="54" applyFont="1" applyFill="1" applyBorder="1" applyAlignment="1">
      <alignment horizontal="center"/>
    </xf>
    <xf numFmtId="179" fontId="6" fillId="0" borderId="68" xfId="54" applyFont="1" applyFill="1" applyBorder="1" applyAlignment="1">
      <alignment horizontal="center"/>
    </xf>
    <xf numFmtId="179" fontId="6" fillId="0" borderId="69" xfId="54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shrinkToFit="1"/>
    </xf>
    <xf numFmtId="0" fontId="15" fillId="0" borderId="116" xfId="0" applyFont="1" applyFill="1" applyBorder="1" applyAlignment="1">
      <alignment shrinkToFit="1"/>
    </xf>
    <xf numFmtId="0" fontId="15" fillId="0" borderId="21" xfId="0" applyFont="1" applyFill="1" applyBorder="1" applyAlignment="1">
      <alignment horizontal="left"/>
    </xf>
    <xf numFmtId="179" fontId="6" fillId="0" borderId="117" xfId="54" applyFont="1" applyFill="1" applyBorder="1" applyAlignment="1">
      <alignment horizontal="center"/>
    </xf>
    <xf numFmtId="179" fontId="6" fillId="0" borderId="19" xfId="54" applyFont="1" applyFill="1" applyBorder="1" applyAlignment="1">
      <alignment horizontal="center"/>
    </xf>
    <xf numFmtId="179" fontId="6" fillId="0" borderId="118" xfId="54" applyFont="1" applyFill="1" applyBorder="1" applyAlignment="1">
      <alignment horizontal="center"/>
    </xf>
    <xf numFmtId="0" fontId="15" fillId="0" borderId="55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/>
    </xf>
    <xf numFmtId="0" fontId="15" fillId="0" borderId="65" xfId="0" applyFont="1" applyFill="1" applyBorder="1" applyAlignment="1">
      <alignment shrinkToFit="1"/>
    </xf>
    <xf numFmtId="0" fontId="4" fillId="0" borderId="69" xfId="0" applyFont="1" applyFill="1" applyBorder="1" applyAlignment="1">
      <alignment horizontal="left"/>
    </xf>
    <xf numFmtId="0" fontId="15" fillId="0" borderId="119" xfId="0" applyFont="1" applyFill="1" applyBorder="1" applyAlignment="1">
      <alignment shrinkToFit="1"/>
    </xf>
    <xf numFmtId="0" fontId="4" fillId="0" borderId="118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 shrinkToFit="1"/>
    </xf>
    <xf numFmtId="0" fontId="15" fillId="0" borderId="120" xfId="0" applyFont="1" applyFill="1" applyBorder="1" applyAlignment="1">
      <alignment shrinkToFit="1"/>
    </xf>
    <xf numFmtId="0" fontId="15" fillId="0" borderId="84" xfId="0" applyFont="1" applyFill="1" applyBorder="1" applyAlignment="1">
      <alignment horizontal="left"/>
    </xf>
    <xf numFmtId="179" fontId="6" fillId="0" borderId="74" xfId="54" applyFont="1" applyFill="1" applyBorder="1" applyAlignment="1">
      <alignment horizontal="center"/>
    </xf>
    <xf numFmtId="0" fontId="4" fillId="0" borderId="115" xfId="0" applyFont="1" applyFill="1" applyBorder="1" applyAlignment="1">
      <alignment horizontal="left" vertical="center" shrinkToFit="1"/>
    </xf>
    <xf numFmtId="0" fontId="4" fillId="0" borderId="8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179" fontId="6" fillId="0" borderId="86" xfId="53" applyNumberFormat="1" applyFont="1" applyBorder="1" applyAlignment="1">
      <alignment vertical="center"/>
    </xf>
    <xf numFmtId="0" fontId="12" fillId="0" borderId="77" xfId="67" applyNumberFormat="1" applyFont="1" applyBorder="1" applyAlignment="1">
      <alignment horizontal="center" vertical="center" shrinkToFit="1"/>
      <protection/>
    </xf>
    <xf numFmtId="0" fontId="12" fillId="0" borderId="86" xfId="67" applyNumberFormat="1" applyFont="1" applyBorder="1" applyAlignment="1">
      <alignment horizontal="center" vertical="center" shrinkToFit="1"/>
      <protection/>
    </xf>
    <xf numFmtId="179" fontId="6" fillId="0" borderId="83" xfId="53" applyNumberFormat="1" applyFont="1" applyFill="1" applyBorder="1" applyAlignment="1">
      <alignment vertical="center"/>
    </xf>
    <xf numFmtId="0" fontId="13" fillId="0" borderId="77" xfId="67" applyNumberFormat="1" applyFont="1" applyBorder="1" applyAlignment="1">
      <alignment horizontal="center" vertical="center" shrinkToFit="1"/>
      <protection/>
    </xf>
    <xf numFmtId="0" fontId="13" fillId="0" borderId="83" xfId="67" applyNumberFormat="1" applyFont="1" applyBorder="1" applyAlignment="1">
      <alignment horizontal="center" vertical="center" shrinkToFit="1"/>
      <protection/>
    </xf>
    <xf numFmtId="0" fontId="13" fillId="0" borderId="68" xfId="67" applyNumberFormat="1" applyFont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178" fontId="4" fillId="0" borderId="121" xfId="51" applyNumberFormat="1" applyFont="1" applyFill="1" applyBorder="1" applyAlignment="1" applyProtection="1">
      <alignment horizontal="center" vertical="center" shrinkToFit="1"/>
      <protection/>
    </xf>
    <xf numFmtId="0" fontId="4" fillId="0" borderId="122" xfId="0" applyFont="1" applyFill="1" applyBorder="1" applyAlignment="1">
      <alignment horizontal="center" vertical="center" shrinkToFit="1"/>
    </xf>
    <xf numFmtId="0" fontId="4" fillId="0" borderId="123" xfId="0" applyFont="1" applyFill="1" applyBorder="1" applyAlignment="1">
      <alignment horizontal="center" vertical="center" shrinkToFit="1"/>
    </xf>
    <xf numFmtId="0" fontId="4" fillId="0" borderId="124" xfId="0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vertical="center" shrinkToFit="1"/>
    </xf>
    <xf numFmtId="0" fontId="4" fillId="0" borderId="125" xfId="0" applyFont="1" applyFill="1" applyBorder="1" applyAlignment="1">
      <alignment horizontal="center" vertical="center" shrinkToFit="1"/>
    </xf>
    <xf numFmtId="177" fontId="8" fillId="0" borderId="126" xfId="0" applyNumberFormat="1" applyFont="1" applyFill="1" applyBorder="1" applyAlignment="1">
      <alignment vertical="center" shrinkToFit="1"/>
    </xf>
    <xf numFmtId="0" fontId="4" fillId="0" borderId="127" xfId="0" applyFont="1" applyFill="1" applyBorder="1" applyAlignment="1">
      <alignment horizontal="center" vertical="center" shrinkToFit="1"/>
    </xf>
    <xf numFmtId="0" fontId="4" fillId="0" borderId="128" xfId="0" applyFont="1" applyFill="1" applyBorder="1" applyAlignment="1">
      <alignment horizontal="center" vertical="center" shrinkToFit="1"/>
    </xf>
    <xf numFmtId="177" fontId="8" fillId="0" borderId="129" xfId="0" applyNumberFormat="1" applyFont="1" applyFill="1" applyBorder="1" applyAlignment="1">
      <alignment vertical="center" shrinkToFit="1"/>
    </xf>
    <xf numFmtId="179" fontId="6" fillId="0" borderId="57" xfId="52" applyFont="1" applyFill="1" applyBorder="1" applyAlignment="1">
      <alignment horizontal="center" vertical="center"/>
    </xf>
    <xf numFmtId="179" fontId="6" fillId="0" borderId="18" xfId="52" applyFont="1" applyFill="1" applyBorder="1" applyAlignment="1">
      <alignment horizontal="center" vertical="center"/>
    </xf>
    <xf numFmtId="178" fontId="4" fillId="0" borderId="126" xfId="51" applyNumberFormat="1" applyFont="1" applyFill="1" applyBorder="1" applyAlignment="1" applyProtection="1">
      <alignment vertical="center" shrinkToFit="1"/>
      <protection/>
    </xf>
    <xf numFmtId="178" fontId="4" fillId="0" borderId="129" xfId="51" applyNumberFormat="1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vertical="center"/>
    </xf>
    <xf numFmtId="179" fontId="15" fillId="0" borderId="0" xfId="52" applyFont="1" applyFill="1" applyAlignment="1">
      <alignment horizontal="center" vertical="center"/>
    </xf>
    <xf numFmtId="179" fontId="56" fillId="0" borderId="58" xfId="52" applyFont="1" applyFill="1" applyBorder="1" applyAlignment="1">
      <alignment horizontal="center" vertical="center"/>
    </xf>
    <xf numFmtId="179" fontId="56" fillId="0" borderId="64" xfId="52" applyFont="1" applyFill="1" applyBorder="1" applyAlignment="1">
      <alignment horizontal="center" vertical="center"/>
    </xf>
    <xf numFmtId="179" fontId="56" fillId="0" borderId="130" xfId="52" applyFont="1" applyFill="1" applyBorder="1" applyAlignment="1">
      <alignment horizontal="center" vertical="center"/>
    </xf>
    <xf numFmtId="179" fontId="8" fillId="0" borderId="14" xfId="52" applyFont="1" applyFill="1" applyBorder="1" applyAlignment="1">
      <alignment horizontal="center" vertical="center"/>
    </xf>
    <xf numFmtId="179" fontId="56" fillId="0" borderId="87" xfId="52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6" fillId="0" borderId="18" xfId="52" applyNumberFormat="1" applyFont="1" applyFill="1" applyBorder="1" applyAlignment="1">
      <alignment horizontal="center" vertical="center" wrapText="1"/>
    </xf>
    <xf numFmtId="0" fontId="4" fillId="0" borderId="131" xfId="51" applyNumberFormat="1" applyFont="1" applyFill="1" applyBorder="1" applyAlignment="1" applyProtection="1">
      <alignment horizontal="center" vertical="center"/>
      <protection/>
    </xf>
    <xf numFmtId="0" fontId="4" fillId="0" borderId="132" xfId="51" applyNumberFormat="1" applyFont="1" applyFill="1" applyBorder="1" applyAlignment="1" applyProtection="1">
      <alignment horizontal="center" vertical="center"/>
      <protection/>
    </xf>
    <xf numFmtId="0" fontId="4" fillId="0" borderId="133" xfId="51" applyNumberFormat="1" applyFont="1" applyFill="1" applyBorder="1" applyAlignment="1" applyProtection="1">
      <alignment horizontal="center" vertical="center"/>
      <protection/>
    </xf>
    <xf numFmtId="0" fontId="4" fillId="0" borderId="134" xfId="51" applyNumberFormat="1" applyFont="1" applyFill="1" applyBorder="1" applyAlignment="1" applyProtection="1">
      <alignment horizontal="center" vertical="center"/>
      <protection/>
    </xf>
    <xf numFmtId="0" fontId="4" fillId="0" borderId="135" xfId="51" applyNumberFormat="1" applyFont="1" applyFill="1" applyBorder="1" applyAlignment="1" applyProtection="1">
      <alignment horizontal="center" vertical="center"/>
      <protection/>
    </xf>
    <xf numFmtId="176" fontId="8" fillId="0" borderId="136" xfId="49" applyFont="1" applyFill="1" applyBorder="1" applyAlignment="1" applyProtection="1">
      <alignment horizontal="center" vertical="center" shrinkToFit="1"/>
      <protection/>
    </xf>
    <xf numFmtId="176" fontId="8" fillId="0" borderId="137" xfId="49" applyFont="1" applyFill="1" applyBorder="1" applyAlignment="1" applyProtection="1">
      <alignment horizontal="center" vertical="center" shrinkToFit="1"/>
      <protection/>
    </xf>
    <xf numFmtId="176" fontId="8" fillId="0" borderId="29" xfId="49" applyFont="1" applyFill="1" applyBorder="1" applyAlignment="1" applyProtection="1">
      <alignment horizontal="center" vertical="center" shrinkToFit="1"/>
      <protection/>
    </xf>
    <xf numFmtId="0" fontId="56" fillId="0" borderId="112" xfId="52" applyNumberFormat="1" applyFont="1" applyFill="1" applyBorder="1" applyAlignment="1">
      <alignment horizontal="centerContinuous" vertical="center"/>
    </xf>
    <xf numFmtId="0" fontId="56" fillId="0" borderId="19" xfId="52" applyNumberFormat="1" applyFont="1" applyFill="1" applyBorder="1" applyAlignment="1">
      <alignment horizontal="center" vertical="center"/>
    </xf>
    <xf numFmtId="0" fontId="56" fillId="0" borderId="107" xfId="52" applyNumberFormat="1" applyFont="1" applyFill="1" applyBorder="1" applyAlignment="1">
      <alignment horizontal="center" vertical="center"/>
    </xf>
    <xf numFmtId="0" fontId="56" fillId="0" borderId="116" xfId="52" applyNumberFormat="1" applyFont="1" applyFill="1" applyBorder="1" applyAlignment="1">
      <alignment horizontal="center" vertical="center"/>
    </xf>
    <xf numFmtId="179" fontId="6" fillId="0" borderId="62" xfId="52" applyFont="1" applyFill="1" applyBorder="1" applyAlignment="1">
      <alignment horizontal="center" vertical="center" shrinkToFit="1"/>
    </xf>
    <xf numFmtId="179" fontId="6" fillId="0" borderId="106" xfId="52" applyFont="1" applyFill="1" applyBorder="1" applyAlignment="1">
      <alignment horizontal="center" vertical="center" shrinkToFit="1"/>
    </xf>
    <xf numFmtId="179" fontId="6" fillId="0" borderId="11" xfId="52" applyFont="1" applyFill="1" applyBorder="1" applyAlignment="1">
      <alignment horizontal="center" vertical="center" shrinkToFit="1"/>
    </xf>
    <xf numFmtId="179" fontId="6" fillId="0" borderId="70" xfId="52" applyFont="1" applyFill="1" applyBorder="1" applyAlignment="1">
      <alignment horizontal="center" vertical="center" shrinkToFit="1"/>
    </xf>
    <xf numFmtId="179" fontId="6" fillId="0" borderId="108" xfId="52" applyFont="1" applyFill="1" applyBorder="1" applyAlignment="1">
      <alignment horizontal="center" vertical="center" shrinkToFit="1"/>
    </xf>
    <xf numFmtId="179" fontId="6" fillId="0" borderId="68" xfId="52" applyFont="1" applyFill="1" applyBorder="1" applyAlignment="1">
      <alignment horizontal="center" vertical="center" shrinkToFit="1"/>
    </xf>
    <xf numFmtId="179" fontId="6" fillId="0" borderId="71" xfId="52" applyFont="1" applyFill="1" applyBorder="1" applyAlignment="1">
      <alignment horizontal="center" vertical="center" shrinkToFit="1"/>
    </xf>
    <xf numFmtId="179" fontId="6" fillId="0" borderId="113" xfId="52" applyFont="1" applyFill="1" applyBorder="1" applyAlignment="1">
      <alignment horizontal="center" vertical="center" shrinkToFit="1"/>
    </xf>
    <xf numFmtId="179" fontId="8" fillId="0" borderId="81" xfId="52" applyFont="1" applyFill="1" applyBorder="1" applyAlignment="1">
      <alignment horizontal="center" vertical="center" shrinkToFit="1"/>
    </xf>
    <xf numFmtId="179" fontId="8" fillId="0" borderId="14" xfId="52" applyFont="1" applyFill="1" applyBorder="1" applyAlignment="1">
      <alignment horizontal="center" vertical="center" shrinkToFit="1"/>
    </xf>
    <xf numFmtId="179" fontId="6" fillId="0" borderId="22" xfId="52" applyFont="1" applyFill="1" applyBorder="1" applyAlignment="1">
      <alignment horizontal="center" vertical="center" shrinkToFit="1"/>
    </xf>
    <xf numFmtId="179" fontId="6" fillId="0" borderId="72" xfId="52" applyFont="1" applyFill="1" applyBorder="1" applyAlignment="1">
      <alignment horizontal="center" vertical="center" shrinkToFit="1"/>
    </xf>
    <xf numFmtId="179" fontId="6" fillId="0" borderId="120" xfId="52" applyFont="1" applyFill="1" applyBorder="1" applyAlignment="1">
      <alignment horizontal="center" vertical="center" shrinkToFit="1"/>
    </xf>
    <xf numFmtId="179" fontId="6" fillId="0" borderId="77" xfId="52" applyFont="1" applyFill="1" applyBorder="1" applyAlignment="1">
      <alignment horizontal="center" vertical="center" shrinkToFit="1"/>
    </xf>
    <xf numFmtId="179" fontId="6" fillId="0" borderId="78" xfId="52" applyFont="1" applyFill="1" applyBorder="1" applyAlignment="1">
      <alignment horizontal="center" vertical="center" shrinkToFit="1"/>
    </xf>
    <xf numFmtId="179" fontId="6" fillId="0" borderId="0" xfId="52" applyFont="1" applyFill="1" applyBorder="1" applyAlignment="1">
      <alignment horizontal="center" vertical="center" shrinkToFit="1"/>
    </xf>
    <xf numFmtId="179" fontId="6" fillId="0" borderId="17" xfId="52" applyFont="1" applyFill="1" applyBorder="1" applyAlignment="1">
      <alignment horizontal="center" vertical="center" shrinkToFit="1"/>
    </xf>
    <xf numFmtId="179" fontId="6" fillId="0" borderId="81" xfId="52" applyFont="1" applyFill="1" applyBorder="1" applyAlignment="1">
      <alignment horizontal="center" vertical="center" shrinkToFit="1"/>
    </xf>
    <xf numFmtId="176" fontId="6" fillId="0" borderId="62" xfId="49" applyFont="1" applyFill="1" applyBorder="1" applyAlignment="1" applyProtection="1">
      <alignment horizontal="center" vertical="center" shrinkToFit="1"/>
      <protection/>
    </xf>
    <xf numFmtId="176" fontId="6" fillId="0" borderId="70" xfId="49" applyFont="1" applyFill="1" applyBorder="1" applyAlignment="1" applyProtection="1">
      <alignment horizontal="center" vertical="center" shrinkToFit="1"/>
      <protection/>
    </xf>
    <xf numFmtId="179" fontId="6" fillId="0" borderId="75" xfId="53" applyNumberFormat="1" applyFont="1" applyBorder="1" applyAlignment="1">
      <alignment vertical="center"/>
    </xf>
    <xf numFmtId="179" fontId="6" fillId="0" borderId="69" xfId="53" applyNumberFormat="1" applyFont="1" applyBorder="1" applyAlignment="1">
      <alignment vertical="center"/>
    </xf>
    <xf numFmtId="179" fontId="6" fillId="0" borderId="71" xfId="53" applyNumberFormat="1" applyFont="1" applyFill="1" applyBorder="1" applyAlignment="1">
      <alignment vertical="center"/>
    </xf>
    <xf numFmtId="0" fontId="4" fillId="0" borderId="0" xfId="65" applyFont="1" applyFill="1" applyAlignment="1">
      <alignment vertical="center"/>
      <protection/>
    </xf>
    <xf numFmtId="0" fontId="4" fillId="0" borderId="119" xfId="67" applyNumberFormat="1" applyFont="1" applyFill="1" applyBorder="1" applyAlignment="1">
      <alignment horizontal="center" vertical="center"/>
      <protection/>
    </xf>
    <xf numFmtId="0" fontId="4" fillId="0" borderId="107" xfId="67" applyNumberFormat="1" applyFont="1" applyFill="1" applyBorder="1" applyAlignment="1">
      <alignment horizontal="center" vertical="center"/>
      <protection/>
    </xf>
    <xf numFmtId="0" fontId="4" fillId="0" borderId="118" xfId="67" applyNumberFormat="1" applyFont="1" applyFill="1" applyBorder="1" applyAlignment="1">
      <alignment horizontal="center" vertical="center"/>
      <protection/>
    </xf>
    <xf numFmtId="0" fontId="4" fillId="0" borderId="18" xfId="67" applyNumberFormat="1" applyFont="1" applyFill="1" applyBorder="1" applyAlignment="1">
      <alignment horizontal="center" vertical="center"/>
      <protection/>
    </xf>
    <xf numFmtId="0" fontId="4" fillId="0" borderId="119" xfId="65" applyFont="1" applyFill="1" applyBorder="1" applyAlignment="1">
      <alignment horizontal="center" vertical="center"/>
      <protection/>
    </xf>
    <xf numFmtId="0" fontId="4" fillId="0" borderId="107" xfId="65" applyFont="1" applyFill="1" applyBorder="1" applyAlignment="1">
      <alignment horizontal="center" vertical="center"/>
      <protection/>
    </xf>
    <xf numFmtId="0" fontId="4" fillId="0" borderId="118" xfId="65" applyFont="1" applyFill="1" applyBorder="1" applyAlignment="1">
      <alignment horizontal="center" vertical="center"/>
      <protection/>
    </xf>
    <xf numFmtId="179" fontId="6" fillId="0" borderId="138" xfId="53" applyNumberFormat="1" applyFont="1" applyFill="1" applyBorder="1" applyAlignment="1">
      <alignment vertical="center"/>
    </xf>
    <xf numFmtId="179" fontId="6" fillId="0" borderId="139" xfId="53" applyNumberFormat="1" applyFont="1" applyFill="1" applyBorder="1" applyAlignment="1">
      <alignment vertical="center"/>
    </xf>
    <xf numFmtId="179" fontId="6" fillId="0" borderId="102" xfId="53" applyNumberFormat="1" applyFont="1" applyFill="1" applyBorder="1" applyAlignment="1">
      <alignment vertical="center"/>
    </xf>
    <xf numFmtId="179" fontId="6" fillId="0" borderId="110" xfId="53" applyNumberFormat="1" applyFont="1" applyFill="1" applyBorder="1" applyAlignment="1">
      <alignment vertical="center"/>
    </xf>
    <xf numFmtId="179" fontId="6" fillId="0" borderId="65" xfId="53" applyNumberFormat="1" applyFont="1" applyFill="1" applyBorder="1" applyAlignment="1">
      <alignment vertical="center"/>
    </xf>
    <xf numFmtId="179" fontId="6" fillId="0" borderId="140" xfId="53" applyNumberFormat="1" applyFont="1" applyFill="1" applyBorder="1" applyAlignment="1">
      <alignment vertical="center"/>
    </xf>
    <xf numFmtId="179" fontId="6" fillId="0" borderId="80" xfId="53" applyNumberFormat="1" applyFont="1" applyFill="1" applyBorder="1" applyAlignment="1">
      <alignment vertical="center"/>
    </xf>
    <xf numFmtId="179" fontId="8" fillId="0" borderId="109" xfId="53" applyNumberFormat="1" applyFont="1" applyFill="1" applyBorder="1" applyAlignment="1">
      <alignment vertical="center"/>
    </xf>
    <xf numFmtId="179" fontId="8" fillId="0" borderId="81" xfId="53" applyNumberFormat="1" applyFont="1" applyFill="1" applyBorder="1" applyAlignment="1">
      <alignment vertical="center"/>
    </xf>
    <xf numFmtId="179" fontId="8" fillId="0" borderId="85" xfId="53" applyNumberFormat="1" applyFont="1" applyFill="1" applyBorder="1" applyAlignment="1">
      <alignment vertical="center"/>
    </xf>
    <xf numFmtId="179" fontId="8" fillId="0" borderId="18" xfId="53" applyNumberFormat="1" applyFont="1" applyFill="1" applyBorder="1" applyAlignment="1">
      <alignment vertical="center"/>
    </xf>
    <xf numFmtId="179" fontId="6" fillId="0" borderId="141" xfId="53" applyNumberFormat="1" applyFont="1" applyFill="1" applyBorder="1" applyAlignment="1">
      <alignment vertical="center"/>
    </xf>
    <xf numFmtId="179" fontId="6" fillId="0" borderId="142" xfId="53" applyNumberFormat="1" applyFont="1" applyFill="1" applyBorder="1" applyAlignment="1">
      <alignment vertical="center"/>
    </xf>
    <xf numFmtId="179" fontId="6" fillId="0" borderId="103" xfId="53" applyNumberFormat="1" applyFont="1" applyFill="1" applyBorder="1" applyAlignment="1">
      <alignment vertical="center"/>
    </xf>
    <xf numFmtId="179" fontId="8" fillId="0" borderId="15" xfId="53" applyNumberFormat="1" applyFont="1" applyFill="1" applyBorder="1" applyAlignment="1">
      <alignment vertical="center"/>
    </xf>
    <xf numFmtId="179" fontId="6" fillId="33" borderId="103" xfId="53" applyNumberFormat="1" applyFont="1" applyFill="1" applyBorder="1" applyAlignment="1">
      <alignment vertical="center"/>
    </xf>
    <xf numFmtId="179" fontId="6" fillId="0" borderId="110" xfId="66" applyNumberFormat="1" applyFont="1" applyFill="1" applyBorder="1" applyAlignment="1">
      <alignment horizontal="center" vertical="center"/>
      <protection/>
    </xf>
    <xf numFmtId="179" fontId="6" fillId="0" borderId="67" xfId="66" applyNumberFormat="1" applyFont="1" applyFill="1" applyBorder="1" applyAlignment="1">
      <alignment horizontal="center" vertical="center"/>
      <protection/>
    </xf>
    <xf numFmtId="179" fontId="6" fillId="0" borderId="111" xfId="66" applyNumberFormat="1" applyFont="1" applyFill="1" applyBorder="1" applyAlignment="1">
      <alignment horizontal="center" vertical="center"/>
      <protection/>
    </xf>
    <xf numFmtId="179" fontId="8" fillId="0" borderId="18" xfId="66" applyNumberFormat="1" applyFont="1" applyFill="1" applyBorder="1" applyAlignment="1">
      <alignment horizontal="center" vertical="center"/>
      <protection/>
    </xf>
    <xf numFmtId="179" fontId="6" fillId="0" borderId="112" xfId="66" applyNumberFormat="1" applyFont="1" applyFill="1" applyBorder="1" applyAlignment="1">
      <alignment horizontal="center" vertical="center"/>
      <protection/>
    </xf>
    <xf numFmtId="181" fontId="6" fillId="0" borderId="138" xfId="66" applyNumberFormat="1" applyFont="1" applyFill="1" applyBorder="1" applyAlignment="1">
      <alignment horizontal="center" vertical="center"/>
      <protection/>
    </xf>
    <xf numFmtId="179" fontId="6" fillId="0" borderId="113" xfId="66" applyNumberFormat="1" applyFont="1" applyFill="1" applyBorder="1" applyAlignment="1">
      <alignment horizontal="center" vertical="center"/>
      <protection/>
    </xf>
    <xf numFmtId="181" fontId="6" fillId="0" borderId="65" xfId="66" applyNumberFormat="1" applyFont="1" applyFill="1" applyBorder="1" applyAlignment="1">
      <alignment horizontal="center" vertical="center"/>
      <protection/>
    </xf>
    <xf numFmtId="179" fontId="6" fillId="0" borderId="66" xfId="66" applyNumberFormat="1" applyFont="1" applyFill="1" applyBorder="1" applyAlignment="1">
      <alignment horizontal="center" vertical="center"/>
      <protection/>
    </xf>
    <xf numFmtId="179" fontId="6" fillId="0" borderId="114" xfId="66" applyNumberFormat="1" applyFont="1" applyFill="1" applyBorder="1" applyAlignment="1">
      <alignment horizontal="center" vertical="center"/>
      <protection/>
    </xf>
    <xf numFmtId="181" fontId="6" fillId="0" borderId="141" xfId="66" applyNumberFormat="1" applyFont="1" applyFill="1" applyBorder="1" applyAlignment="1">
      <alignment horizontal="center" vertical="center"/>
      <protection/>
    </xf>
    <xf numFmtId="179" fontId="6" fillId="0" borderId="143" xfId="66" applyNumberFormat="1" applyFont="1" applyFill="1" applyBorder="1" applyAlignment="1">
      <alignment horizontal="center" vertical="center"/>
      <protection/>
    </xf>
    <xf numFmtId="179" fontId="8" fillId="0" borderId="14" xfId="66" applyNumberFormat="1" applyFont="1" applyFill="1" applyBorder="1" applyAlignment="1">
      <alignment horizontal="center" vertical="center"/>
      <protection/>
    </xf>
    <xf numFmtId="181" fontId="8" fillId="0" borderId="109" xfId="66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179" fontId="6" fillId="0" borderId="144" xfId="66" applyNumberFormat="1" applyFont="1" applyFill="1" applyBorder="1" applyAlignment="1">
      <alignment horizontal="center" vertical="center"/>
      <protection/>
    </xf>
    <xf numFmtId="179" fontId="6" fillId="0" borderId="145" xfId="66" applyNumberFormat="1" applyFont="1" applyFill="1" applyBorder="1" applyAlignment="1">
      <alignment horizontal="center" vertical="center"/>
      <protection/>
    </xf>
    <xf numFmtId="181" fontId="6" fillId="0" borderId="12" xfId="66" applyNumberFormat="1" applyFont="1" applyFill="1" applyBorder="1" applyAlignment="1">
      <alignment horizontal="center" vertical="center"/>
      <protection/>
    </xf>
    <xf numFmtId="0" fontId="16" fillId="0" borderId="119" xfId="66" applyNumberFormat="1" applyFont="1" applyFill="1" applyBorder="1" applyAlignment="1">
      <alignment horizontal="center" vertical="center" wrapText="1"/>
      <protection/>
    </xf>
    <xf numFmtId="0" fontId="16" fillId="0" borderId="114" xfId="66" applyNumberFormat="1" applyFont="1" applyFill="1" applyBorder="1" applyAlignment="1">
      <alignment horizontal="center" vertical="center" wrapText="1"/>
      <protection/>
    </xf>
    <xf numFmtId="0" fontId="16" fillId="0" borderId="146" xfId="66" applyNumberFormat="1" applyFont="1" applyFill="1" applyBorder="1" applyAlignment="1">
      <alignment horizontal="center" vertical="center" wrapText="1"/>
      <protection/>
    </xf>
    <xf numFmtId="179" fontId="6" fillId="0" borderId="59" xfId="52" applyFont="1" applyFill="1" applyBorder="1" applyAlignment="1">
      <alignment horizontal="center" vertical="center"/>
    </xf>
    <xf numFmtId="179" fontId="6" fillId="0" borderId="70" xfId="52" applyFont="1" applyFill="1" applyBorder="1" applyAlignment="1">
      <alignment horizontal="center" vertical="center"/>
    </xf>
    <xf numFmtId="179" fontId="6" fillId="0" borderId="65" xfId="52" applyFont="1" applyFill="1" applyBorder="1" applyAlignment="1">
      <alignment horizontal="center" vertical="center"/>
    </xf>
    <xf numFmtId="179" fontId="6" fillId="0" borderId="71" xfId="52" applyFont="1" applyFill="1" applyBorder="1" applyAlignment="1">
      <alignment horizontal="center" vertical="center"/>
    </xf>
    <xf numFmtId="179" fontId="6" fillId="0" borderId="147" xfId="52" applyFont="1" applyFill="1" applyBorder="1" applyAlignment="1">
      <alignment horizontal="center" vertical="center"/>
    </xf>
    <xf numFmtId="179" fontId="6" fillId="0" borderId="72" xfId="52" applyFont="1" applyFill="1" applyBorder="1" applyAlignment="1">
      <alignment horizontal="center" vertical="center"/>
    </xf>
    <xf numFmtId="179" fontId="8" fillId="0" borderId="109" xfId="52" applyFont="1" applyFill="1" applyBorder="1" applyAlignment="1">
      <alignment horizontal="center" vertical="center"/>
    </xf>
    <xf numFmtId="179" fontId="8" fillId="0" borderId="81" xfId="52" applyFont="1" applyFill="1" applyBorder="1" applyAlignment="1">
      <alignment horizontal="center" vertical="center"/>
    </xf>
    <xf numFmtId="0" fontId="56" fillId="0" borderId="110" xfId="66" applyNumberFormat="1" applyFont="1" applyFill="1" applyBorder="1" applyAlignment="1">
      <alignment horizontal="center" vertical="center" wrapText="1"/>
      <protection/>
    </xf>
    <xf numFmtId="179" fontId="6" fillId="0" borderId="71" xfId="54" applyFont="1" applyFill="1" applyBorder="1" applyAlignment="1">
      <alignment horizontal="center"/>
    </xf>
    <xf numFmtId="179" fontId="6" fillId="0" borderId="106" xfId="54" applyFont="1" applyFill="1" applyBorder="1" applyAlignment="1">
      <alignment horizontal="center"/>
    </xf>
    <xf numFmtId="0" fontId="56" fillId="0" borderId="118" xfId="66" applyNumberFormat="1" applyFont="1" applyFill="1" applyBorder="1" applyAlignment="1">
      <alignment horizontal="center" vertical="center" wrapText="1"/>
      <protection/>
    </xf>
    <xf numFmtId="179" fontId="8" fillId="0" borderId="81" xfId="54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6" fillId="0" borderId="107" xfId="66" applyNumberFormat="1" applyFont="1" applyFill="1" applyBorder="1" applyAlignment="1">
      <alignment horizontal="center" vertical="center" wrapText="1"/>
      <protection/>
    </xf>
    <xf numFmtId="0" fontId="7" fillId="0" borderId="18" xfId="65" applyFont="1" applyBorder="1" applyAlignment="1">
      <alignment vertical="center" shrinkToFit="1"/>
      <protection/>
    </xf>
    <xf numFmtId="176" fontId="8" fillId="0" borderId="148" xfId="49" applyFont="1" applyFill="1" applyBorder="1" applyAlignment="1" applyProtection="1">
      <alignment horizontal="center" vertical="center" shrinkToFit="1"/>
      <protection/>
    </xf>
    <xf numFmtId="176" fontId="8" fillId="0" borderId="149" xfId="49" applyFont="1" applyFill="1" applyBorder="1" applyAlignment="1" applyProtection="1">
      <alignment horizontal="center" vertical="center" shrinkToFit="1"/>
      <protection/>
    </xf>
    <xf numFmtId="0" fontId="4" fillId="0" borderId="102" xfId="65" applyFont="1" applyBorder="1" applyAlignment="1">
      <alignment vertical="center" shrinkToFit="1"/>
      <protection/>
    </xf>
    <xf numFmtId="0" fontId="4" fillId="0" borderId="0" xfId="65" applyFont="1" applyBorder="1" applyAlignment="1">
      <alignment horizontal="center" vertical="center" shrinkToFit="1"/>
      <protection/>
    </xf>
    <xf numFmtId="179" fontId="6" fillId="0" borderId="65" xfId="53" applyNumberFormat="1" applyFont="1" applyBorder="1" applyAlignment="1">
      <alignment vertical="center"/>
    </xf>
    <xf numFmtId="179" fontId="6" fillId="0" borderId="138" xfId="53" applyNumberFormat="1" applyFont="1" applyBorder="1" applyAlignment="1">
      <alignment vertical="center"/>
    </xf>
    <xf numFmtId="179" fontId="6" fillId="0" borderId="140" xfId="53" applyNumberFormat="1" applyFont="1" applyBorder="1" applyAlignment="1">
      <alignment vertical="center"/>
    </xf>
    <xf numFmtId="179" fontId="6" fillId="0" borderId="141" xfId="53" applyNumberFormat="1" applyFont="1" applyBorder="1" applyAlignment="1">
      <alignment vertical="center"/>
    </xf>
    <xf numFmtId="0" fontId="4" fillId="0" borderId="15" xfId="67" applyNumberFormat="1" applyFont="1" applyBorder="1" applyAlignment="1">
      <alignment vertical="center" shrinkToFit="1"/>
      <protection/>
    </xf>
    <xf numFmtId="0" fontId="4" fillId="0" borderId="69" xfId="67" applyNumberFormat="1" applyFont="1" applyBorder="1" applyAlignment="1">
      <alignment vertical="center" shrinkToFit="1"/>
      <protection/>
    </xf>
    <xf numFmtId="0" fontId="4" fillId="0" borderId="75" xfId="67" applyNumberFormat="1" applyFont="1" applyBorder="1" applyAlignment="1">
      <alignment vertical="center" shrinkToFit="1"/>
      <protection/>
    </xf>
    <xf numFmtId="0" fontId="4" fillId="0" borderId="63" xfId="67" applyNumberFormat="1" applyFont="1" applyBorder="1" applyAlignment="1">
      <alignment vertical="center" shrinkToFit="1"/>
      <protection/>
    </xf>
    <xf numFmtId="0" fontId="4" fillId="0" borderId="110" xfId="65" applyFont="1" applyBorder="1" applyAlignment="1">
      <alignment vertical="center"/>
      <protection/>
    </xf>
    <xf numFmtId="0" fontId="4" fillId="0" borderId="67" xfId="65" applyFont="1" applyBorder="1" applyAlignment="1">
      <alignment vertical="center"/>
      <protection/>
    </xf>
    <xf numFmtId="0" fontId="4" fillId="0" borderId="111" xfId="65" applyFont="1" applyBorder="1" applyAlignment="1">
      <alignment vertical="center"/>
      <protection/>
    </xf>
    <xf numFmtId="0" fontId="4" fillId="0" borderId="103" xfId="65" applyFont="1" applyBorder="1" applyAlignment="1">
      <alignment vertical="center" shrinkToFit="1"/>
      <protection/>
    </xf>
    <xf numFmtId="0" fontId="4" fillId="0" borderId="80" xfId="65" applyFont="1" applyBorder="1" applyAlignment="1">
      <alignment horizontal="center" vertical="center"/>
      <protection/>
    </xf>
    <xf numFmtId="176" fontId="17" fillId="0" borderId="45" xfId="49" applyFont="1" applyFill="1" applyBorder="1" applyAlignment="1" applyProtection="1">
      <alignment horizontal="center" vertical="center" shrinkToFit="1"/>
      <protection/>
    </xf>
    <xf numFmtId="179" fontId="8" fillId="0" borderId="18" xfId="52" applyFont="1" applyFill="1" applyBorder="1" applyAlignment="1">
      <alignment horizontal="center" vertical="center" shrinkToFit="1"/>
    </xf>
    <xf numFmtId="179" fontId="8" fillId="0" borderId="17" xfId="52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left" vertical="center"/>
    </xf>
    <xf numFmtId="179" fontId="8" fillId="0" borderId="109" xfId="53" applyNumberFormat="1" applyFont="1" applyBorder="1" applyAlignment="1">
      <alignment vertical="center"/>
    </xf>
    <xf numFmtId="0" fontId="4" fillId="34" borderId="63" xfId="67" applyNumberFormat="1" applyFont="1" applyFill="1" applyBorder="1" applyAlignment="1">
      <alignment vertical="center" shrinkToFit="1"/>
      <protection/>
    </xf>
    <xf numFmtId="0" fontId="4" fillId="34" borderId="69" xfId="67" applyNumberFormat="1" applyFont="1" applyFill="1" applyBorder="1" applyAlignment="1">
      <alignment vertical="center" shrinkToFit="1"/>
      <protection/>
    </xf>
    <xf numFmtId="0" fontId="4" fillId="34" borderId="118" xfId="67" applyNumberFormat="1" applyFont="1" applyFill="1" applyBorder="1" applyAlignment="1">
      <alignment vertical="center" shrinkToFit="1"/>
      <protection/>
    </xf>
    <xf numFmtId="0" fontId="4" fillId="35" borderId="39" xfId="0" applyFont="1" applyFill="1" applyBorder="1" applyAlignment="1">
      <alignment horizontal="left" vertical="center" shrinkToFit="1"/>
    </xf>
    <xf numFmtId="0" fontId="4" fillId="35" borderId="51" xfId="0" applyFont="1" applyFill="1" applyBorder="1" applyAlignment="1">
      <alignment horizontal="left" vertical="center" shrinkToFit="1"/>
    </xf>
    <xf numFmtId="0" fontId="4" fillId="35" borderId="43" xfId="0" applyFont="1" applyFill="1" applyBorder="1" applyAlignment="1">
      <alignment horizontal="left" vertical="center" shrinkToFit="1"/>
    </xf>
    <xf numFmtId="0" fontId="4" fillId="35" borderId="150" xfId="0" applyFont="1" applyFill="1" applyBorder="1" applyAlignment="1">
      <alignment horizontal="left" vertical="center" shrinkToFit="1"/>
    </xf>
    <xf numFmtId="0" fontId="4" fillId="35" borderId="151" xfId="0" applyFont="1" applyFill="1" applyBorder="1" applyAlignment="1">
      <alignment horizontal="left" vertical="center" shrinkToFit="1"/>
    </xf>
    <xf numFmtId="179" fontId="8" fillId="34" borderId="17" xfId="53" applyNumberFormat="1" applyFont="1" applyFill="1" applyBorder="1" applyAlignment="1">
      <alignment vertical="center"/>
    </xf>
    <xf numFmtId="179" fontId="8" fillId="34" borderId="15" xfId="53" applyNumberFormat="1" applyFont="1" applyFill="1" applyBorder="1" applyAlignment="1">
      <alignment vertical="center"/>
    </xf>
    <xf numFmtId="179" fontId="8" fillId="34" borderId="18" xfId="53" applyNumberFormat="1" applyFont="1" applyFill="1" applyBorder="1" applyAlignment="1">
      <alignment vertical="center"/>
    </xf>
    <xf numFmtId="179" fontId="8" fillId="34" borderId="109" xfId="53" applyNumberFormat="1" applyFont="1" applyFill="1" applyBorder="1" applyAlignment="1">
      <alignment vertical="center"/>
    </xf>
    <xf numFmtId="179" fontId="8" fillId="34" borderId="81" xfId="53" applyNumberFormat="1" applyFont="1" applyFill="1" applyBorder="1" applyAlignment="1">
      <alignment vertical="center"/>
    </xf>
    <xf numFmtId="0" fontId="7" fillId="34" borderId="0" xfId="65" applyFont="1" applyFill="1" applyAlignment="1">
      <alignment vertical="center"/>
      <protection/>
    </xf>
    <xf numFmtId="179" fontId="8" fillId="0" borderId="18" xfId="52" applyFont="1" applyFill="1" applyBorder="1" applyAlignment="1">
      <alignment horizontal="center" vertical="center"/>
    </xf>
    <xf numFmtId="179" fontId="8" fillId="0" borderId="18" xfId="54" applyFont="1" applyFill="1" applyBorder="1" applyAlignment="1">
      <alignment horizontal="center"/>
    </xf>
    <xf numFmtId="179" fontId="17" fillId="0" borderId="17" xfId="54" applyFont="1" applyFill="1" applyBorder="1" applyAlignment="1">
      <alignment horizontal="center"/>
    </xf>
    <xf numFmtId="179" fontId="17" fillId="0" borderId="18" xfId="54" applyFont="1" applyFill="1" applyBorder="1" applyAlignment="1">
      <alignment horizontal="center"/>
    </xf>
    <xf numFmtId="179" fontId="17" fillId="0" borderId="81" xfId="54" applyFont="1" applyFill="1" applyBorder="1" applyAlignment="1">
      <alignment horizontal="center"/>
    </xf>
    <xf numFmtId="179" fontId="17" fillId="0" borderId="15" xfId="54" applyFont="1" applyFill="1" applyBorder="1" applyAlignment="1">
      <alignment horizontal="center"/>
    </xf>
    <xf numFmtId="179" fontId="8" fillId="0" borderId="17" xfId="54" applyFont="1" applyFill="1" applyBorder="1" applyAlignment="1">
      <alignment horizontal="center"/>
    </xf>
    <xf numFmtId="0" fontId="7" fillId="35" borderId="1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vertical="center"/>
    </xf>
    <xf numFmtId="179" fontId="8" fillId="0" borderId="111" xfId="52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vertical="center"/>
    </xf>
    <xf numFmtId="177" fontId="7" fillId="0" borderId="152" xfId="0" applyNumberFormat="1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left" vertical="center"/>
    </xf>
    <xf numFmtId="0" fontId="4" fillId="0" borderId="153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6" fillId="0" borderId="45" xfId="49" applyFont="1" applyFill="1" applyBorder="1" applyAlignment="1" applyProtection="1">
      <alignment horizontal="center" vertical="center" shrinkToFit="1"/>
      <protection/>
    </xf>
    <xf numFmtId="176" fontId="4" fillId="0" borderId="48" xfId="49" applyFont="1" applyFill="1" applyBorder="1" applyAlignment="1" applyProtection="1">
      <alignment horizontal="center" vertical="center" shrinkToFit="1"/>
      <protection/>
    </xf>
    <xf numFmtId="176" fontId="6" fillId="0" borderId="10" xfId="49" applyFont="1" applyFill="1" applyBorder="1" applyAlignment="1" applyProtection="1">
      <alignment horizontal="center" vertical="center"/>
      <protection/>
    </xf>
    <xf numFmtId="176" fontId="6" fillId="0" borderId="136" xfId="49" applyFont="1" applyFill="1" applyBorder="1" applyAlignment="1" applyProtection="1">
      <alignment horizontal="center" vertical="center"/>
      <protection/>
    </xf>
    <xf numFmtId="176" fontId="6" fillId="0" borderId="153" xfId="49" applyFont="1" applyFill="1" applyBorder="1" applyAlignment="1" applyProtection="1">
      <alignment horizontal="center" vertical="center"/>
      <protection/>
    </xf>
    <xf numFmtId="176" fontId="6" fillId="0" borderId="137" xfId="49" applyFont="1" applyFill="1" applyBorder="1" applyAlignment="1" applyProtection="1">
      <alignment horizontal="center" vertical="center"/>
      <protection/>
    </xf>
    <xf numFmtId="176" fontId="6" fillId="0" borderId="48" xfId="49" applyFont="1" applyFill="1" applyBorder="1" applyAlignment="1" applyProtection="1">
      <alignment horizontal="center" vertical="center"/>
      <protection/>
    </xf>
    <xf numFmtId="179" fontId="8" fillId="0" borderId="154" xfId="52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left" vertical="center"/>
    </xf>
    <xf numFmtId="179" fontId="8" fillId="0" borderId="156" xfId="52" applyFont="1" applyFill="1" applyBorder="1" applyAlignment="1">
      <alignment horizontal="center" vertical="center"/>
    </xf>
    <xf numFmtId="176" fontId="6" fillId="0" borderId="157" xfId="49" applyFont="1" applyFill="1" applyBorder="1" applyAlignment="1" applyProtection="1">
      <alignment horizontal="center" vertical="center"/>
      <protection/>
    </xf>
    <xf numFmtId="176" fontId="6" fillId="0" borderId="158" xfId="49" applyFont="1" applyFill="1" applyBorder="1" applyAlignment="1" applyProtection="1">
      <alignment horizontal="center" vertical="center"/>
      <protection/>
    </xf>
    <xf numFmtId="176" fontId="6" fillId="0" borderId="159" xfId="49" applyFont="1" applyFill="1" applyBorder="1" applyAlignment="1" applyProtection="1">
      <alignment horizontal="center" vertical="center"/>
      <protection/>
    </xf>
    <xf numFmtId="176" fontId="6" fillId="0" borderId="160" xfId="49" applyFont="1" applyFill="1" applyBorder="1" applyAlignment="1" applyProtection="1">
      <alignment horizontal="center" vertical="center"/>
      <protection/>
    </xf>
    <xf numFmtId="176" fontId="6" fillId="0" borderId="161" xfId="49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/>
    </xf>
    <xf numFmtId="0" fontId="16" fillId="0" borderId="107" xfId="66" applyNumberFormat="1" applyFont="1" applyFill="1" applyBorder="1" applyAlignment="1">
      <alignment horizontal="right" vertical="center" wrapText="1"/>
      <protection/>
    </xf>
    <xf numFmtId="0" fontId="16" fillId="0" borderId="103" xfId="66" applyNumberFormat="1" applyFont="1" applyFill="1" applyBorder="1" applyAlignment="1">
      <alignment horizontal="right" vertical="center" wrapText="1"/>
      <protection/>
    </xf>
    <xf numFmtId="179" fontId="6" fillId="0" borderId="70" xfId="52" applyFont="1" applyFill="1" applyBorder="1" applyAlignment="1">
      <alignment horizontal="right" vertical="center"/>
    </xf>
    <xf numFmtId="179" fontId="6" fillId="0" borderId="82" xfId="52" applyFont="1" applyFill="1" applyBorder="1" applyAlignment="1">
      <alignment horizontal="right" vertical="center"/>
    </xf>
    <xf numFmtId="179" fontId="6" fillId="0" borderId="71" xfId="52" applyFont="1" applyFill="1" applyBorder="1" applyAlignment="1">
      <alignment horizontal="right" vertical="center"/>
    </xf>
    <xf numFmtId="179" fontId="6" fillId="0" borderId="83" xfId="52" applyFont="1" applyFill="1" applyBorder="1" applyAlignment="1">
      <alignment horizontal="right" vertical="center"/>
    </xf>
    <xf numFmtId="179" fontId="6" fillId="0" borderId="72" xfId="52" applyFont="1" applyFill="1" applyBorder="1" applyAlignment="1">
      <alignment horizontal="right" vertical="center"/>
    </xf>
    <xf numFmtId="179" fontId="6" fillId="0" borderId="84" xfId="52" applyFont="1" applyFill="1" applyBorder="1" applyAlignment="1">
      <alignment horizontal="right" vertical="center"/>
    </xf>
    <xf numFmtId="179" fontId="8" fillId="0" borderId="81" xfId="52" applyFont="1" applyFill="1" applyBorder="1" applyAlignment="1">
      <alignment horizontal="right" vertical="center"/>
    </xf>
    <xf numFmtId="179" fontId="8" fillId="0" borderId="85" xfId="52" applyFont="1" applyFill="1" applyBorder="1" applyAlignment="1">
      <alignment horizontal="right" vertical="center"/>
    </xf>
    <xf numFmtId="179" fontId="17" fillId="0" borderId="18" xfId="52" applyFont="1" applyFill="1" applyBorder="1" applyAlignment="1">
      <alignment horizontal="center" vertical="center"/>
    </xf>
    <xf numFmtId="179" fontId="17" fillId="0" borderId="109" xfId="52" applyFont="1" applyFill="1" applyBorder="1" applyAlignment="1">
      <alignment horizontal="center" vertical="center"/>
    </xf>
    <xf numFmtId="179" fontId="17" fillId="0" borderId="81" xfId="52" applyFont="1" applyFill="1" applyBorder="1" applyAlignment="1">
      <alignment horizontal="center" vertical="center"/>
    </xf>
    <xf numFmtId="179" fontId="17" fillId="0" borderId="17" xfId="52" applyFont="1" applyFill="1" applyBorder="1" applyAlignment="1">
      <alignment horizontal="center" vertical="center"/>
    </xf>
    <xf numFmtId="179" fontId="17" fillId="0" borderId="81" xfId="52" applyFont="1" applyFill="1" applyBorder="1" applyAlignment="1">
      <alignment horizontal="right" vertical="center"/>
    </xf>
    <xf numFmtId="179" fontId="17" fillId="0" borderId="85" xfId="52" applyFont="1" applyFill="1" applyBorder="1" applyAlignment="1">
      <alignment horizontal="right" vertical="center"/>
    </xf>
    <xf numFmtId="179" fontId="17" fillId="0" borderId="85" xfId="52" applyFont="1" applyFill="1" applyBorder="1" applyAlignment="1">
      <alignment horizontal="center" vertical="center"/>
    </xf>
    <xf numFmtId="179" fontId="6" fillId="0" borderId="65" xfId="52" applyFont="1" applyFill="1" applyBorder="1" applyAlignment="1">
      <alignment horizontal="center" vertical="center"/>
    </xf>
    <xf numFmtId="179" fontId="17" fillId="0" borderId="17" xfId="54" applyFont="1" applyFill="1" applyBorder="1" applyAlignment="1">
      <alignment horizontal="center"/>
    </xf>
    <xf numFmtId="179" fontId="17" fillId="0" borderId="15" xfId="54" applyFont="1" applyFill="1" applyBorder="1" applyAlignment="1">
      <alignment horizontal="center"/>
    </xf>
    <xf numFmtId="179" fontId="17" fillId="0" borderId="18" xfId="54" applyFont="1" applyFill="1" applyBorder="1" applyAlignment="1">
      <alignment horizontal="center"/>
    </xf>
    <xf numFmtId="179" fontId="17" fillId="0" borderId="81" xfId="54" applyFont="1" applyFill="1" applyBorder="1" applyAlignment="1">
      <alignment horizontal="center"/>
    </xf>
    <xf numFmtId="179" fontId="6" fillId="0" borderId="62" xfId="54" applyFont="1" applyFill="1" applyBorder="1" applyAlignment="1">
      <alignment horizontal="center"/>
    </xf>
    <xf numFmtId="179" fontId="6" fillId="0" borderId="63" xfId="54" applyFont="1" applyFill="1" applyBorder="1" applyAlignment="1">
      <alignment horizontal="center"/>
    </xf>
    <xf numFmtId="179" fontId="8" fillId="0" borderId="13" xfId="54" applyFont="1" applyFill="1" applyBorder="1" applyAlignment="1">
      <alignment horizontal="center"/>
    </xf>
    <xf numFmtId="179" fontId="8" fillId="0" borderId="85" xfId="54" applyFont="1" applyFill="1" applyBorder="1" applyAlignment="1">
      <alignment horizontal="center"/>
    </xf>
    <xf numFmtId="179" fontId="8" fillId="0" borderId="81" xfId="54" applyFont="1" applyFill="1" applyBorder="1" applyAlignment="1">
      <alignment horizontal="center"/>
    </xf>
    <xf numFmtId="0" fontId="15" fillId="0" borderId="114" xfId="0" applyFont="1" applyFill="1" applyBorder="1" applyAlignment="1">
      <alignment shrinkToFit="1"/>
    </xf>
    <xf numFmtId="0" fontId="15" fillId="0" borderId="162" xfId="0" applyFont="1" applyFill="1" applyBorder="1" applyAlignment="1">
      <alignment horizontal="left"/>
    </xf>
    <xf numFmtId="179" fontId="6" fillId="0" borderId="111" xfId="54" applyFont="1" applyFill="1" applyBorder="1" applyAlignment="1">
      <alignment horizontal="center"/>
    </xf>
    <xf numFmtId="179" fontId="6" fillId="0" borderId="105" xfId="54" applyFont="1" applyFill="1" applyBorder="1" applyAlignment="1">
      <alignment horizontal="center"/>
    </xf>
    <xf numFmtId="179" fontId="6" fillId="0" borderId="103" xfId="54" applyFont="1" applyFill="1" applyBorder="1" applyAlignment="1">
      <alignment horizontal="center"/>
    </xf>
    <xf numFmtId="0" fontId="15" fillId="0" borderId="66" xfId="0" applyFont="1" applyFill="1" applyBorder="1" applyAlignment="1">
      <alignment shrinkToFit="1"/>
    </xf>
    <xf numFmtId="179" fontId="8" fillId="0" borderId="15" xfId="52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vertical="center"/>
    </xf>
    <xf numFmtId="177" fontId="7" fillId="35" borderId="47" xfId="0" applyNumberFormat="1" applyFont="1" applyFill="1" applyBorder="1" applyAlignment="1">
      <alignment horizontal="center" vertical="center" shrinkToFit="1"/>
    </xf>
    <xf numFmtId="177" fontId="8" fillId="35" borderId="10" xfId="0" applyNumberFormat="1" applyFont="1" applyFill="1" applyBorder="1" applyAlignment="1">
      <alignment vertical="center" shrinkToFit="1"/>
    </xf>
    <xf numFmtId="0" fontId="3" fillId="35" borderId="0" xfId="0" applyFont="1" applyFill="1" applyAlignment="1">
      <alignment vertical="center"/>
    </xf>
    <xf numFmtId="176" fontId="8" fillId="35" borderId="45" xfId="49" applyFont="1" applyFill="1" applyBorder="1" applyAlignment="1" applyProtection="1">
      <alignment horizontal="center" vertical="center" shrinkToFit="1"/>
      <protection/>
    </xf>
    <xf numFmtId="176" fontId="8" fillId="35" borderId="48" xfId="49" applyFont="1" applyFill="1" applyBorder="1" applyAlignment="1" applyProtection="1">
      <alignment horizontal="center" vertical="center" shrinkToFit="1"/>
      <protection/>
    </xf>
    <xf numFmtId="0" fontId="21" fillId="0" borderId="68" xfId="67" applyNumberFormat="1" applyFont="1" applyBorder="1" applyAlignment="1">
      <alignment horizontal="center" vertical="center" shrinkToFit="1"/>
      <protection/>
    </xf>
    <xf numFmtId="0" fontId="16" fillId="0" borderId="68" xfId="67" applyNumberFormat="1" applyFont="1" applyBorder="1" applyAlignment="1">
      <alignment horizontal="center" vertical="center" shrinkToFit="1"/>
      <protection/>
    </xf>
    <xf numFmtId="176" fontId="8" fillId="0" borderId="163" xfId="49" applyFont="1" applyFill="1" applyBorder="1" applyAlignment="1" applyProtection="1">
      <alignment horizontal="center" vertical="center" shrinkToFit="1"/>
      <protection/>
    </xf>
    <xf numFmtId="176" fontId="8" fillId="0" borderId="164" xfId="49" applyFont="1" applyFill="1" applyBorder="1" applyAlignment="1" applyProtection="1">
      <alignment horizontal="center" vertical="center" shrinkToFit="1"/>
      <protection/>
    </xf>
    <xf numFmtId="176" fontId="8" fillId="0" borderId="53" xfId="49" applyFont="1" applyFill="1" applyBorder="1" applyAlignment="1" applyProtection="1">
      <alignment horizontal="center" vertical="center" shrinkToFit="1"/>
      <protection/>
    </xf>
    <xf numFmtId="0" fontId="22" fillId="0" borderId="53" xfId="0" applyFont="1" applyBorder="1" applyAlignment="1">
      <alignment vertical="center"/>
    </xf>
    <xf numFmtId="176" fontId="8" fillId="0" borderId="160" xfId="49" applyFont="1" applyFill="1" applyBorder="1" applyAlignment="1" applyProtection="1">
      <alignment horizontal="center" vertical="center" shrinkToFit="1"/>
      <protection/>
    </xf>
    <xf numFmtId="0" fontId="22" fillId="0" borderId="137" xfId="0" applyFont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22" fillId="0" borderId="153" xfId="0" applyFont="1" applyFill="1" applyBorder="1" applyAlignment="1">
      <alignment vertical="center"/>
    </xf>
    <xf numFmtId="0" fontId="22" fillId="0" borderId="137" xfId="0" applyFont="1" applyFill="1" applyBorder="1" applyAlignment="1">
      <alignment vertical="center"/>
    </xf>
    <xf numFmtId="0" fontId="7" fillId="0" borderId="164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6" fontId="22" fillId="0" borderId="53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177" fontId="8" fillId="35" borderId="137" xfId="0" applyNumberFormat="1" applyFont="1" applyFill="1" applyBorder="1" applyAlignment="1">
      <alignment vertical="center" shrinkToFit="1"/>
    </xf>
    <xf numFmtId="176" fontId="23" fillId="35" borderId="53" xfId="49" applyFont="1" applyFill="1" applyBorder="1" applyAlignment="1">
      <alignment vertical="center" shrinkToFit="1"/>
    </xf>
    <xf numFmtId="176" fontId="6" fillId="0" borderId="122" xfId="49" applyFont="1" applyFill="1" applyBorder="1" applyAlignment="1" applyProtection="1">
      <alignment horizontal="right" vertical="center" shrinkToFit="1"/>
      <protection/>
    </xf>
    <xf numFmtId="176" fontId="6" fillId="0" borderId="165" xfId="49" applyFont="1" applyFill="1" applyBorder="1" applyAlignment="1" applyProtection="1">
      <alignment horizontal="right" vertical="center" shrinkToFit="1"/>
      <protection/>
    </xf>
    <xf numFmtId="176" fontId="6" fillId="0" borderId="34" xfId="49" applyFont="1" applyFill="1" applyBorder="1" applyAlignment="1" applyProtection="1">
      <alignment horizontal="right" vertical="center" shrinkToFit="1"/>
      <protection/>
    </xf>
    <xf numFmtId="176" fontId="6" fillId="0" borderId="166" xfId="49" applyFont="1" applyFill="1" applyBorder="1" applyAlignment="1" applyProtection="1">
      <alignment horizontal="right" vertical="center" shrinkToFit="1"/>
      <protection/>
    </xf>
    <xf numFmtId="176" fontId="6" fillId="0" borderId="36" xfId="49" applyFont="1" applyFill="1" applyBorder="1" applyAlignment="1" applyProtection="1">
      <alignment horizontal="right" vertical="center" shrinkToFit="1"/>
      <protection/>
    </xf>
    <xf numFmtId="176" fontId="6" fillId="0" borderId="123" xfId="49" applyFont="1" applyFill="1" applyBorder="1" applyAlignment="1" applyProtection="1">
      <alignment horizontal="right" vertical="center" shrinkToFit="1"/>
      <protection/>
    </xf>
    <xf numFmtId="176" fontId="6" fillId="0" borderId="167" xfId="49" applyFont="1" applyFill="1" applyBorder="1" applyAlignment="1" applyProtection="1">
      <alignment horizontal="right" vertical="center" shrinkToFit="1"/>
      <protection/>
    </xf>
    <xf numFmtId="176" fontId="6" fillId="0" borderId="38" xfId="49" applyFont="1" applyFill="1" applyBorder="1" applyAlignment="1" applyProtection="1">
      <alignment horizontal="right" vertical="center" shrinkToFit="1"/>
      <protection/>
    </xf>
    <xf numFmtId="176" fontId="6" fillId="0" borderId="168" xfId="49" applyFont="1" applyFill="1" applyBorder="1" applyAlignment="1" applyProtection="1">
      <alignment horizontal="right" vertical="center" shrinkToFit="1"/>
      <protection/>
    </xf>
    <xf numFmtId="176" fontId="6" fillId="0" borderId="40" xfId="49" applyFont="1" applyFill="1" applyBorder="1" applyAlignment="1" applyProtection="1">
      <alignment horizontal="right" vertical="center" shrinkToFit="1"/>
      <protection/>
    </xf>
    <xf numFmtId="176" fontId="6" fillId="0" borderId="124" xfId="49" applyFont="1" applyFill="1" applyBorder="1" applyAlignment="1" applyProtection="1">
      <alignment horizontal="right" vertical="center" shrinkToFit="1"/>
      <protection/>
    </xf>
    <xf numFmtId="176" fontId="6" fillId="0" borderId="169" xfId="49" applyFont="1" applyFill="1" applyBorder="1" applyAlignment="1" applyProtection="1">
      <alignment horizontal="right" vertical="center" shrinkToFit="1"/>
      <protection/>
    </xf>
    <xf numFmtId="176" fontId="6" fillId="0" borderId="42" xfId="49" applyFont="1" applyFill="1" applyBorder="1" applyAlignment="1" applyProtection="1">
      <alignment horizontal="right" vertical="center" shrinkToFit="1"/>
      <protection/>
    </xf>
    <xf numFmtId="176" fontId="6" fillId="0" borderId="170" xfId="49" applyFont="1" applyFill="1" applyBorder="1" applyAlignment="1" applyProtection="1">
      <alignment horizontal="right" vertical="center" shrinkToFit="1"/>
      <protection/>
    </xf>
    <xf numFmtId="176" fontId="6" fillId="0" borderId="44" xfId="49" applyFont="1" applyFill="1" applyBorder="1" applyAlignment="1" applyProtection="1">
      <alignment horizontal="right" vertical="center" shrinkToFit="1"/>
      <protection/>
    </xf>
    <xf numFmtId="176" fontId="8" fillId="0" borderId="10" xfId="49" applyFont="1" applyFill="1" applyBorder="1" applyAlignment="1" applyProtection="1">
      <alignment horizontal="right" vertical="center" shrinkToFit="1"/>
      <protection/>
    </xf>
    <xf numFmtId="176" fontId="8" fillId="0" borderId="136" xfId="49" applyFont="1" applyFill="1" applyBorder="1" applyAlignment="1" applyProtection="1">
      <alignment horizontal="right" vertical="center" shrinkToFit="1"/>
      <protection/>
    </xf>
    <xf numFmtId="176" fontId="8" fillId="0" borderId="153" xfId="49" applyFont="1" applyFill="1" applyBorder="1" applyAlignment="1" applyProtection="1">
      <alignment horizontal="right" vertical="center" shrinkToFit="1"/>
      <protection/>
    </xf>
    <xf numFmtId="176" fontId="8" fillId="0" borderId="137" xfId="49" applyFont="1" applyFill="1" applyBorder="1" applyAlignment="1" applyProtection="1">
      <alignment horizontal="right" vertical="center" shrinkToFit="1"/>
      <protection/>
    </xf>
    <xf numFmtId="176" fontId="8" fillId="0" borderId="48" xfId="49" applyFont="1" applyFill="1" applyBorder="1" applyAlignment="1" applyProtection="1">
      <alignment horizontal="right" vertical="center" shrinkToFit="1"/>
      <protection/>
    </xf>
    <xf numFmtId="176" fontId="6" fillId="0" borderId="125" xfId="49" applyFont="1" applyFill="1" applyBorder="1" applyAlignment="1" applyProtection="1">
      <alignment horizontal="right" vertical="center" shrinkToFit="1"/>
      <protection/>
    </xf>
    <xf numFmtId="176" fontId="6" fillId="0" borderId="171" xfId="49" applyFont="1" applyFill="1" applyBorder="1" applyAlignment="1" applyProtection="1">
      <alignment horizontal="right" vertical="center" shrinkToFit="1"/>
      <protection/>
    </xf>
    <xf numFmtId="176" fontId="6" fillId="0" borderId="50" xfId="49" applyFont="1" applyFill="1" applyBorder="1" applyAlignment="1" applyProtection="1">
      <alignment horizontal="right" vertical="center" shrinkToFit="1"/>
      <protection/>
    </xf>
    <xf numFmtId="176" fontId="6" fillId="0" borderId="172" xfId="49" applyFont="1" applyFill="1" applyBorder="1" applyAlignment="1" applyProtection="1">
      <alignment horizontal="right" vertical="center" shrinkToFit="1"/>
      <protection/>
    </xf>
    <xf numFmtId="176" fontId="6" fillId="0" borderId="52" xfId="49" applyFont="1" applyFill="1" applyBorder="1" applyAlignment="1" applyProtection="1">
      <alignment horizontal="right" vertical="center" shrinkToFit="1"/>
      <protection/>
    </xf>
    <xf numFmtId="176" fontId="6" fillId="35" borderId="167" xfId="49" applyFont="1" applyFill="1" applyBorder="1" applyAlignment="1" applyProtection="1">
      <alignment horizontal="right" vertical="center" shrinkToFit="1"/>
      <protection/>
    </xf>
    <xf numFmtId="176" fontId="6" fillId="35" borderId="38" xfId="49" applyFont="1" applyFill="1" applyBorder="1" applyAlignment="1" applyProtection="1">
      <alignment horizontal="right" vertical="center" shrinkToFit="1"/>
      <protection/>
    </xf>
    <xf numFmtId="176" fontId="6" fillId="35" borderId="168" xfId="49" applyFont="1" applyFill="1" applyBorder="1" applyAlignment="1" applyProtection="1">
      <alignment horizontal="right" vertical="center" shrinkToFit="1"/>
      <protection/>
    </xf>
    <xf numFmtId="176" fontId="8" fillId="0" borderId="126" xfId="49" applyFont="1" applyFill="1" applyBorder="1" applyAlignment="1" applyProtection="1">
      <alignment horizontal="right" vertical="center" shrinkToFit="1"/>
      <protection/>
    </xf>
    <xf numFmtId="176" fontId="8" fillId="0" borderId="173" xfId="49" applyFont="1" applyFill="1" applyBorder="1" applyAlignment="1" applyProtection="1">
      <alignment horizontal="right" vertical="center" shrinkToFit="1"/>
      <protection/>
    </xf>
    <xf numFmtId="176" fontId="8" fillId="0" borderId="26" xfId="49" applyFont="1" applyFill="1" applyBorder="1" applyAlignment="1" applyProtection="1">
      <alignment horizontal="right" vertical="center" shrinkToFit="1"/>
      <protection/>
    </xf>
    <xf numFmtId="176" fontId="8" fillId="0" borderId="28" xfId="49" applyFont="1" applyFill="1" applyBorder="1" applyAlignment="1" applyProtection="1">
      <alignment horizontal="right" vertical="center" shrinkToFit="1"/>
      <protection/>
    </xf>
    <xf numFmtId="176" fontId="8" fillId="0" borderId="90" xfId="49" applyFont="1" applyFill="1" applyBorder="1" applyAlignment="1" applyProtection="1">
      <alignment horizontal="right" vertical="center" shrinkToFit="1"/>
      <protection/>
    </xf>
    <xf numFmtId="176" fontId="6" fillId="0" borderId="127" xfId="49" applyFont="1" applyFill="1" applyBorder="1" applyAlignment="1" applyProtection="1">
      <alignment horizontal="right" vertical="center" shrinkToFit="1"/>
      <protection/>
    </xf>
    <xf numFmtId="176" fontId="6" fillId="0" borderId="174" xfId="49" applyFont="1" applyFill="1" applyBorder="1" applyAlignment="1" applyProtection="1">
      <alignment horizontal="right" vertical="center" shrinkToFit="1"/>
      <protection/>
    </xf>
    <xf numFmtId="176" fontId="6" fillId="0" borderId="95" xfId="49" applyFont="1" applyFill="1" applyBorder="1" applyAlignment="1" applyProtection="1">
      <alignment horizontal="right" vertical="center" shrinkToFit="1"/>
      <protection/>
    </xf>
    <xf numFmtId="176" fontId="6" fillId="0" borderId="175" xfId="49" applyFont="1" applyFill="1" applyBorder="1" applyAlignment="1" applyProtection="1">
      <alignment horizontal="right" vertical="center" shrinkToFit="1"/>
      <protection/>
    </xf>
    <xf numFmtId="176" fontId="6" fillId="0" borderId="97" xfId="49" applyFont="1" applyFill="1" applyBorder="1" applyAlignment="1" applyProtection="1">
      <alignment horizontal="right" vertical="center" shrinkToFit="1"/>
      <protection/>
    </xf>
    <xf numFmtId="176" fontId="6" fillId="0" borderId="176" xfId="49" applyFont="1" applyFill="1" applyBorder="1" applyAlignment="1" applyProtection="1">
      <alignment horizontal="right" vertical="center" shrinkToFit="1"/>
      <protection/>
    </xf>
    <xf numFmtId="176" fontId="6" fillId="0" borderId="128" xfId="49" applyFont="1" applyFill="1" applyBorder="1" applyAlignment="1" applyProtection="1">
      <alignment horizontal="right" vertical="center" shrinkToFit="1"/>
      <protection/>
    </xf>
    <xf numFmtId="176" fontId="6" fillId="0" borderId="177" xfId="49" applyFont="1" applyFill="1" applyBorder="1" applyAlignment="1" applyProtection="1">
      <alignment horizontal="right" vertical="center" shrinkToFit="1"/>
      <protection/>
    </xf>
    <xf numFmtId="176" fontId="6" fillId="0" borderId="99" xfId="49" applyFont="1" applyFill="1" applyBorder="1" applyAlignment="1" applyProtection="1">
      <alignment horizontal="right" vertical="center" shrinkToFit="1"/>
      <protection/>
    </xf>
    <xf numFmtId="176" fontId="6" fillId="0" borderId="178" xfId="49" applyFont="1" applyFill="1" applyBorder="1" applyAlignment="1" applyProtection="1">
      <alignment horizontal="right" vertical="center" shrinkToFit="1"/>
      <protection/>
    </xf>
    <xf numFmtId="176" fontId="6" fillId="0" borderId="101" xfId="49" applyFont="1" applyFill="1" applyBorder="1" applyAlignment="1" applyProtection="1">
      <alignment horizontal="right" vertical="center" shrinkToFit="1"/>
      <protection/>
    </xf>
    <xf numFmtId="176" fontId="6" fillId="0" borderId="179" xfId="49" applyFont="1" applyFill="1" applyBorder="1" applyAlignment="1" applyProtection="1">
      <alignment horizontal="right" vertical="center" shrinkToFit="1"/>
      <protection/>
    </xf>
    <xf numFmtId="176" fontId="8" fillId="0" borderId="129" xfId="49" applyFont="1" applyFill="1" applyBorder="1" applyAlignment="1" applyProtection="1">
      <alignment horizontal="right" vertical="center" shrinkToFit="1"/>
      <protection/>
    </xf>
    <xf numFmtId="176" fontId="8" fillId="0" borderId="180" xfId="49" applyFont="1" applyFill="1" applyBorder="1" applyAlignment="1" applyProtection="1">
      <alignment horizontal="right" vertical="center" shrinkToFit="1"/>
      <protection/>
    </xf>
    <xf numFmtId="176" fontId="8" fillId="0" borderId="27" xfId="49" applyFont="1" applyFill="1" applyBorder="1" applyAlignment="1" applyProtection="1">
      <alignment horizontal="right" vertical="center" shrinkToFit="1"/>
      <protection/>
    </xf>
    <xf numFmtId="176" fontId="8" fillId="0" borderId="29" xfId="49" applyFont="1" applyFill="1" applyBorder="1" applyAlignment="1" applyProtection="1">
      <alignment horizontal="right" vertical="center" shrinkToFit="1"/>
      <protection/>
    </xf>
    <xf numFmtId="176" fontId="8" fillId="0" borderId="93" xfId="49" applyFont="1" applyFill="1" applyBorder="1" applyAlignment="1" applyProtection="1">
      <alignment horizontal="right" vertical="center" shrinkToFit="1"/>
      <protection/>
    </xf>
    <xf numFmtId="176" fontId="23" fillId="35" borderId="10" xfId="49" applyFont="1" applyFill="1" applyBorder="1" applyAlignment="1">
      <alignment horizontal="right" vertical="center" shrinkToFit="1"/>
    </xf>
    <xf numFmtId="176" fontId="8" fillId="35" borderId="10" xfId="49" applyFont="1" applyFill="1" applyBorder="1" applyAlignment="1" applyProtection="1">
      <alignment horizontal="right" vertical="center" shrinkToFit="1"/>
      <protection/>
    </xf>
    <xf numFmtId="176" fontId="8" fillId="35" borderId="136" xfId="49" applyFont="1" applyFill="1" applyBorder="1" applyAlignment="1" applyProtection="1">
      <alignment horizontal="right" vertical="center" shrinkToFit="1"/>
      <protection/>
    </xf>
    <xf numFmtId="176" fontId="8" fillId="35" borderId="153" xfId="49" applyFont="1" applyFill="1" applyBorder="1" applyAlignment="1" applyProtection="1">
      <alignment horizontal="right" vertical="center" shrinkToFit="1"/>
      <protection/>
    </xf>
    <xf numFmtId="179" fontId="6" fillId="0" borderId="67" xfId="66" applyNumberFormat="1" applyFont="1" applyFill="1" applyBorder="1" applyAlignment="1">
      <alignment horizontal="right" vertical="center"/>
      <protection/>
    </xf>
    <xf numFmtId="0" fontId="56" fillId="0" borderId="181" xfId="66" applyNumberFormat="1" applyFont="1" applyFill="1" applyBorder="1" applyAlignment="1">
      <alignment horizontal="center" vertical="center" wrapText="1"/>
      <protection/>
    </xf>
    <xf numFmtId="179" fontId="6" fillId="0" borderId="54" xfId="54" applyFont="1" applyFill="1" applyBorder="1" applyAlignment="1">
      <alignment horizontal="center"/>
    </xf>
    <xf numFmtId="179" fontId="8" fillId="0" borderId="13" xfId="54" applyFont="1" applyFill="1" applyBorder="1" applyAlignment="1">
      <alignment horizontal="center"/>
    </xf>
    <xf numFmtId="179" fontId="6" fillId="0" borderId="64" xfId="54" applyFont="1" applyFill="1" applyBorder="1" applyAlignment="1">
      <alignment horizontal="center"/>
    </xf>
    <xf numFmtId="179" fontId="17" fillId="0" borderId="13" xfId="54" applyFont="1" applyFill="1" applyBorder="1" applyAlignment="1">
      <alignment horizontal="center"/>
    </xf>
    <xf numFmtId="179" fontId="17" fillId="0" borderId="13" xfId="54" applyFont="1" applyFill="1" applyBorder="1" applyAlignment="1">
      <alignment horizontal="center"/>
    </xf>
    <xf numFmtId="179" fontId="8" fillId="0" borderId="15" xfId="54" applyFont="1" applyFill="1" applyBorder="1" applyAlignment="1">
      <alignment horizontal="center"/>
    </xf>
    <xf numFmtId="179" fontId="6" fillId="0" borderId="57" xfId="54" applyFont="1" applyFill="1" applyBorder="1" applyAlignment="1">
      <alignment horizontal="center"/>
    </xf>
    <xf numFmtId="179" fontId="6" fillId="0" borderId="56" xfId="54" applyFont="1" applyFill="1" applyBorder="1" applyAlignment="1">
      <alignment horizontal="center"/>
    </xf>
    <xf numFmtId="179" fontId="6" fillId="0" borderId="12" xfId="54" applyFont="1" applyFill="1" applyBorder="1" applyAlignment="1">
      <alignment horizontal="center"/>
    </xf>
    <xf numFmtId="179" fontId="6" fillId="0" borderId="54" xfId="54" applyFont="1" applyFill="1" applyBorder="1" applyAlignment="1">
      <alignment horizontal="center"/>
    </xf>
    <xf numFmtId="179" fontId="6" fillId="0" borderId="106" xfId="54" applyFont="1" applyFill="1" applyBorder="1" applyAlignment="1">
      <alignment horizontal="center"/>
    </xf>
    <xf numFmtId="179" fontId="6" fillId="0" borderId="67" xfId="54" applyFont="1" applyFill="1" applyBorder="1" applyAlignment="1">
      <alignment horizontal="center"/>
    </xf>
    <xf numFmtId="179" fontId="6" fillId="0" borderId="68" xfId="54" applyFont="1" applyFill="1" applyBorder="1" applyAlignment="1">
      <alignment horizontal="center"/>
    </xf>
    <xf numFmtId="179" fontId="6" fillId="0" borderId="69" xfId="54" applyFont="1" applyFill="1" applyBorder="1" applyAlignment="1">
      <alignment horizontal="center"/>
    </xf>
    <xf numFmtId="179" fontId="6" fillId="0" borderId="64" xfId="54" applyFont="1" applyFill="1" applyBorder="1" applyAlignment="1">
      <alignment horizontal="center"/>
    </xf>
    <xf numFmtId="179" fontId="6" fillId="0" borderId="71" xfId="54" applyFont="1" applyFill="1" applyBorder="1" applyAlignment="1">
      <alignment horizontal="center"/>
    </xf>
    <xf numFmtId="179" fontId="6" fillId="0" borderId="117" xfId="54" applyFont="1" applyFill="1" applyBorder="1" applyAlignment="1">
      <alignment horizontal="center"/>
    </xf>
    <xf numFmtId="179" fontId="6" fillId="0" borderId="19" xfId="54" applyFont="1" applyFill="1" applyBorder="1" applyAlignment="1">
      <alignment horizontal="center"/>
    </xf>
    <xf numFmtId="179" fontId="6" fillId="0" borderId="118" xfId="54" applyFont="1" applyFill="1" applyBorder="1" applyAlignment="1">
      <alignment horizontal="center"/>
    </xf>
    <xf numFmtId="179" fontId="6" fillId="0" borderId="181" xfId="54" applyFont="1" applyFill="1" applyBorder="1" applyAlignment="1">
      <alignment horizontal="center"/>
    </xf>
    <xf numFmtId="179" fontId="6" fillId="0" borderId="107" xfId="54" applyFont="1" applyFill="1" applyBorder="1" applyAlignment="1">
      <alignment horizontal="center"/>
    </xf>
    <xf numFmtId="0" fontId="4" fillId="0" borderId="115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76" fontId="6" fillId="0" borderId="182" xfId="49" applyFont="1" applyFill="1" applyBorder="1" applyAlignment="1" applyProtection="1">
      <alignment horizontal="right" vertical="center" shrinkToFit="1"/>
      <protection/>
    </xf>
    <xf numFmtId="176" fontId="6" fillId="0" borderId="183" xfId="49" applyFont="1" applyFill="1" applyBorder="1" applyAlignment="1" applyProtection="1">
      <alignment horizontal="right" vertical="center" shrinkToFit="1"/>
      <protection/>
    </xf>
    <xf numFmtId="176" fontId="6" fillId="0" borderId="173" xfId="49" applyFont="1" applyFill="1" applyBorder="1" applyAlignment="1" applyProtection="1">
      <alignment horizontal="right" vertical="center" shrinkToFit="1"/>
      <protection/>
    </xf>
    <xf numFmtId="176" fontId="6" fillId="0" borderId="184" xfId="49" applyFont="1" applyFill="1" applyBorder="1" applyAlignment="1" applyProtection="1">
      <alignment horizontal="right" vertical="center" shrinkToFit="1"/>
      <protection/>
    </xf>
    <xf numFmtId="176" fontId="6" fillId="0" borderId="185" xfId="49" applyFont="1" applyFill="1" applyBorder="1" applyAlignment="1" applyProtection="1">
      <alignment horizontal="right" vertical="center" shrinkToFit="1"/>
      <protection/>
    </xf>
    <xf numFmtId="176" fontId="6" fillId="0" borderId="186" xfId="49" applyFont="1" applyFill="1" applyBorder="1" applyAlignment="1" applyProtection="1">
      <alignment horizontal="right" vertical="center" shrinkToFit="1"/>
      <protection/>
    </xf>
    <xf numFmtId="176" fontId="6" fillId="0" borderId="187" xfId="49" applyFont="1" applyFill="1" applyBorder="1" applyAlignment="1" applyProtection="1">
      <alignment horizontal="right" vertical="center" shrinkToFit="1"/>
      <protection/>
    </xf>
    <xf numFmtId="176" fontId="6" fillId="0" borderId="188" xfId="49" applyFont="1" applyFill="1" applyBorder="1" applyAlignment="1" applyProtection="1">
      <alignment horizontal="right" vertical="center" shrinkToFit="1"/>
      <protection/>
    </xf>
    <xf numFmtId="176" fontId="6" fillId="0" borderId="189" xfId="49" applyFont="1" applyFill="1" applyBorder="1" applyAlignment="1" applyProtection="1">
      <alignment horizontal="right" vertical="center" shrinkToFit="1"/>
      <protection/>
    </xf>
    <xf numFmtId="176" fontId="6" fillId="0" borderId="190" xfId="49" applyFont="1" applyFill="1" applyBorder="1" applyAlignment="1" applyProtection="1">
      <alignment horizontal="right" vertical="center" shrinkToFit="1"/>
      <protection/>
    </xf>
    <xf numFmtId="176" fontId="6" fillId="0" borderId="191" xfId="49" applyFont="1" applyFill="1" applyBorder="1" applyAlignment="1" applyProtection="1">
      <alignment horizontal="right" vertical="center" shrinkToFit="1"/>
      <protection/>
    </xf>
    <xf numFmtId="176" fontId="6" fillId="0" borderId="192" xfId="49" applyFont="1" applyFill="1" applyBorder="1" applyAlignment="1" applyProtection="1">
      <alignment horizontal="right" vertical="center" shrinkToFit="1"/>
      <protection/>
    </xf>
    <xf numFmtId="176" fontId="8" fillId="0" borderId="193" xfId="49" applyFont="1" applyFill="1" applyBorder="1" applyAlignment="1" applyProtection="1">
      <alignment horizontal="right" vertical="center" shrinkToFit="1"/>
      <protection/>
    </xf>
    <xf numFmtId="176" fontId="6" fillId="0" borderId="194" xfId="49" applyFont="1" applyFill="1" applyBorder="1" applyAlignment="1" applyProtection="1">
      <alignment horizontal="right" vertical="center" shrinkToFit="1"/>
      <protection/>
    </xf>
    <xf numFmtId="176" fontId="6" fillId="0" borderId="195" xfId="49" applyFont="1" applyFill="1" applyBorder="1" applyAlignment="1" applyProtection="1">
      <alignment horizontal="right" vertical="center" shrinkToFit="1"/>
      <protection/>
    </xf>
    <xf numFmtId="176" fontId="6" fillId="35" borderId="191" xfId="49" applyFont="1" applyFill="1" applyBorder="1" applyAlignment="1" applyProtection="1">
      <alignment horizontal="right" vertical="center" shrinkToFit="1"/>
      <protection/>
    </xf>
    <xf numFmtId="176" fontId="6" fillId="0" borderId="39" xfId="49" applyFont="1" applyFill="1" applyBorder="1" applyAlignment="1" applyProtection="1">
      <alignment horizontal="right" vertical="center" shrinkToFit="1"/>
      <protection/>
    </xf>
    <xf numFmtId="176" fontId="6" fillId="0" borderId="196" xfId="49" applyFont="1" applyFill="1" applyBorder="1" applyAlignment="1" applyProtection="1">
      <alignment horizontal="right" vertical="center" shrinkToFit="1"/>
      <protection/>
    </xf>
    <xf numFmtId="176" fontId="8" fillId="0" borderId="133" xfId="49" applyFont="1" applyFill="1" applyBorder="1" applyAlignment="1" applyProtection="1">
      <alignment horizontal="right" vertical="center" shrinkToFit="1"/>
      <protection/>
    </xf>
    <xf numFmtId="179" fontId="6" fillId="0" borderId="64" xfId="52" applyFont="1" applyFill="1" applyBorder="1" applyAlignment="1">
      <alignment horizontal="center" vertical="center" shrinkToFit="1"/>
    </xf>
    <xf numFmtId="179" fontId="15" fillId="0" borderId="108" xfId="52" applyFont="1" applyFill="1" applyBorder="1" applyAlignment="1">
      <alignment horizontal="center" vertical="center" shrinkToFit="1"/>
    </xf>
    <xf numFmtId="179" fontId="15" fillId="0" borderId="71" xfId="52" applyFont="1" applyFill="1" applyBorder="1" applyAlignment="1">
      <alignment horizontal="center" vertical="center" shrinkToFit="1"/>
    </xf>
    <xf numFmtId="179" fontId="15" fillId="0" borderId="68" xfId="52" applyFont="1" applyFill="1" applyBorder="1" applyAlignment="1">
      <alignment horizontal="center" vertical="center" shrinkToFit="1"/>
    </xf>
    <xf numFmtId="179" fontId="15" fillId="0" borderId="64" xfId="52" applyFont="1" applyFill="1" applyBorder="1" applyAlignment="1">
      <alignment horizontal="center" vertical="center" shrinkToFit="1"/>
    </xf>
    <xf numFmtId="179" fontId="15" fillId="0" borderId="65" xfId="52" applyFont="1" applyFill="1" applyBorder="1" applyAlignment="1">
      <alignment horizontal="center" vertical="center" shrinkToFit="1"/>
    </xf>
    <xf numFmtId="179" fontId="6" fillId="0" borderId="87" xfId="52" applyFont="1" applyFill="1" applyBorder="1" applyAlignment="1">
      <alignment horizontal="center" vertical="center" shrinkToFit="1"/>
    </xf>
    <xf numFmtId="179" fontId="6" fillId="0" borderId="85" xfId="52" applyFont="1" applyFill="1" applyBorder="1" applyAlignment="1">
      <alignment horizontal="center" vertical="center" shrinkToFit="1"/>
    </xf>
    <xf numFmtId="179" fontId="15" fillId="0" borderId="56" xfId="52" applyFont="1" applyFill="1" applyBorder="1" applyAlignment="1">
      <alignment horizontal="center" vertical="center" shrinkToFit="1"/>
    </xf>
    <xf numFmtId="179" fontId="15" fillId="0" borderId="58" xfId="52" applyFont="1" applyFill="1" applyBorder="1" applyAlignment="1">
      <alignment horizontal="center" vertical="center" shrinkToFit="1"/>
    </xf>
    <xf numFmtId="179" fontId="15" fillId="0" borderId="21" xfId="52" applyFont="1" applyFill="1" applyBorder="1" applyAlignment="1">
      <alignment horizontal="center" vertical="center" shrinkToFit="1"/>
    </xf>
    <xf numFmtId="179" fontId="15" fillId="0" borderId="115" xfId="52" applyFont="1" applyFill="1" applyBorder="1" applyAlignment="1">
      <alignment horizontal="center" vertical="center" shrinkToFit="1"/>
    </xf>
    <xf numFmtId="179" fontId="15" fillId="0" borderId="146" xfId="52" applyFont="1" applyFill="1" applyBorder="1" applyAlignment="1">
      <alignment horizontal="center" vertical="center" shrinkToFit="1"/>
    </xf>
    <xf numFmtId="179" fontId="6" fillId="0" borderId="65" xfId="52" applyFont="1" applyFill="1" applyBorder="1" applyAlignment="1">
      <alignment horizontal="center" vertical="center" shrinkToFit="1"/>
    </xf>
    <xf numFmtId="179" fontId="6" fillId="0" borderId="107" xfId="52" applyFont="1" applyFill="1" applyBorder="1" applyAlignment="1">
      <alignment horizontal="center" vertical="center" shrinkToFit="1"/>
    </xf>
    <xf numFmtId="179" fontId="15" fillId="0" borderId="19" xfId="52" applyFont="1" applyFill="1" applyBorder="1" applyAlignment="1">
      <alignment horizontal="center" vertical="center" shrinkToFit="1"/>
    </xf>
    <xf numFmtId="179" fontId="15" fillId="0" borderId="107" xfId="52" applyFont="1" applyFill="1" applyBorder="1" applyAlignment="1">
      <alignment horizontal="center" vertical="center" shrinkToFit="1"/>
    </xf>
    <xf numFmtId="177" fontId="17" fillId="0" borderId="102" xfId="0" applyNumberFormat="1" applyFont="1" applyFill="1" applyBorder="1" applyAlignment="1">
      <alignment horizontal="center"/>
    </xf>
    <xf numFmtId="179" fontId="8" fillId="0" borderId="110" xfId="54" applyFont="1" applyFill="1" applyBorder="1" applyAlignment="1">
      <alignment horizontal="center"/>
    </xf>
    <xf numFmtId="179" fontId="8" fillId="0" borderId="104" xfId="54" applyFont="1" applyFill="1" applyBorder="1" applyAlignment="1">
      <alignment horizontal="center"/>
    </xf>
    <xf numFmtId="179" fontId="8" fillId="0" borderId="102" xfId="54" applyFont="1" applyFill="1" applyBorder="1" applyAlignment="1">
      <alignment horizontal="center"/>
    </xf>
    <xf numFmtId="179" fontId="8" fillId="0" borderId="16" xfId="54" applyFont="1" applyFill="1" applyBorder="1" applyAlignment="1">
      <alignment horizontal="center"/>
    </xf>
    <xf numFmtId="179" fontId="8" fillId="0" borderId="139" xfId="54" applyFont="1" applyFill="1" applyBorder="1" applyAlignment="1">
      <alignment horizontal="center"/>
    </xf>
    <xf numFmtId="0" fontId="15" fillId="0" borderId="112" xfId="0" applyFont="1" applyFill="1" applyBorder="1" applyAlignment="1">
      <alignment shrinkToFit="1"/>
    </xf>
    <xf numFmtId="0" fontId="15" fillId="0" borderId="102" xfId="0" applyNumberFormat="1" applyFont="1" applyFill="1" applyBorder="1" applyAlignment="1">
      <alignment horizontal="left"/>
    </xf>
    <xf numFmtId="179" fontId="8" fillId="0" borderId="85" xfId="54" applyFont="1" applyFill="1" applyBorder="1" applyAlignment="1">
      <alignment horizontal="center"/>
    </xf>
    <xf numFmtId="179" fontId="8" fillId="0" borderId="109" xfId="54" applyFont="1" applyFill="1" applyBorder="1" applyAlignment="1">
      <alignment horizontal="center"/>
    </xf>
    <xf numFmtId="179" fontId="8" fillId="0" borderId="14" xfId="54" applyFont="1" applyFill="1" applyBorder="1" applyAlignment="1">
      <alignment horizontal="center"/>
    </xf>
    <xf numFmtId="179" fontId="8" fillId="0" borderId="76" xfId="54" applyFont="1" applyFill="1" applyBorder="1" applyAlignment="1">
      <alignment horizontal="center"/>
    </xf>
    <xf numFmtId="0" fontId="7" fillId="0" borderId="87" xfId="0" applyFont="1" applyBorder="1" applyAlignment="1">
      <alignment/>
    </xf>
    <xf numFmtId="0" fontId="4" fillId="35" borderId="73" xfId="0" applyFont="1" applyFill="1" applyBorder="1" applyAlignment="1">
      <alignment horizontal="left" vertical="center" shrinkToFit="1"/>
    </xf>
    <xf numFmtId="177" fontId="8" fillId="35" borderId="53" xfId="0" applyNumberFormat="1" applyFont="1" applyFill="1" applyBorder="1" applyAlignment="1">
      <alignment horizontal="right" vertical="center" shrinkToFit="1"/>
    </xf>
    <xf numFmtId="177" fontId="8" fillId="35" borderId="153" xfId="0" applyNumberFormat="1" applyFont="1" applyFill="1" applyBorder="1" applyAlignment="1">
      <alignment horizontal="right" vertical="center" shrinkToFit="1"/>
    </xf>
    <xf numFmtId="177" fontId="8" fillId="35" borderId="48" xfId="0" applyNumberFormat="1" applyFont="1" applyFill="1" applyBorder="1" applyAlignment="1">
      <alignment horizontal="right" vertical="center" shrinkToFit="1"/>
    </xf>
    <xf numFmtId="179" fontId="6" fillId="0" borderId="19" xfId="52" applyFont="1" applyFill="1" applyBorder="1" applyAlignment="1">
      <alignment horizontal="center" vertical="center" shrinkToFit="1"/>
    </xf>
    <xf numFmtId="179" fontId="6" fillId="0" borderId="130" xfId="52" applyFont="1" applyFill="1" applyBorder="1" applyAlignment="1">
      <alignment horizontal="center" vertical="center" shrinkToFit="1"/>
    </xf>
    <xf numFmtId="179" fontId="6" fillId="0" borderId="56" xfId="52" applyFont="1" applyFill="1" applyBorder="1" applyAlignment="1">
      <alignment horizontal="center" vertical="center" shrinkToFit="1"/>
    </xf>
    <xf numFmtId="179" fontId="6" fillId="0" borderId="115" xfId="52" applyFont="1" applyFill="1" applyBorder="1" applyAlignment="1">
      <alignment horizontal="center" vertical="center" shrinkToFit="1"/>
    </xf>
    <xf numFmtId="179" fontId="6" fillId="0" borderId="140" xfId="52" applyFont="1" applyFill="1" applyBorder="1" applyAlignment="1">
      <alignment horizontal="center" vertical="center" shrinkToFit="1"/>
    </xf>
    <xf numFmtId="179" fontId="6" fillId="0" borderId="104" xfId="52" applyFont="1" applyFill="1" applyBorder="1" applyAlignment="1">
      <alignment horizontal="center" vertical="center" shrinkToFit="1"/>
    </xf>
    <xf numFmtId="179" fontId="8" fillId="0" borderId="85" xfId="52" applyFont="1" applyFill="1" applyBorder="1" applyAlignment="1">
      <alignment horizontal="center" vertical="center" shrinkToFit="1"/>
    </xf>
    <xf numFmtId="176" fontId="22" fillId="0" borderId="148" xfId="0" applyNumberFormat="1" applyFont="1" applyBorder="1" applyAlignment="1">
      <alignment vertical="center"/>
    </xf>
    <xf numFmtId="176" fontId="22" fillId="0" borderId="47" xfId="0" applyNumberFormat="1" applyFont="1" applyBorder="1" applyAlignment="1">
      <alignment vertical="center"/>
    </xf>
    <xf numFmtId="176" fontId="22" fillId="0" borderId="197" xfId="0" applyNumberFormat="1" applyFont="1" applyBorder="1" applyAlignment="1">
      <alignment vertical="center"/>
    </xf>
    <xf numFmtId="176" fontId="22" fillId="0" borderId="198" xfId="0" applyNumberFormat="1" applyFont="1" applyBorder="1" applyAlignment="1">
      <alignment vertical="center"/>
    </xf>
    <xf numFmtId="176" fontId="22" fillId="0" borderId="149" xfId="0" applyNumberFormat="1" applyFont="1" applyBorder="1" applyAlignment="1">
      <alignment vertical="center"/>
    </xf>
    <xf numFmtId="179" fontId="15" fillId="0" borderId="65" xfId="53" applyNumberFormat="1" applyFont="1" applyFill="1" applyBorder="1" applyAlignment="1">
      <alignment vertical="center"/>
    </xf>
    <xf numFmtId="176" fontId="6" fillId="0" borderId="199" xfId="49" applyFont="1" applyFill="1" applyBorder="1" applyAlignment="1" applyProtection="1">
      <alignment horizontal="right" vertical="center" shrinkToFit="1"/>
      <protection/>
    </xf>
    <xf numFmtId="176" fontId="6" fillId="0" borderId="200" xfId="49" applyFont="1" applyFill="1" applyBorder="1" applyAlignment="1" applyProtection="1">
      <alignment horizontal="right" vertical="center" shrinkToFit="1"/>
      <protection/>
    </xf>
    <xf numFmtId="176" fontId="6" fillId="0" borderId="201" xfId="49" applyFont="1" applyFill="1" applyBorder="1" applyAlignment="1" applyProtection="1">
      <alignment horizontal="right" vertical="center" shrinkToFit="1"/>
      <protection/>
    </xf>
    <xf numFmtId="176" fontId="6" fillId="0" borderId="202" xfId="49" applyFont="1" applyFill="1" applyBorder="1" applyAlignment="1" applyProtection="1">
      <alignment horizontal="right" vertical="center" shrinkToFit="1"/>
      <protection/>
    </xf>
    <xf numFmtId="176" fontId="6" fillId="0" borderId="203" xfId="49" applyFont="1" applyFill="1" applyBorder="1" applyAlignment="1" applyProtection="1">
      <alignment horizontal="right" vertical="center" shrinkToFit="1"/>
      <protection/>
    </xf>
    <xf numFmtId="176" fontId="6" fillId="0" borderId="204" xfId="49" applyFont="1" applyFill="1" applyBorder="1" applyAlignment="1" applyProtection="1">
      <alignment horizontal="right" vertical="center" shrinkToFit="1"/>
      <protection/>
    </xf>
    <xf numFmtId="176" fontId="8" fillId="35" borderId="193" xfId="49" applyFont="1" applyFill="1" applyBorder="1" applyAlignment="1" applyProtection="1">
      <alignment horizontal="right" vertical="center" shrinkToFit="1"/>
      <protection/>
    </xf>
    <xf numFmtId="176" fontId="8" fillId="35" borderId="205" xfId="49" applyFont="1" applyFill="1" applyBorder="1" applyAlignment="1" applyProtection="1">
      <alignment horizontal="right" vertical="center" shrinkToFit="1"/>
      <protection/>
    </xf>
    <xf numFmtId="177" fontId="8" fillId="35" borderId="193" xfId="0" applyNumberFormat="1" applyFont="1" applyFill="1" applyBorder="1" applyAlignment="1">
      <alignment horizontal="right" vertical="center" shrinkToFit="1"/>
    </xf>
    <xf numFmtId="176" fontId="23" fillId="35" borderId="206" xfId="49" applyFont="1" applyFill="1" applyBorder="1" applyAlignment="1">
      <alignment horizontal="right" vertical="center" shrinkToFit="1"/>
    </xf>
    <xf numFmtId="176" fontId="6" fillId="0" borderId="207" xfId="49" applyFont="1" applyFill="1" applyBorder="1" applyAlignment="1" applyProtection="1">
      <alignment horizontal="right" vertical="center" shrinkToFit="1"/>
      <protection/>
    </xf>
    <xf numFmtId="176" fontId="6" fillId="0" borderId="208" xfId="49" applyFont="1" applyFill="1" applyBorder="1" applyAlignment="1" applyProtection="1">
      <alignment horizontal="right" vertical="center" shrinkToFit="1"/>
      <protection/>
    </xf>
    <xf numFmtId="176" fontId="8" fillId="0" borderId="53" xfId="49" applyFont="1" applyFill="1" applyBorder="1" applyAlignment="1" applyProtection="1">
      <alignment horizontal="right" vertical="center" shrinkToFit="1"/>
      <protection/>
    </xf>
    <xf numFmtId="176" fontId="8" fillId="0" borderId="149" xfId="49" applyFont="1" applyFill="1" applyBorder="1" applyAlignment="1" applyProtection="1">
      <alignment horizontal="right" vertical="center" shrinkToFit="1"/>
      <protection/>
    </xf>
    <xf numFmtId="176" fontId="8" fillId="0" borderId="47" xfId="49" applyFont="1" applyFill="1" applyBorder="1" applyAlignment="1" applyProtection="1">
      <alignment horizontal="right" vertical="center" shrinkToFit="1"/>
      <protection/>
    </xf>
    <xf numFmtId="176" fontId="8" fillId="0" borderId="209" xfId="49" applyFont="1" applyFill="1" applyBorder="1" applyAlignment="1" applyProtection="1">
      <alignment horizontal="right" vertical="center" shrinkToFit="1"/>
      <protection/>
    </xf>
    <xf numFmtId="179" fontId="6" fillId="0" borderId="61" xfId="54" applyFont="1" applyFill="1" applyBorder="1" applyAlignment="1">
      <alignment horizontal="center"/>
    </xf>
    <xf numFmtId="0" fontId="4" fillId="0" borderId="25" xfId="51" applyNumberFormat="1" applyFont="1" applyFill="1" applyBorder="1" applyAlignment="1" applyProtection="1">
      <alignment horizontal="center" vertical="center"/>
      <protection/>
    </xf>
    <xf numFmtId="0" fontId="4" fillId="0" borderId="93" xfId="51" applyNumberFormat="1" applyFont="1" applyFill="1" applyBorder="1" applyAlignment="1" applyProtection="1">
      <alignment horizontal="center"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48" xfId="51" applyNumberFormat="1" applyFont="1" applyFill="1" applyBorder="1" applyAlignment="1" applyProtection="1">
      <alignment horizontal="center" vertical="center"/>
      <protection/>
    </xf>
    <xf numFmtId="0" fontId="4" fillId="0" borderId="90" xfId="51" applyNumberFormat="1" applyFont="1" applyFill="1" applyBorder="1" applyAlignment="1" applyProtection="1">
      <alignment horizontal="center" vertical="center"/>
      <protection/>
    </xf>
    <xf numFmtId="0" fontId="4" fillId="0" borderId="48" xfId="51" applyNumberFormat="1" applyFont="1" applyFill="1" applyBorder="1" applyAlignment="1" applyProtection="1">
      <alignment horizontal="center" vertical="center" wrapText="1"/>
      <protection/>
    </xf>
    <xf numFmtId="0" fontId="4" fillId="0" borderId="24" xfId="51" applyNumberFormat="1" applyFont="1" applyFill="1" applyBorder="1" applyAlignment="1" applyProtection="1">
      <alignment horizontal="center" vertical="center"/>
      <protection/>
    </xf>
    <xf numFmtId="0" fontId="4" fillId="0" borderId="30" xfId="51" applyNumberFormat="1" applyFont="1" applyFill="1" applyBorder="1" applyAlignment="1" applyProtection="1">
      <alignment horizontal="center" vertical="center"/>
      <protection/>
    </xf>
    <xf numFmtId="0" fontId="4" fillId="0" borderId="26" xfId="51" applyNumberFormat="1" applyFont="1" applyFill="1" applyBorder="1" applyAlignment="1" applyProtection="1">
      <alignment horizontal="center" vertical="center"/>
      <protection/>
    </xf>
    <xf numFmtId="0" fontId="4" fillId="0" borderId="31" xfId="51" applyNumberFormat="1" applyFont="1" applyFill="1" applyBorder="1" applyAlignment="1" applyProtection="1">
      <alignment horizontal="center" vertical="center"/>
      <protection/>
    </xf>
    <xf numFmtId="0" fontId="4" fillId="0" borderId="27" xfId="51" applyNumberFormat="1" applyFont="1" applyFill="1" applyBorder="1" applyAlignment="1" applyProtection="1">
      <alignment horizontal="center" vertical="center"/>
      <protection/>
    </xf>
    <xf numFmtId="0" fontId="4" fillId="0" borderId="28" xfId="51" applyNumberFormat="1" applyFont="1" applyFill="1" applyBorder="1" applyAlignment="1" applyProtection="1">
      <alignment horizontal="center" vertical="center" shrinkToFit="1"/>
      <protection/>
    </xf>
    <xf numFmtId="0" fontId="4" fillId="0" borderId="32" xfId="51" applyNumberFormat="1" applyFont="1" applyFill="1" applyBorder="1" applyAlignment="1" applyProtection="1">
      <alignment horizontal="center" vertical="center" shrinkToFit="1"/>
      <protection/>
    </xf>
    <xf numFmtId="0" fontId="4" fillId="0" borderId="29" xfId="51" applyNumberFormat="1" applyFont="1" applyFill="1" applyBorder="1" applyAlignment="1" applyProtection="1">
      <alignment horizontal="center" vertical="center" shrinkToFit="1"/>
      <protection/>
    </xf>
    <xf numFmtId="178" fontId="4" fillId="0" borderId="126" xfId="51" applyNumberFormat="1" applyFont="1" applyFill="1" applyBorder="1" applyAlignment="1" applyProtection="1">
      <alignment horizontal="center" vertical="center" shrinkToFit="1"/>
      <protection/>
    </xf>
    <xf numFmtId="178" fontId="4" fillId="0" borderId="121" xfId="51" applyNumberFormat="1" applyFont="1" applyFill="1" applyBorder="1" applyAlignment="1" applyProtection="1">
      <alignment horizontal="center" vertical="center" shrinkToFit="1"/>
      <protection/>
    </xf>
    <xf numFmtId="178" fontId="4" fillId="0" borderId="129" xfId="51" applyNumberFormat="1" applyFont="1" applyFill="1" applyBorder="1" applyAlignment="1" applyProtection="1">
      <alignment horizontal="center" vertical="center" shrinkToFit="1"/>
      <protection/>
    </xf>
    <xf numFmtId="0" fontId="4" fillId="0" borderId="122" xfId="51" applyNumberFormat="1" applyFont="1" applyFill="1" applyBorder="1" applyAlignment="1" applyProtection="1">
      <alignment horizontal="center" vertical="center"/>
      <protection/>
    </xf>
    <xf numFmtId="0" fontId="56" fillId="0" borderId="18" xfId="52" applyNumberFormat="1" applyFont="1" applyFill="1" applyBorder="1" applyAlignment="1">
      <alignment horizontal="center" vertical="center" wrapText="1"/>
    </xf>
    <xf numFmtId="0" fontId="56" fillId="0" borderId="110" xfId="52" applyNumberFormat="1" applyFont="1" applyFill="1" applyBorder="1" applyAlignment="1">
      <alignment horizontal="center" vertical="center" wrapText="1"/>
    </xf>
    <xf numFmtId="0" fontId="56" fillId="0" borderId="111" xfId="52" applyNumberFormat="1" applyFont="1" applyFill="1" applyBorder="1" applyAlignment="1">
      <alignment horizontal="center" vertical="center"/>
    </xf>
    <xf numFmtId="0" fontId="56" fillId="0" borderId="111" xfId="52" applyNumberFormat="1" applyFont="1" applyFill="1" applyBorder="1" applyAlignment="1">
      <alignment horizontal="center" vertical="center" wrapText="1"/>
    </xf>
    <xf numFmtId="0" fontId="56" fillId="0" borderId="104" xfId="52" applyNumberFormat="1" applyFont="1" applyFill="1" applyBorder="1" applyAlignment="1">
      <alignment horizontal="center" vertical="center"/>
    </xf>
    <xf numFmtId="0" fontId="56" fillId="0" borderId="77" xfId="52" applyNumberFormat="1" applyFont="1" applyFill="1" applyBorder="1" applyAlignment="1">
      <alignment horizontal="center" vertical="center"/>
    </xf>
    <xf numFmtId="0" fontId="56" fillId="0" borderId="105" xfId="52" applyNumberFormat="1" applyFont="1" applyFill="1" applyBorder="1" applyAlignment="1">
      <alignment horizontal="center" vertical="center"/>
    </xf>
    <xf numFmtId="0" fontId="56" fillId="0" borderId="139" xfId="52" applyNumberFormat="1" applyFont="1" applyFill="1" applyBorder="1" applyAlignment="1">
      <alignment horizontal="center" vertical="center"/>
    </xf>
    <xf numFmtId="0" fontId="56" fillId="0" borderId="78" xfId="52" applyNumberFormat="1" applyFont="1" applyFill="1" applyBorder="1" applyAlignment="1">
      <alignment horizontal="center" vertical="center"/>
    </xf>
    <xf numFmtId="0" fontId="56" fillId="0" borderId="142" xfId="52" applyNumberFormat="1" applyFont="1" applyFill="1" applyBorder="1" applyAlignment="1">
      <alignment horizontal="center" vertical="center"/>
    </xf>
    <xf numFmtId="0" fontId="56" fillId="0" borderId="210" xfId="52" applyNumberFormat="1" applyFont="1" applyFill="1" applyBorder="1" applyAlignment="1">
      <alignment horizontal="center" vertical="center" shrinkToFit="1"/>
    </xf>
    <xf numFmtId="0" fontId="56" fillId="0" borderId="86" xfId="52" applyNumberFormat="1" applyFont="1" applyFill="1" applyBorder="1" applyAlignment="1">
      <alignment horizontal="center" vertical="center" shrinkToFit="1"/>
    </xf>
    <xf numFmtId="0" fontId="56" fillId="0" borderId="162" xfId="52" applyNumberFormat="1" applyFont="1" applyFill="1" applyBorder="1" applyAlignment="1">
      <alignment horizontal="center" vertical="center" shrinkToFit="1"/>
    </xf>
    <xf numFmtId="178" fontId="56" fillId="0" borderId="110" xfId="52" applyNumberFormat="1" applyFont="1" applyFill="1" applyBorder="1" applyAlignment="1">
      <alignment horizontal="center" vertical="center" shrinkToFit="1"/>
    </xf>
    <xf numFmtId="178" fontId="56" fillId="0" borderId="80" xfId="52" applyNumberFormat="1" applyFont="1" applyFill="1" applyBorder="1" applyAlignment="1">
      <alignment horizontal="center" vertical="center" shrinkToFit="1"/>
    </xf>
    <xf numFmtId="178" fontId="56" fillId="0" borderId="111" xfId="52" applyNumberFormat="1" applyFont="1" applyFill="1" applyBorder="1" applyAlignment="1">
      <alignment horizontal="center" vertical="center" shrinkToFit="1"/>
    </xf>
    <xf numFmtId="0" fontId="56" fillId="0" borderId="17" xfId="52" applyNumberFormat="1" applyFont="1" applyFill="1" applyBorder="1" applyAlignment="1">
      <alignment horizontal="center" vertical="center"/>
    </xf>
    <xf numFmtId="0" fontId="56" fillId="0" borderId="103" xfId="52" applyNumberFormat="1" applyFont="1" applyFill="1" applyBorder="1" applyAlignment="1">
      <alignment horizontal="center" vertical="center"/>
    </xf>
    <xf numFmtId="0" fontId="56" fillId="0" borderId="15" xfId="52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4" fillId="0" borderId="54" xfId="65" applyFont="1" applyBorder="1" applyAlignment="1">
      <alignment horizontal="center" vertical="center" shrinkToFit="1"/>
      <protection/>
    </xf>
    <xf numFmtId="0" fontId="4" fillId="0" borderId="12" xfId="65" applyFont="1" applyBorder="1" applyAlignment="1">
      <alignment horizontal="center" vertical="center" shrinkToFit="1"/>
      <protection/>
    </xf>
    <xf numFmtId="0" fontId="7" fillId="0" borderId="13" xfId="65" applyFont="1" applyBorder="1" applyAlignment="1">
      <alignment horizontal="left" vertical="center" shrinkToFit="1"/>
      <protection/>
    </xf>
    <xf numFmtId="0" fontId="7" fillId="0" borderId="103" xfId="65" applyFont="1" applyBorder="1" applyAlignment="1">
      <alignment horizontal="left" vertical="center" shrinkToFit="1"/>
      <protection/>
    </xf>
    <xf numFmtId="0" fontId="7" fillId="34" borderId="13" xfId="65" applyFont="1" applyFill="1" applyBorder="1" applyAlignment="1">
      <alignment horizontal="left" vertical="center"/>
      <protection/>
    </xf>
    <xf numFmtId="0" fontId="7" fillId="34" borderId="15" xfId="65" applyFont="1" applyFill="1" applyBorder="1" applyAlignment="1">
      <alignment horizontal="left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04" xfId="65" applyFont="1" applyBorder="1" applyAlignment="1">
      <alignment horizontal="center" vertical="center" shrinkToFit="1"/>
      <protection/>
    </xf>
    <xf numFmtId="0" fontId="4" fillId="0" borderId="105" xfId="65" applyFont="1" applyBorder="1" applyAlignment="1">
      <alignment horizontal="center" vertical="center" shrinkToFit="1"/>
      <protection/>
    </xf>
    <xf numFmtId="0" fontId="4" fillId="0" borderId="102" xfId="65" applyFont="1" applyBorder="1" applyAlignment="1">
      <alignment horizontal="center" vertical="center" shrinkToFit="1"/>
      <protection/>
    </xf>
    <xf numFmtId="0" fontId="4" fillId="0" borderId="103" xfId="65" applyFont="1" applyBorder="1" applyAlignment="1">
      <alignment horizontal="center" vertical="center" shrinkToFit="1"/>
      <protection/>
    </xf>
    <xf numFmtId="0" fontId="4" fillId="0" borderId="110" xfId="65" applyFont="1" applyBorder="1" applyAlignment="1">
      <alignment horizontal="center" vertical="center" shrinkToFit="1"/>
      <protection/>
    </xf>
    <xf numFmtId="0" fontId="4" fillId="0" borderId="111" xfId="65" applyFont="1" applyBorder="1" applyAlignment="1">
      <alignment horizontal="center" vertical="center" shrinkToFit="1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12" xfId="65" applyFont="1" applyBorder="1" applyAlignment="1">
      <alignment horizontal="center" vertical="center"/>
      <protection/>
    </xf>
    <xf numFmtId="0" fontId="4" fillId="0" borderId="102" xfId="65" applyFont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12" xfId="65" applyFont="1" applyFill="1" applyBorder="1" applyAlignment="1">
      <alignment horizontal="center" vertical="center"/>
      <protection/>
    </xf>
    <xf numFmtId="0" fontId="4" fillId="0" borderId="102" xfId="65" applyFont="1" applyFill="1" applyBorder="1" applyAlignment="1">
      <alignment horizontal="center" vertical="center"/>
      <protection/>
    </xf>
    <xf numFmtId="0" fontId="56" fillId="0" borderId="57" xfId="66" applyFont="1" applyFill="1" applyBorder="1" applyAlignment="1">
      <alignment horizontal="center" vertical="center"/>
      <protection/>
    </xf>
    <xf numFmtId="0" fontId="56" fillId="0" borderId="15" xfId="66" applyFont="1" applyFill="1" applyBorder="1" applyAlignment="1">
      <alignment horizontal="center" vertical="center" wrapText="1"/>
      <protection/>
    </xf>
    <xf numFmtId="0" fontId="56" fillId="0" borderId="18" xfId="66" applyFont="1" applyFill="1" applyBorder="1" applyAlignment="1">
      <alignment horizontal="center" vertical="center" wrapText="1"/>
      <protection/>
    </xf>
    <xf numFmtId="0" fontId="56" fillId="0" borderId="105" xfId="66" applyNumberFormat="1" applyFont="1" applyFill="1" applyBorder="1" applyAlignment="1" quotePrefix="1">
      <alignment horizontal="center" vertical="center" wrapText="1"/>
      <protection/>
    </xf>
    <xf numFmtId="0" fontId="56" fillId="0" borderId="17" xfId="66" applyNumberFormat="1" applyFont="1" applyFill="1" applyBorder="1" applyAlignment="1" quotePrefix="1">
      <alignment horizontal="center" vertical="center" wrapText="1"/>
      <protection/>
    </xf>
    <xf numFmtId="0" fontId="56" fillId="0" borderId="103" xfId="66" applyNumberFormat="1" applyFont="1" applyFill="1" applyBorder="1" applyAlignment="1" quotePrefix="1">
      <alignment horizontal="center" vertical="center" wrapText="1"/>
      <protection/>
    </xf>
    <xf numFmtId="0" fontId="56" fillId="0" borderId="15" xfId="66" applyNumberFormat="1" applyFont="1" applyFill="1" applyBorder="1" applyAlignment="1" quotePrefix="1">
      <alignment horizontal="center" vertical="center" wrapText="1"/>
      <protection/>
    </xf>
    <xf numFmtId="0" fontId="56" fillId="0" borderId="18" xfId="66" applyNumberFormat="1" applyFont="1" applyFill="1" applyBorder="1" applyAlignment="1">
      <alignment horizontal="center" vertical="center" wrapText="1"/>
      <protection/>
    </xf>
    <xf numFmtId="0" fontId="56" fillId="0" borderId="18" xfId="66" applyNumberFormat="1" applyFont="1" applyFill="1" applyBorder="1" applyAlignment="1" quotePrefix="1">
      <alignment horizontal="center" vertical="center" wrapText="1"/>
      <protection/>
    </xf>
    <xf numFmtId="0" fontId="56" fillId="0" borderId="118" xfId="66" applyNumberFormat="1" applyFont="1" applyFill="1" applyBorder="1" applyAlignment="1">
      <alignment horizontal="center" vertical="center" wrapText="1"/>
      <protection/>
    </xf>
    <xf numFmtId="0" fontId="56" fillId="0" borderId="19" xfId="66" applyNumberFormat="1" applyFont="1" applyFill="1" applyBorder="1" applyAlignment="1">
      <alignment horizontal="center" vertical="center" wrapText="1"/>
      <protection/>
    </xf>
    <xf numFmtId="0" fontId="56" fillId="0" borderId="117" xfId="66" applyNumberFormat="1" applyFont="1" applyFill="1" applyBorder="1" applyAlignment="1">
      <alignment horizontal="center" vertical="center" wrapText="1"/>
      <protection/>
    </xf>
    <xf numFmtId="0" fontId="56" fillId="0" borderId="110" xfId="66" applyFont="1" applyFill="1" applyBorder="1" applyAlignment="1">
      <alignment horizontal="center" vertical="center" wrapText="1"/>
      <protection/>
    </xf>
    <xf numFmtId="0" fontId="57" fillId="0" borderId="13" xfId="66" applyFont="1" applyFill="1" applyBorder="1" applyAlignment="1">
      <alignment horizontal="left" vertical="center"/>
      <protection/>
    </xf>
    <xf numFmtId="0" fontId="57" fillId="0" borderId="15" xfId="66" applyFont="1" applyFill="1" applyBorder="1" applyAlignment="1">
      <alignment horizontal="left" vertical="center"/>
      <protection/>
    </xf>
    <xf numFmtId="0" fontId="15" fillId="0" borderId="54" xfId="66" applyNumberFormat="1" applyFont="1" applyFill="1" applyBorder="1" applyAlignment="1">
      <alignment horizontal="center" vertical="center" wrapText="1"/>
      <protection/>
    </xf>
    <xf numFmtId="0" fontId="15" fillId="0" borderId="12" xfId="66" applyNumberFormat="1" applyFont="1" applyFill="1" applyBorder="1" applyAlignment="1">
      <alignment horizontal="center" vertical="center" wrapText="1"/>
      <protection/>
    </xf>
    <xf numFmtId="0" fontId="15" fillId="0" borderId="110" xfId="66" applyNumberFormat="1" applyFont="1" applyFill="1" applyBorder="1" applyAlignment="1">
      <alignment horizontal="center" vertical="center" wrapText="1"/>
      <protection/>
    </xf>
    <xf numFmtId="0" fontId="15" fillId="0" borderId="57" xfId="66" applyNumberFormat="1" applyFont="1" applyFill="1" applyBorder="1" applyAlignment="1">
      <alignment horizontal="center" vertical="center" wrapText="1"/>
      <protection/>
    </xf>
    <xf numFmtId="0" fontId="15" fillId="0" borderId="104" xfId="66" applyNumberFormat="1" applyFont="1" applyFill="1" applyBorder="1" applyAlignment="1">
      <alignment horizontal="center" vertical="center" wrapText="1"/>
      <protection/>
    </xf>
    <xf numFmtId="0" fontId="15" fillId="0" borderId="105" xfId="66" applyNumberFormat="1" applyFont="1" applyFill="1" applyBorder="1" applyAlignment="1">
      <alignment horizontal="center" vertical="center" wrapText="1"/>
      <protection/>
    </xf>
    <xf numFmtId="0" fontId="15" fillId="0" borderId="139" xfId="66" applyNumberFormat="1" applyFont="1" applyFill="1" applyBorder="1" applyAlignment="1">
      <alignment horizontal="center" vertical="center" wrapText="1"/>
      <protection/>
    </xf>
    <xf numFmtId="0" fontId="15" fillId="0" borderId="142" xfId="66" applyNumberFormat="1" applyFont="1" applyFill="1" applyBorder="1" applyAlignment="1">
      <alignment horizontal="center" vertical="center" wrapText="1"/>
      <protection/>
    </xf>
    <xf numFmtId="0" fontId="15" fillId="0" borderId="102" xfId="66" applyNumberFormat="1" applyFont="1" applyFill="1" applyBorder="1" applyAlignment="1">
      <alignment horizontal="center" vertical="center" wrapText="1"/>
      <protection/>
    </xf>
    <xf numFmtId="0" fontId="15" fillId="0" borderId="103" xfId="66" applyNumberFormat="1" applyFont="1" applyFill="1" applyBorder="1" applyAlignment="1">
      <alignment horizontal="center" vertical="center" wrapText="1"/>
      <protection/>
    </xf>
    <xf numFmtId="179" fontId="15" fillId="0" borderId="110" xfId="52" applyFont="1" applyFill="1" applyBorder="1" applyAlignment="1">
      <alignment horizontal="center" vertical="center"/>
    </xf>
    <xf numFmtId="179" fontId="15" fillId="0" borderId="111" xfId="52" applyFont="1" applyFill="1" applyBorder="1" applyAlignment="1">
      <alignment horizontal="center" vertical="center"/>
    </xf>
    <xf numFmtId="0" fontId="56" fillId="0" borderId="110" xfId="66" applyNumberFormat="1" applyFont="1" applyFill="1" applyBorder="1" applyAlignment="1">
      <alignment horizontal="center" vertical="center" wrapText="1"/>
      <protection/>
    </xf>
    <xf numFmtId="0" fontId="15" fillId="0" borderId="17" xfId="66" applyFont="1" applyFill="1" applyBorder="1" applyAlignment="1">
      <alignment horizontal="center" vertical="center" wrapText="1"/>
      <protection/>
    </xf>
    <xf numFmtId="0" fontId="15" fillId="0" borderId="109" xfId="66" applyFont="1" applyFill="1" applyBorder="1" applyAlignment="1">
      <alignment horizontal="center" vertical="center" wrapText="1"/>
      <protection/>
    </xf>
    <xf numFmtId="0" fontId="15" fillId="0" borderId="15" xfId="66" applyFont="1" applyFill="1" applyBorder="1" applyAlignment="1">
      <alignment horizontal="center" vertical="center" wrapText="1"/>
      <protection/>
    </xf>
    <xf numFmtId="0" fontId="56" fillId="0" borderId="102" xfId="66" applyNumberFormat="1" applyFont="1" applyFill="1" applyBorder="1" applyAlignment="1">
      <alignment horizontal="center" vertical="center" wrapText="1"/>
      <protection/>
    </xf>
    <xf numFmtId="0" fontId="56" fillId="0" borderId="103" xfId="66" applyNumberFormat="1" applyFont="1" applyFill="1" applyBorder="1" applyAlignment="1">
      <alignment horizontal="center" vertical="center" wrapText="1"/>
      <protection/>
    </xf>
    <xf numFmtId="0" fontId="56" fillId="0" borderId="54" xfId="66" applyNumberFormat="1" applyFont="1" applyFill="1" applyBorder="1" applyAlignment="1">
      <alignment horizontal="center" vertical="center" wrapText="1"/>
      <protection/>
    </xf>
    <xf numFmtId="0" fontId="56" fillId="0" borderId="12" xfId="6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説明文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_14公立高校生徒数・学級数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236"/>
  <sheetViews>
    <sheetView zoomScalePageLayoutView="0" workbookViewId="0" topLeftCell="A1">
      <pane xSplit="3" ySplit="4" topLeftCell="E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P232" sqref="P232"/>
    </sheetView>
  </sheetViews>
  <sheetFormatPr defaultColWidth="9.00390625" defaultRowHeight="13.5" outlineLevelRow="3"/>
  <cols>
    <col min="1" max="1" width="9.625" style="53" customWidth="1"/>
    <col min="2" max="2" width="15.00390625" style="53" customWidth="1"/>
    <col min="3" max="3" width="20.50390625" style="53" customWidth="1"/>
    <col min="4" max="4" width="6.375" style="210" customWidth="1"/>
    <col min="5" max="6" width="5.50390625" style="210" customWidth="1"/>
    <col min="7" max="8" width="6.875" style="210" customWidth="1"/>
    <col min="9" max="16" width="5.50390625" style="210" customWidth="1"/>
    <col min="17" max="17" width="9.00390625" style="210" customWidth="1"/>
    <col min="18" max="18" width="11.875" style="210" customWidth="1"/>
    <col min="19" max="16384" width="9.00390625" style="210" customWidth="1"/>
  </cols>
  <sheetData>
    <row r="1" spans="1:4" s="53" customFormat="1" ht="12">
      <c r="A1" s="41" t="s">
        <v>627</v>
      </c>
      <c r="D1" s="297"/>
    </row>
    <row r="2" spans="1:16" s="1" customFormat="1" ht="18.75" customHeight="1">
      <c r="A2" s="716" t="s">
        <v>267</v>
      </c>
      <c r="B2" s="718" t="s">
        <v>505</v>
      </c>
      <c r="C2" s="721" t="s">
        <v>420</v>
      </c>
      <c r="D2" s="724" t="s">
        <v>492</v>
      </c>
      <c r="E2" s="727" t="s">
        <v>225</v>
      </c>
      <c r="F2" s="727"/>
      <c r="G2" s="713" t="s">
        <v>226</v>
      </c>
      <c r="H2" s="713"/>
      <c r="I2" s="713"/>
      <c r="J2" s="713"/>
      <c r="K2" s="713"/>
      <c r="L2" s="713"/>
      <c r="M2" s="713"/>
      <c r="N2" s="713"/>
      <c r="O2" s="713"/>
      <c r="P2" s="713"/>
    </row>
    <row r="3" spans="1:16" s="1" customFormat="1" ht="19.5" customHeight="1">
      <c r="A3" s="717"/>
      <c r="B3" s="719"/>
      <c r="C3" s="722"/>
      <c r="D3" s="725"/>
      <c r="E3" s="710" t="s">
        <v>227</v>
      </c>
      <c r="F3" s="711" t="s">
        <v>228</v>
      </c>
      <c r="G3" s="712" t="s">
        <v>229</v>
      </c>
      <c r="H3" s="713" t="s">
        <v>230</v>
      </c>
      <c r="I3" s="714"/>
      <c r="J3" s="714"/>
      <c r="K3" s="714"/>
      <c r="L3" s="714"/>
      <c r="M3" s="714"/>
      <c r="N3" s="714"/>
      <c r="O3" s="712" t="s">
        <v>231</v>
      </c>
      <c r="P3" s="715" t="s">
        <v>232</v>
      </c>
    </row>
    <row r="4" spans="1:16" s="1" customFormat="1" ht="22.5" customHeight="1">
      <c r="A4" s="710"/>
      <c r="B4" s="720"/>
      <c r="C4" s="723"/>
      <c r="D4" s="726"/>
      <c r="E4" s="710"/>
      <c r="F4" s="711"/>
      <c r="G4" s="712"/>
      <c r="H4" s="2" t="s">
        <v>233</v>
      </c>
      <c r="I4" s="321" t="s">
        <v>0</v>
      </c>
      <c r="J4" s="322" t="s">
        <v>1</v>
      </c>
      <c r="K4" s="322" t="s">
        <v>2</v>
      </c>
      <c r="L4" s="323" t="s">
        <v>3</v>
      </c>
      <c r="M4" s="324" t="s">
        <v>4</v>
      </c>
      <c r="N4" s="325" t="s">
        <v>5</v>
      </c>
      <c r="O4" s="712"/>
      <c r="P4" s="715"/>
    </row>
    <row r="5" spans="1:16" ht="12.75" outlineLevel="3">
      <c r="A5" s="54" t="s">
        <v>6</v>
      </c>
      <c r="B5" s="55" t="s">
        <v>7</v>
      </c>
      <c r="C5" s="56" t="s">
        <v>8</v>
      </c>
      <c r="D5" s="299"/>
      <c r="E5" s="57">
        <v>1</v>
      </c>
      <c r="F5" s="58"/>
      <c r="G5" s="547">
        <f aca="true" t="shared" si="0" ref="G5:G10">H5+O5+P5</f>
        <v>24</v>
      </c>
      <c r="H5" s="547">
        <f aca="true" t="shared" si="1" ref="H5:H10">SUM(I5:N5)</f>
        <v>20</v>
      </c>
      <c r="I5" s="548">
        <v>3</v>
      </c>
      <c r="J5" s="549">
        <v>3</v>
      </c>
      <c r="K5" s="549">
        <v>4</v>
      </c>
      <c r="L5" s="549">
        <v>3</v>
      </c>
      <c r="M5" s="549">
        <v>3</v>
      </c>
      <c r="N5" s="550">
        <v>4</v>
      </c>
      <c r="O5" s="551">
        <v>0</v>
      </c>
      <c r="P5" s="551">
        <v>4</v>
      </c>
    </row>
    <row r="6" spans="1:16" ht="12.75" outlineLevel="3">
      <c r="A6" s="60" t="s">
        <v>6</v>
      </c>
      <c r="B6" s="61" t="s">
        <v>7</v>
      </c>
      <c r="C6" s="62" t="s">
        <v>9</v>
      </c>
      <c r="D6" s="300"/>
      <c r="E6" s="63">
        <v>1</v>
      </c>
      <c r="F6" s="64"/>
      <c r="G6" s="552">
        <f t="shared" si="0"/>
        <v>22</v>
      </c>
      <c r="H6" s="552">
        <f t="shared" si="1"/>
        <v>18</v>
      </c>
      <c r="I6" s="553">
        <v>3</v>
      </c>
      <c r="J6" s="554">
        <v>3</v>
      </c>
      <c r="K6" s="554">
        <v>3</v>
      </c>
      <c r="L6" s="554">
        <v>3</v>
      </c>
      <c r="M6" s="554">
        <v>3</v>
      </c>
      <c r="N6" s="643">
        <v>3</v>
      </c>
      <c r="O6" s="644">
        <v>0</v>
      </c>
      <c r="P6" s="556">
        <v>4</v>
      </c>
    </row>
    <row r="7" spans="1:16" ht="12.75" outlineLevel="3">
      <c r="A7" s="60" t="s">
        <v>6</v>
      </c>
      <c r="B7" s="61" t="s">
        <v>7</v>
      </c>
      <c r="C7" s="62" t="s">
        <v>10</v>
      </c>
      <c r="D7" s="300"/>
      <c r="E7" s="63">
        <v>1</v>
      </c>
      <c r="F7" s="64"/>
      <c r="G7" s="552">
        <f t="shared" si="0"/>
        <v>16</v>
      </c>
      <c r="H7" s="552">
        <f t="shared" si="1"/>
        <v>12</v>
      </c>
      <c r="I7" s="553">
        <v>2</v>
      </c>
      <c r="J7" s="554">
        <v>2</v>
      </c>
      <c r="K7" s="554">
        <v>2</v>
      </c>
      <c r="L7" s="554">
        <v>2</v>
      </c>
      <c r="M7" s="554">
        <v>2</v>
      </c>
      <c r="N7" s="555">
        <v>2</v>
      </c>
      <c r="O7" s="556">
        <v>0</v>
      </c>
      <c r="P7" s="556">
        <v>4</v>
      </c>
    </row>
    <row r="8" spans="1:16" ht="12.75" outlineLevel="3">
      <c r="A8" s="60" t="s">
        <v>6</v>
      </c>
      <c r="B8" s="61" t="s">
        <v>7</v>
      </c>
      <c r="C8" s="62" t="s">
        <v>11</v>
      </c>
      <c r="D8" s="300"/>
      <c r="E8" s="63">
        <v>1</v>
      </c>
      <c r="F8" s="64"/>
      <c r="G8" s="552">
        <f t="shared" si="0"/>
        <v>30</v>
      </c>
      <c r="H8" s="552">
        <f t="shared" si="1"/>
        <v>23</v>
      </c>
      <c r="I8" s="553">
        <v>4</v>
      </c>
      <c r="J8" s="554">
        <v>4</v>
      </c>
      <c r="K8" s="554">
        <v>4</v>
      </c>
      <c r="L8" s="554">
        <v>4</v>
      </c>
      <c r="M8" s="554">
        <v>4</v>
      </c>
      <c r="N8" s="555">
        <v>3</v>
      </c>
      <c r="O8" s="556">
        <v>0</v>
      </c>
      <c r="P8" s="556">
        <v>7</v>
      </c>
    </row>
    <row r="9" spans="1:16" ht="12.75" outlineLevel="3">
      <c r="A9" s="60" t="s">
        <v>6</v>
      </c>
      <c r="B9" s="61" t="s">
        <v>7</v>
      </c>
      <c r="C9" s="62" t="s">
        <v>12</v>
      </c>
      <c r="D9" s="300"/>
      <c r="E9" s="63">
        <v>1</v>
      </c>
      <c r="F9" s="64"/>
      <c r="G9" s="552">
        <f t="shared" si="0"/>
        <v>21</v>
      </c>
      <c r="H9" s="552">
        <f t="shared" si="1"/>
        <v>17</v>
      </c>
      <c r="I9" s="553">
        <v>3</v>
      </c>
      <c r="J9" s="554">
        <v>3</v>
      </c>
      <c r="K9" s="554">
        <v>3</v>
      </c>
      <c r="L9" s="554">
        <v>3</v>
      </c>
      <c r="M9" s="554">
        <v>3</v>
      </c>
      <c r="N9" s="555">
        <v>2</v>
      </c>
      <c r="O9" s="556">
        <v>0</v>
      </c>
      <c r="P9" s="556">
        <v>4</v>
      </c>
    </row>
    <row r="10" spans="1:16" ht="12.75" outlineLevel="3">
      <c r="A10" s="65" t="s">
        <v>6</v>
      </c>
      <c r="B10" s="66" t="s">
        <v>7</v>
      </c>
      <c r="C10" s="67" t="s">
        <v>13</v>
      </c>
      <c r="D10" s="301"/>
      <c r="E10" s="68">
        <v>1</v>
      </c>
      <c r="F10" s="69"/>
      <c r="G10" s="557">
        <f t="shared" si="0"/>
        <v>14</v>
      </c>
      <c r="H10" s="557">
        <f t="shared" si="1"/>
        <v>12</v>
      </c>
      <c r="I10" s="558">
        <v>2</v>
      </c>
      <c r="J10" s="558">
        <v>2</v>
      </c>
      <c r="K10" s="558">
        <v>2</v>
      </c>
      <c r="L10" s="558">
        <v>2</v>
      </c>
      <c r="M10" s="558">
        <v>2</v>
      </c>
      <c r="N10" s="693">
        <v>2</v>
      </c>
      <c r="O10" s="694">
        <v>0</v>
      </c>
      <c r="P10" s="561">
        <v>2</v>
      </c>
    </row>
    <row r="11" spans="1:16" ht="12.75" outlineLevel="2">
      <c r="A11" s="70" t="s">
        <v>6</v>
      </c>
      <c r="B11" s="71" t="s">
        <v>234</v>
      </c>
      <c r="C11" s="72"/>
      <c r="D11" s="302">
        <v>0</v>
      </c>
      <c r="E11" s="73">
        <f>SUM(E5:E10)</f>
        <v>6</v>
      </c>
      <c r="F11" s="74">
        <v>0</v>
      </c>
      <c r="G11" s="562">
        <f aca="true" t="shared" si="2" ref="G11:P11">SUM(G5:G10)</f>
        <v>127</v>
      </c>
      <c r="H11" s="562">
        <f t="shared" si="2"/>
        <v>102</v>
      </c>
      <c r="I11" s="563">
        <f t="shared" si="2"/>
        <v>17</v>
      </c>
      <c r="J11" s="564">
        <f t="shared" si="2"/>
        <v>17</v>
      </c>
      <c r="K11" s="564">
        <f t="shared" si="2"/>
        <v>18</v>
      </c>
      <c r="L11" s="564">
        <f t="shared" si="2"/>
        <v>17</v>
      </c>
      <c r="M11" s="564">
        <f t="shared" si="2"/>
        <v>17</v>
      </c>
      <c r="N11" s="565">
        <f t="shared" si="2"/>
        <v>16</v>
      </c>
      <c r="O11" s="566">
        <f t="shared" si="2"/>
        <v>0</v>
      </c>
      <c r="P11" s="566">
        <f t="shared" si="2"/>
        <v>25</v>
      </c>
    </row>
    <row r="12" spans="1:16" ht="12.75" outlineLevel="3">
      <c r="A12" s="54" t="s">
        <v>6</v>
      </c>
      <c r="B12" s="55" t="s">
        <v>14</v>
      </c>
      <c r="C12" s="56" t="s">
        <v>15</v>
      </c>
      <c r="D12" s="299"/>
      <c r="E12" s="57">
        <v>1</v>
      </c>
      <c r="F12" s="58"/>
      <c r="G12" s="547">
        <f aca="true" t="shared" si="3" ref="G12:G21">H12+O12+P12</f>
        <v>18</v>
      </c>
      <c r="H12" s="547">
        <f aca="true" t="shared" si="4" ref="H12:H21">SUM(I12:N12)</f>
        <v>14</v>
      </c>
      <c r="I12" s="627">
        <v>2</v>
      </c>
      <c r="J12" s="629">
        <v>2</v>
      </c>
      <c r="K12" s="632">
        <v>3</v>
      </c>
      <c r="L12" s="632">
        <v>2</v>
      </c>
      <c r="M12" s="632">
        <v>2</v>
      </c>
      <c r="N12" s="634">
        <v>3</v>
      </c>
      <c r="O12" s="551">
        <v>0</v>
      </c>
      <c r="P12" s="551">
        <v>4</v>
      </c>
    </row>
    <row r="13" spans="1:16" ht="12.75" outlineLevel="3">
      <c r="A13" s="60" t="s">
        <v>6</v>
      </c>
      <c r="B13" s="61" t="s">
        <v>14</v>
      </c>
      <c r="C13" s="62" t="s">
        <v>16</v>
      </c>
      <c r="D13" s="300"/>
      <c r="E13" s="63">
        <v>1</v>
      </c>
      <c r="F13" s="64"/>
      <c r="G13" s="552">
        <f t="shared" si="3"/>
        <v>15</v>
      </c>
      <c r="H13" s="552">
        <f t="shared" si="4"/>
        <v>12</v>
      </c>
      <c r="I13" s="628">
        <v>2</v>
      </c>
      <c r="J13" s="631">
        <v>2</v>
      </c>
      <c r="K13" s="633">
        <v>2</v>
      </c>
      <c r="L13" s="568">
        <v>2</v>
      </c>
      <c r="M13" s="568">
        <v>2</v>
      </c>
      <c r="N13" s="636">
        <v>2</v>
      </c>
      <c r="O13" s="695">
        <v>0</v>
      </c>
      <c r="P13" s="556">
        <v>3</v>
      </c>
    </row>
    <row r="14" spans="1:16" ht="12.75" outlineLevel="3">
      <c r="A14" s="60" t="s">
        <v>6</v>
      </c>
      <c r="B14" s="61" t="s">
        <v>14</v>
      </c>
      <c r="C14" s="62" t="s">
        <v>17</v>
      </c>
      <c r="D14" s="300"/>
      <c r="E14" s="63">
        <v>1</v>
      </c>
      <c r="F14" s="64"/>
      <c r="G14" s="552">
        <f t="shared" si="3"/>
        <v>20</v>
      </c>
      <c r="H14" s="552">
        <f t="shared" si="4"/>
        <v>14</v>
      </c>
      <c r="I14" s="568">
        <v>2</v>
      </c>
      <c r="J14" s="630">
        <v>2</v>
      </c>
      <c r="K14" s="554">
        <v>3</v>
      </c>
      <c r="L14" s="635">
        <v>2</v>
      </c>
      <c r="M14" s="554">
        <v>2</v>
      </c>
      <c r="N14" s="555">
        <v>3</v>
      </c>
      <c r="O14" s="696">
        <v>0</v>
      </c>
      <c r="P14" s="556">
        <v>6</v>
      </c>
    </row>
    <row r="15" spans="1:16" ht="12.75" outlineLevel="3">
      <c r="A15" s="60" t="s">
        <v>6</v>
      </c>
      <c r="B15" s="61" t="s">
        <v>14</v>
      </c>
      <c r="C15" s="62" t="s">
        <v>18</v>
      </c>
      <c r="D15" s="300"/>
      <c r="E15" s="63">
        <v>1</v>
      </c>
      <c r="F15" s="64"/>
      <c r="G15" s="552">
        <f t="shared" si="3"/>
        <v>17</v>
      </c>
      <c r="H15" s="552">
        <f t="shared" si="4"/>
        <v>12</v>
      </c>
      <c r="I15" s="553">
        <v>2</v>
      </c>
      <c r="J15" s="554">
        <v>2</v>
      </c>
      <c r="K15" s="554">
        <v>2</v>
      </c>
      <c r="L15" s="554">
        <v>2</v>
      </c>
      <c r="M15" s="554">
        <v>2</v>
      </c>
      <c r="N15" s="637">
        <v>2</v>
      </c>
      <c r="O15" s="556">
        <v>0</v>
      </c>
      <c r="P15" s="556">
        <v>5</v>
      </c>
    </row>
    <row r="16" spans="1:16" ht="12.75" outlineLevel="3">
      <c r="A16" s="60" t="s">
        <v>6</v>
      </c>
      <c r="B16" s="61" t="s">
        <v>14</v>
      </c>
      <c r="C16" s="62" t="s">
        <v>19</v>
      </c>
      <c r="D16" s="300"/>
      <c r="E16" s="63">
        <v>1</v>
      </c>
      <c r="F16" s="64"/>
      <c r="G16" s="552">
        <f t="shared" si="3"/>
        <v>35</v>
      </c>
      <c r="H16" s="552">
        <f t="shared" si="4"/>
        <v>30</v>
      </c>
      <c r="I16" s="553">
        <v>5</v>
      </c>
      <c r="J16" s="554">
        <v>5</v>
      </c>
      <c r="K16" s="554">
        <v>5</v>
      </c>
      <c r="L16" s="554">
        <v>5</v>
      </c>
      <c r="M16" s="554">
        <v>5</v>
      </c>
      <c r="N16" s="637">
        <v>5</v>
      </c>
      <c r="O16" s="556">
        <v>0</v>
      </c>
      <c r="P16" s="556">
        <v>5</v>
      </c>
    </row>
    <row r="17" spans="1:16" ht="12.75" outlineLevel="3">
      <c r="A17" s="60" t="s">
        <v>6</v>
      </c>
      <c r="B17" s="61" t="s">
        <v>14</v>
      </c>
      <c r="C17" s="62" t="s">
        <v>20</v>
      </c>
      <c r="D17" s="300"/>
      <c r="E17" s="63">
        <v>1</v>
      </c>
      <c r="F17" s="64"/>
      <c r="G17" s="557">
        <f t="shared" si="3"/>
        <v>16</v>
      </c>
      <c r="H17" s="557">
        <f t="shared" si="4"/>
        <v>11</v>
      </c>
      <c r="I17" s="553">
        <v>2</v>
      </c>
      <c r="J17" s="554">
        <v>2</v>
      </c>
      <c r="K17" s="554">
        <v>1</v>
      </c>
      <c r="L17" s="554">
        <v>2</v>
      </c>
      <c r="M17" s="554">
        <v>2</v>
      </c>
      <c r="N17" s="637">
        <v>2</v>
      </c>
      <c r="O17" s="556">
        <v>0</v>
      </c>
      <c r="P17" s="556">
        <v>5</v>
      </c>
    </row>
    <row r="18" spans="1:16" ht="12.75" outlineLevel="3">
      <c r="A18" s="60" t="s">
        <v>6</v>
      </c>
      <c r="B18" s="61" t="s">
        <v>14</v>
      </c>
      <c r="C18" s="62" t="s">
        <v>21</v>
      </c>
      <c r="D18" s="300"/>
      <c r="E18" s="63">
        <v>1</v>
      </c>
      <c r="F18" s="64"/>
      <c r="G18" s="552">
        <f t="shared" si="3"/>
        <v>17</v>
      </c>
      <c r="H18" s="552">
        <f t="shared" si="4"/>
        <v>13</v>
      </c>
      <c r="I18" s="553">
        <v>2</v>
      </c>
      <c r="J18" s="554">
        <v>2</v>
      </c>
      <c r="K18" s="554">
        <v>2</v>
      </c>
      <c r="L18" s="554">
        <v>2</v>
      </c>
      <c r="M18" s="554">
        <v>2</v>
      </c>
      <c r="N18" s="637">
        <v>3</v>
      </c>
      <c r="O18" s="556">
        <v>0</v>
      </c>
      <c r="P18" s="556">
        <v>4</v>
      </c>
    </row>
    <row r="19" spans="1:16" ht="12.75" outlineLevel="3">
      <c r="A19" s="60" t="s">
        <v>6</v>
      </c>
      <c r="B19" s="61" t="s">
        <v>14</v>
      </c>
      <c r="C19" s="62" t="s">
        <v>22</v>
      </c>
      <c r="D19" s="300"/>
      <c r="E19" s="63">
        <v>1</v>
      </c>
      <c r="F19" s="64"/>
      <c r="G19" s="552">
        <f t="shared" si="3"/>
        <v>24</v>
      </c>
      <c r="H19" s="552">
        <f t="shared" si="4"/>
        <v>18</v>
      </c>
      <c r="I19" s="553">
        <v>3</v>
      </c>
      <c r="J19" s="554">
        <v>3</v>
      </c>
      <c r="K19" s="554">
        <v>3</v>
      </c>
      <c r="L19" s="554">
        <v>3</v>
      </c>
      <c r="M19" s="554">
        <v>3</v>
      </c>
      <c r="N19" s="637">
        <v>3</v>
      </c>
      <c r="O19" s="556">
        <v>0</v>
      </c>
      <c r="P19" s="556">
        <v>6</v>
      </c>
    </row>
    <row r="20" spans="1:16" ht="12.75" outlineLevel="3">
      <c r="A20" s="60" t="s">
        <v>6</v>
      </c>
      <c r="B20" s="61" t="s">
        <v>14</v>
      </c>
      <c r="C20" s="62" t="s">
        <v>23</v>
      </c>
      <c r="D20" s="300"/>
      <c r="E20" s="63">
        <v>1</v>
      </c>
      <c r="F20" s="64"/>
      <c r="G20" s="552">
        <f t="shared" si="3"/>
        <v>23</v>
      </c>
      <c r="H20" s="552">
        <f t="shared" si="4"/>
        <v>18</v>
      </c>
      <c r="I20" s="553">
        <v>3</v>
      </c>
      <c r="J20" s="554">
        <v>3</v>
      </c>
      <c r="K20" s="554">
        <v>3</v>
      </c>
      <c r="L20" s="554">
        <v>3</v>
      </c>
      <c r="M20" s="554">
        <v>3</v>
      </c>
      <c r="N20" s="637">
        <v>3</v>
      </c>
      <c r="O20" s="556">
        <v>0</v>
      </c>
      <c r="P20" s="556">
        <v>5</v>
      </c>
    </row>
    <row r="21" spans="1:16" ht="12.75" outlineLevel="3">
      <c r="A21" s="65" t="s">
        <v>6</v>
      </c>
      <c r="B21" s="66" t="s">
        <v>14</v>
      </c>
      <c r="C21" s="67" t="s">
        <v>24</v>
      </c>
      <c r="D21" s="301"/>
      <c r="E21" s="68">
        <v>1</v>
      </c>
      <c r="F21" s="69"/>
      <c r="G21" s="557">
        <f t="shared" si="3"/>
        <v>15</v>
      </c>
      <c r="H21" s="557">
        <f t="shared" si="4"/>
        <v>12</v>
      </c>
      <c r="I21" s="558">
        <v>2</v>
      </c>
      <c r="J21" s="630">
        <v>2</v>
      </c>
      <c r="K21" s="630">
        <v>2</v>
      </c>
      <c r="L21" s="630">
        <v>2</v>
      </c>
      <c r="M21" s="630">
        <v>2</v>
      </c>
      <c r="N21" s="638">
        <v>2</v>
      </c>
      <c r="O21" s="561">
        <v>0</v>
      </c>
      <c r="P21" s="561">
        <v>3</v>
      </c>
    </row>
    <row r="22" spans="1:16" ht="12.75" outlineLevel="2">
      <c r="A22" s="70" t="s">
        <v>6</v>
      </c>
      <c r="B22" s="71" t="s">
        <v>235</v>
      </c>
      <c r="C22" s="72"/>
      <c r="D22" s="302">
        <v>0</v>
      </c>
      <c r="E22" s="73">
        <f>SUM(E12:E21)</f>
        <v>10</v>
      </c>
      <c r="F22" s="74">
        <v>0</v>
      </c>
      <c r="G22" s="562">
        <f aca="true" t="shared" si="5" ref="G22:P22">SUM(G12:G21)</f>
        <v>200</v>
      </c>
      <c r="H22" s="562">
        <f t="shared" si="5"/>
        <v>154</v>
      </c>
      <c r="I22" s="563">
        <f t="shared" si="5"/>
        <v>25</v>
      </c>
      <c r="J22" s="564">
        <f t="shared" si="5"/>
        <v>25</v>
      </c>
      <c r="K22" s="564">
        <f t="shared" si="5"/>
        <v>26</v>
      </c>
      <c r="L22" s="564">
        <f t="shared" si="5"/>
        <v>25</v>
      </c>
      <c r="M22" s="564">
        <f t="shared" si="5"/>
        <v>25</v>
      </c>
      <c r="N22" s="639">
        <f t="shared" si="5"/>
        <v>28</v>
      </c>
      <c r="O22" s="566">
        <f t="shared" si="5"/>
        <v>0</v>
      </c>
      <c r="P22" s="566">
        <f t="shared" si="5"/>
        <v>46</v>
      </c>
    </row>
    <row r="23" spans="1:16" ht="12.75" outlineLevel="3">
      <c r="A23" s="75" t="s">
        <v>6</v>
      </c>
      <c r="B23" s="76" t="s">
        <v>25</v>
      </c>
      <c r="C23" s="77" t="s">
        <v>26</v>
      </c>
      <c r="D23" s="303"/>
      <c r="E23" s="78">
        <v>1</v>
      </c>
      <c r="F23" s="79"/>
      <c r="G23" s="567">
        <f>H23+O23+P23</f>
        <v>24</v>
      </c>
      <c r="H23" s="567">
        <f>SUM(I23:N23)</f>
        <v>19</v>
      </c>
      <c r="I23" s="568">
        <v>3</v>
      </c>
      <c r="J23" s="569">
        <v>3</v>
      </c>
      <c r="K23" s="569">
        <v>3</v>
      </c>
      <c r="L23" s="569">
        <v>3</v>
      </c>
      <c r="M23" s="569">
        <v>3</v>
      </c>
      <c r="N23" s="640">
        <v>4</v>
      </c>
      <c r="O23" s="571">
        <v>0</v>
      </c>
      <c r="P23" s="571">
        <v>5</v>
      </c>
    </row>
    <row r="24" spans="1:16" ht="12.75" outlineLevel="3">
      <c r="A24" s="65" t="s">
        <v>6</v>
      </c>
      <c r="B24" s="66" t="s">
        <v>25</v>
      </c>
      <c r="C24" s="67" t="s">
        <v>27</v>
      </c>
      <c r="D24" s="301"/>
      <c r="E24" s="68">
        <v>1</v>
      </c>
      <c r="F24" s="69"/>
      <c r="G24" s="557">
        <f>H24+O24+P24</f>
        <v>14</v>
      </c>
      <c r="H24" s="557">
        <f>SUM(I24:N24)</f>
        <v>12</v>
      </c>
      <c r="I24" s="558">
        <v>2</v>
      </c>
      <c r="J24" s="559">
        <v>2</v>
      </c>
      <c r="K24" s="559">
        <v>2</v>
      </c>
      <c r="L24" s="559">
        <v>2</v>
      </c>
      <c r="M24" s="559">
        <v>2</v>
      </c>
      <c r="N24" s="641">
        <v>2</v>
      </c>
      <c r="O24" s="561">
        <v>0</v>
      </c>
      <c r="P24" s="561">
        <v>2</v>
      </c>
    </row>
    <row r="25" spans="1:16" ht="12.75" outlineLevel="2">
      <c r="A25" s="70" t="s">
        <v>6</v>
      </c>
      <c r="B25" s="71" t="s">
        <v>236</v>
      </c>
      <c r="C25" s="72"/>
      <c r="D25" s="302">
        <v>0</v>
      </c>
      <c r="E25" s="73">
        <v>2</v>
      </c>
      <c r="F25" s="74">
        <v>0</v>
      </c>
      <c r="G25" s="562">
        <f aca="true" t="shared" si="6" ref="G25:P25">SUM(G23:G24)</f>
        <v>38</v>
      </c>
      <c r="H25" s="562">
        <f t="shared" si="6"/>
        <v>31</v>
      </c>
      <c r="I25" s="563">
        <f t="shared" si="6"/>
        <v>5</v>
      </c>
      <c r="J25" s="564">
        <f t="shared" si="6"/>
        <v>5</v>
      </c>
      <c r="K25" s="564">
        <f t="shared" si="6"/>
        <v>5</v>
      </c>
      <c r="L25" s="564">
        <f t="shared" si="6"/>
        <v>5</v>
      </c>
      <c r="M25" s="564">
        <f t="shared" si="6"/>
        <v>5</v>
      </c>
      <c r="N25" s="639">
        <f t="shared" si="6"/>
        <v>6</v>
      </c>
      <c r="O25" s="566">
        <f t="shared" si="6"/>
        <v>0</v>
      </c>
      <c r="P25" s="566">
        <f t="shared" si="6"/>
        <v>7</v>
      </c>
    </row>
    <row r="26" spans="1:16" ht="12.75" outlineLevel="1">
      <c r="A26" s="80" t="s">
        <v>237</v>
      </c>
      <c r="B26" s="81"/>
      <c r="C26" s="72"/>
      <c r="D26" s="302">
        <v>0</v>
      </c>
      <c r="E26" s="73">
        <f>E11+E22+E25</f>
        <v>18</v>
      </c>
      <c r="F26" s="74">
        <v>0</v>
      </c>
      <c r="G26" s="562">
        <f aca="true" t="shared" si="7" ref="G26:P26">G11+G22+G25</f>
        <v>365</v>
      </c>
      <c r="H26" s="562">
        <f t="shared" si="7"/>
        <v>287</v>
      </c>
      <c r="I26" s="563">
        <f t="shared" si="7"/>
        <v>47</v>
      </c>
      <c r="J26" s="564">
        <f t="shared" si="7"/>
        <v>47</v>
      </c>
      <c r="K26" s="564">
        <f t="shared" si="7"/>
        <v>49</v>
      </c>
      <c r="L26" s="564">
        <f t="shared" si="7"/>
        <v>47</v>
      </c>
      <c r="M26" s="564">
        <f t="shared" si="7"/>
        <v>47</v>
      </c>
      <c r="N26" s="639">
        <f t="shared" si="7"/>
        <v>50</v>
      </c>
      <c r="O26" s="566">
        <f t="shared" si="7"/>
        <v>0</v>
      </c>
      <c r="P26" s="566">
        <f t="shared" si="7"/>
        <v>78</v>
      </c>
    </row>
    <row r="27" spans="1:16" ht="12.75" outlineLevel="3">
      <c r="A27" s="75" t="s">
        <v>28</v>
      </c>
      <c r="B27" s="76" t="s">
        <v>29</v>
      </c>
      <c r="C27" s="77" t="s">
        <v>30</v>
      </c>
      <c r="D27" s="303"/>
      <c r="E27" s="78">
        <v>1</v>
      </c>
      <c r="F27" s="79"/>
      <c r="G27" s="547">
        <f aca="true" t="shared" si="8" ref="G27:G48">H27+O27+P27</f>
        <v>27</v>
      </c>
      <c r="H27" s="547">
        <f aca="true" t="shared" si="9" ref="H27:H48">SUM(I27:N27)</f>
        <v>24</v>
      </c>
      <c r="I27" s="568">
        <v>4</v>
      </c>
      <c r="J27" s="569">
        <v>4</v>
      </c>
      <c r="K27" s="569">
        <v>4</v>
      </c>
      <c r="L27" s="569">
        <v>4</v>
      </c>
      <c r="M27" s="569">
        <v>4</v>
      </c>
      <c r="N27" s="640">
        <v>4</v>
      </c>
      <c r="O27" s="551">
        <v>0</v>
      </c>
      <c r="P27" s="571">
        <v>3</v>
      </c>
    </row>
    <row r="28" spans="1:16" ht="12.75" outlineLevel="3">
      <c r="A28" s="60" t="s">
        <v>28</v>
      </c>
      <c r="B28" s="61" t="s">
        <v>29</v>
      </c>
      <c r="C28" s="62" t="s">
        <v>31</v>
      </c>
      <c r="D28" s="300"/>
      <c r="E28" s="63">
        <v>1</v>
      </c>
      <c r="F28" s="64"/>
      <c r="G28" s="552">
        <f t="shared" si="8"/>
        <v>15</v>
      </c>
      <c r="H28" s="552">
        <f t="shared" si="9"/>
        <v>13</v>
      </c>
      <c r="I28" s="553">
        <v>2</v>
      </c>
      <c r="J28" s="554">
        <v>2</v>
      </c>
      <c r="K28" s="554">
        <v>2</v>
      </c>
      <c r="L28" s="554">
        <v>2</v>
      </c>
      <c r="M28" s="554">
        <v>2</v>
      </c>
      <c r="N28" s="555">
        <v>3</v>
      </c>
      <c r="O28" s="556">
        <v>0</v>
      </c>
      <c r="P28" s="556">
        <v>2</v>
      </c>
    </row>
    <row r="29" spans="1:16" ht="12.75" outlineLevel="3">
      <c r="A29" s="60" t="s">
        <v>28</v>
      </c>
      <c r="B29" s="61" t="s">
        <v>29</v>
      </c>
      <c r="C29" s="62" t="s">
        <v>32</v>
      </c>
      <c r="D29" s="300"/>
      <c r="E29" s="63">
        <v>1</v>
      </c>
      <c r="F29" s="64"/>
      <c r="G29" s="552">
        <f t="shared" si="8"/>
        <v>26</v>
      </c>
      <c r="H29" s="552">
        <f t="shared" si="9"/>
        <v>22</v>
      </c>
      <c r="I29" s="553">
        <v>3</v>
      </c>
      <c r="J29" s="554">
        <v>4</v>
      </c>
      <c r="K29" s="554">
        <v>4</v>
      </c>
      <c r="L29" s="554">
        <v>3</v>
      </c>
      <c r="M29" s="554">
        <v>4</v>
      </c>
      <c r="N29" s="555">
        <v>4</v>
      </c>
      <c r="O29" s="556">
        <v>0</v>
      </c>
      <c r="P29" s="556">
        <v>4</v>
      </c>
    </row>
    <row r="30" spans="1:16" ht="12.75" outlineLevel="3">
      <c r="A30" s="60" t="s">
        <v>28</v>
      </c>
      <c r="B30" s="61" t="s">
        <v>29</v>
      </c>
      <c r="C30" s="62" t="s">
        <v>33</v>
      </c>
      <c r="D30" s="300"/>
      <c r="E30" s="63">
        <v>1</v>
      </c>
      <c r="F30" s="64"/>
      <c r="G30" s="552">
        <f t="shared" si="8"/>
        <v>22</v>
      </c>
      <c r="H30" s="552">
        <f t="shared" si="9"/>
        <v>20</v>
      </c>
      <c r="I30" s="553">
        <v>3</v>
      </c>
      <c r="J30" s="554">
        <v>3</v>
      </c>
      <c r="K30" s="554">
        <v>3</v>
      </c>
      <c r="L30" s="554">
        <v>4</v>
      </c>
      <c r="M30" s="554">
        <v>3</v>
      </c>
      <c r="N30" s="555">
        <v>4</v>
      </c>
      <c r="O30" s="556">
        <v>0</v>
      </c>
      <c r="P30" s="556">
        <v>2</v>
      </c>
    </row>
    <row r="31" spans="1:16" ht="12.75" outlineLevel="3">
      <c r="A31" s="60" t="s">
        <v>28</v>
      </c>
      <c r="B31" s="61" t="s">
        <v>29</v>
      </c>
      <c r="C31" s="62" t="s">
        <v>34</v>
      </c>
      <c r="D31" s="300"/>
      <c r="E31" s="63">
        <v>1</v>
      </c>
      <c r="F31" s="64"/>
      <c r="G31" s="552">
        <f t="shared" si="8"/>
        <v>4</v>
      </c>
      <c r="H31" s="552">
        <f t="shared" si="9"/>
        <v>2</v>
      </c>
      <c r="I31" s="572">
        <v>1</v>
      </c>
      <c r="J31" s="573">
        <v>1</v>
      </c>
      <c r="K31" s="573">
        <v>0</v>
      </c>
      <c r="L31" s="573">
        <v>0</v>
      </c>
      <c r="M31" s="573">
        <v>0</v>
      </c>
      <c r="N31" s="574">
        <v>0</v>
      </c>
      <c r="O31" s="556">
        <v>2</v>
      </c>
      <c r="P31" s="556">
        <v>0</v>
      </c>
    </row>
    <row r="32" spans="1:16" ht="12.75" outlineLevel="3">
      <c r="A32" s="60" t="s">
        <v>28</v>
      </c>
      <c r="B32" s="61" t="s">
        <v>29</v>
      </c>
      <c r="C32" s="62" t="s">
        <v>35</v>
      </c>
      <c r="D32" s="300"/>
      <c r="E32" s="63">
        <v>1</v>
      </c>
      <c r="F32" s="64"/>
      <c r="G32" s="557">
        <f t="shared" si="8"/>
        <v>4</v>
      </c>
      <c r="H32" s="557">
        <f t="shared" si="9"/>
        <v>3</v>
      </c>
      <c r="I32" s="572">
        <v>1</v>
      </c>
      <c r="J32" s="572">
        <v>1</v>
      </c>
      <c r="K32" s="572">
        <v>1</v>
      </c>
      <c r="L32" s="573">
        <v>0</v>
      </c>
      <c r="M32" s="573">
        <v>0</v>
      </c>
      <c r="N32" s="642">
        <v>0</v>
      </c>
      <c r="O32" s="556">
        <v>1</v>
      </c>
      <c r="P32" s="556">
        <v>0</v>
      </c>
    </row>
    <row r="33" spans="1:16" ht="12.75" outlineLevel="3">
      <c r="A33" s="60" t="s">
        <v>28</v>
      </c>
      <c r="B33" s="61" t="s">
        <v>29</v>
      </c>
      <c r="C33" s="62" t="s">
        <v>36</v>
      </c>
      <c r="D33" s="300"/>
      <c r="E33" s="63">
        <v>1</v>
      </c>
      <c r="F33" s="64"/>
      <c r="G33" s="552">
        <f t="shared" si="8"/>
        <v>13</v>
      </c>
      <c r="H33" s="552">
        <f t="shared" si="9"/>
        <v>11</v>
      </c>
      <c r="I33" s="553">
        <v>1</v>
      </c>
      <c r="J33" s="554">
        <v>2</v>
      </c>
      <c r="K33" s="554">
        <v>2</v>
      </c>
      <c r="L33" s="554">
        <v>2</v>
      </c>
      <c r="M33" s="554">
        <v>2</v>
      </c>
      <c r="N33" s="637">
        <v>2</v>
      </c>
      <c r="O33" s="556">
        <v>0</v>
      </c>
      <c r="P33" s="556">
        <v>2</v>
      </c>
    </row>
    <row r="34" spans="1:16" ht="12.75" outlineLevel="3">
      <c r="A34" s="60" t="s">
        <v>28</v>
      </c>
      <c r="B34" s="61" t="s">
        <v>29</v>
      </c>
      <c r="C34" s="62" t="s">
        <v>37</v>
      </c>
      <c r="D34" s="300"/>
      <c r="E34" s="63">
        <v>1</v>
      </c>
      <c r="F34" s="64"/>
      <c r="G34" s="552">
        <f t="shared" si="8"/>
        <v>21</v>
      </c>
      <c r="H34" s="552">
        <f t="shared" si="9"/>
        <v>19</v>
      </c>
      <c r="I34" s="553">
        <v>3</v>
      </c>
      <c r="J34" s="554">
        <v>3</v>
      </c>
      <c r="K34" s="554">
        <v>3</v>
      </c>
      <c r="L34" s="554">
        <v>3</v>
      </c>
      <c r="M34" s="554">
        <v>3</v>
      </c>
      <c r="N34" s="637">
        <v>4</v>
      </c>
      <c r="O34" s="556">
        <v>0</v>
      </c>
      <c r="P34" s="556">
        <v>2</v>
      </c>
    </row>
    <row r="35" spans="1:16" ht="12.75" outlineLevel="3">
      <c r="A35" s="60" t="s">
        <v>28</v>
      </c>
      <c r="B35" s="61" t="s">
        <v>29</v>
      </c>
      <c r="C35" s="62" t="s">
        <v>38</v>
      </c>
      <c r="D35" s="300"/>
      <c r="E35" s="63">
        <v>1</v>
      </c>
      <c r="F35" s="64"/>
      <c r="G35" s="552">
        <f t="shared" si="8"/>
        <v>15</v>
      </c>
      <c r="H35" s="552">
        <f t="shared" si="9"/>
        <v>14</v>
      </c>
      <c r="I35" s="553">
        <v>2</v>
      </c>
      <c r="J35" s="554">
        <v>2</v>
      </c>
      <c r="K35" s="554">
        <v>3</v>
      </c>
      <c r="L35" s="554">
        <v>2</v>
      </c>
      <c r="M35" s="554">
        <v>2</v>
      </c>
      <c r="N35" s="643">
        <v>3</v>
      </c>
      <c r="O35" s="644">
        <v>0</v>
      </c>
      <c r="P35" s="556">
        <v>1</v>
      </c>
    </row>
    <row r="36" spans="1:16" ht="12.75" outlineLevel="3">
      <c r="A36" s="60" t="s">
        <v>28</v>
      </c>
      <c r="B36" s="61" t="s">
        <v>29</v>
      </c>
      <c r="C36" s="62" t="s">
        <v>39</v>
      </c>
      <c r="D36" s="300"/>
      <c r="E36" s="63">
        <v>1</v>
      </c>
      <c r="F36" s="64"/>
      <c r="G36" s="557">
        <f t="shared" si="8"/>
        <v>19</v>
      </c>
      <c r="H36" s="557">
        <f t="shared" si="9"/>
        <v>16</v>
      </c>
      <c r="I36" s="553">
        <v>3</v>
      </c>
      <c r="J36" s="554">
        <v>3</v>
      </c>
      <c r="K36" s="554">
        <v>3</v>
      </c>
      <c r="L36" s="554">
        <v>3</v>
      </c>
      <c r="M36" s="554">
        <v>2</v>
      </c>
      <c r="N36" s="555">
        <v>2</v>
      </c>
      <c r="O36" s="556">
        <v>0</v>
      </c>
      <c r="P36" s="556">
        <v>3</v>
      </c>
    </row>
    <row r="37" spans="1:16" ht="12.75" outlineLevel="3">
      <c r="A37" s="60" t="s">
        <v>28</v>
      </c>
      <c r="B37" s="61" t="s">
        <v>29</v>
      </c>
      <c r="C37" s="62" t="s">
        <v>40</v>
      </c>
      <c r="D37" s="300"/>
      <c r="E37" s="63">
        <v>1</v>
      </c>
      <c r="F37" s="64"/>
      <c r="G37" s="552">
        <f t="shared" si="8"/>
        <v>18</v>
      </c>
      <c r="H37" s="552">
        <f t="shared" si="9"/>
        <v>16</v>
      </c>
      <c r="I37" s="553">
        <v>2</v>
      </c>
      <c r="J37" s="554">
        <v>2</v>
      </c>
      <c r="K37" s="554">
        <v>3</v>
      </c>
      <c r="L37" s="554">
        <v>3</v>
      </c>
      <c r="M37" s="554">
        <v>3</v>
      </c>
      <c r="N37" s="643">
        <v>3</v>
      </c>
      <c r="O37" s="644">
        <v>0</v>
      </c>
      <c r="P37" s="556">
        <v>2</v>
      </c>
    </row>
    <row r="38" spans="1:16" ht="12.75" outlineLevel="3">
      <c r="A38" s="60" t="s">
        <v>28</v>
      </c>
      <c r="B38" s="61" t="s">
        <v>29</v>
      </c>
      <c r="C38" s="62" t="s">
        <v>41</v>
      </c>
      <c r="D38" s="300"/>
      <c r="E38" s="63">
        <v>1</v>
      </c>
      <c r="F38" s="64"/>
      <c r="G38" s="552">
        <f t="shared" si="8"/>
        <v>15</v>
      </c>
      <c r="H38" s="552">
        <f t="shared" si="9"/>
        <v>12</v>
      </c>
      <c r="I38" s="553">
        <v>2</v>
      </c>
      <c r="J38" s="554">
        <v>2</v>
      </c>
      <c r="K38" s="554">
        <v>2</v>
      </c>
      <c r="L38" s="554">
        <v>2</v>
      </c>
      <c r="M38" s="554">
        <v>2</v>
      </c>
      <c r="N38" s="643">
        <v>2</v>
      </c>
      <c r="O38" s="644">
        <v>0</v>
      </c>
      <c r="P38" s="556">
        <v>3</v>
      </c>
    </row>
    <row r="39" spans="1:16" ht="12.75" outlineLevel="3">
      <c r="A39" s="60" t="s">
        <v>28</v>
      </c>
      <c r="B39" s="61" t="s">
        <v>29</v>
      </c>
      <c r="C39" s="62" t="s">
        <v>42</v>
      </c>
      <c r="D39" s="300"/>
      <c r="E39" s="63">
        <v>1</v>
      </c>
      <c r="F39" s="64"/>
      <c r="G39" s="552">
        <f t="shared" si="8"/>
        <v>23</v>
      </c>
      <c r="H39" s="552">
        <f t="shared" si="9"/>
        <v>20</v>
      </c>
      <c r="I39" s="553">
        <v>3</v>
      </c>
      <c r="J39" s="554">
        <v>3</v>
      </c>
      <c r="K39" s="554">
        <v>3</v>
      </c>
      <c r="L39" s="554">
        <v>3</v>
      </c>
      <c r="M39" s="554">
        <v>4</v>
      </c>
      <c r="N39" s="555">
        <v>4</v>
      </c>
      <c r="O39" s="556">
        <v>0</v>
      </c>
      <c r="P39" s="556">
        <v>3</v>
      </c>
    </row>
    <row r="40" spans="1:16" ht="12.75" outlineLevel="3">
      <c r="A40" s="60" t="s">
        <v>28</v>
      </c>
      <c r="B40" s="61" t="s">
        <v>29</v>
      </c>
      <c r="C40" s="62" t="s">
        <v>43</v>
      </c>
      <c r="D40" s="300"/>
      <c r="E40" s="63">
        <v>1</v>
      </c>
      <c r="F40" s="64"/>
      <c r="G40" s="552">
        <f t="shared" si="8"/>
        <v>9</v>
      </c>
      <c r="H40" s="552">
        <f t="shared" si="9"/>
        <v>8</v>
      </c>
      <c r="I40" s="572">
        <v>1</v>
      </c>
      <c r="J40" s="572">
        <v>1</v>
      </c>
      <c r="K40" s="572">
        <v>1</v>
      </c>
      <c r="L40" s="572">
        <v>1</v>
      </c>
      <c r="M40" s="554">
        <v>2</v>
      </c>
      <c r="N40" s="555">
        <v>2</v>
      </c>
      <c r="O40" s="556">
        <v>0</v>
      </c>
      <c r="P40" s="556">
        <v>1</v>
      </c>
    </row>
    <row r="41" spans="1:16" ht="12.75" outlineLevel="3">
      <c r="A41" s="60" t="s">
        <v>28</v>
      </c>
      <c r="B41" s="61" t="s">
        <v>29</v>
      </c>
      <c r="C41" s="62" t="s">
        <v>44</v>
      </c>
      <c r="D41" s="300"/>
      <c r="E41" s="63">
        <v>1</v>
      </c>
      <c r="F41" s="64"/>
      <c r="G41" s="552">
        <f t="shared" si="8"/>
        <v>14</v>
      </c>
      <c r="H41" s="552">
        <f t="shared" si="9"/>
        <v>12</v>
      </c>
      <c r="I41" s="553">
        <v>2</v>
      </c>
      <c r="J41" s="554">
        <v>2</v>
      </c>
      <c r="K41" s="554">
        <v>2</v>
      </c>
      <c r="L41" s="554">
        <v>2</v>
      </c>
      <c r="M41" s="554">
        <v>2</v>
      </c>
      <c r="N41" s="555">
        <v>2</v>
      </c>
      <c r="O41" s="556">
        <v>0</v>
      </c>
      <c r="P41" s="556">
        <v>2</v>
      </c>
    </row>
    <row r="42" spans="1:16" ht="12.75" outlineLevel="3">
      <c r="A42" s="60" t="s">
        <v>28</v>
      </c>
      <c r="B42" s="61" t="s">
        <v>29</v>
      </c>
      <c r="C42" s="62" t="s">
        <v>45</v>
      </c>
      <c r="D42" s="300"/>
      <c r="E42" s="63">
        <v>1</v>
      </c>
      <c r="F42" s="64"/>
      <c r="G42" s="552">
        <f t="shared" si="8"/>
        <v>12</v>
      </c>
      <c r="H42" s="552">
        <f t="shared" si="9"/>
        <v>9</v>
      </c>
      <c r="I42" s="553">
        <v>1</v>
      </c>
      <c r="J42" s="554">
        <v>1</v>
      </c>
      <c r="K42" s="554">
        <v>2</v>
      </c>
      <c r="L42" s="554">
        <v>1</v>
      </c>
      <c r="M42" s="554">
        <v>2</v>
      </c>
      <c r="N42" s="555">
        <v>2</v>
      </c>
      <c r="O42" s="556">
        <v>0</v>
      </c>
      <c r="P42" s="556">
        <v>3</v>
      </c>
    </row>
    <row r="43" spans="1:16" ht="12.75" outlineLevel="3">
      <c r="A43" s="60" t="s">
        <v>28</v>
      </c>
      <c r="B43" s="61" t="s">
        <v>29</v>
      </c>
      <c r="C43" s="62" t="s">
        <v>46</v>
      </c>
      <c r="D43" s="300"/>
      <c r="E43" s="63">
        <v>1</v>
      </c>
      <c r="F43" s="64"/>
      <c r="G43" s="552">
        <f t="shared" si="8"/>
        <v>14</v>
      </c>
      <c r="H43" s="552">
        <f t="shared" si="9"/>
        <v>12</v>
      </c>
      <c r="I43" s="553">
        <v>2</v>
      </c>
      <c r="J43" s="554">
        <v>2</v>
      </c>
      <c r="K43" s="554">
        <v>2</v>
      </c>
      <c r="L43" s="554">
        <v>2</v>
      </c>
      <c r="M43" s="554">
        <v>2</v>
      </c>
      <c r="N43" s="637">
        <v>2</v>
      </c>
      <c r="O43" s="556">
        <v>0</v>
      </c>
      <c r="P43" s="556">
        <v>2</v>
      </c>
    </row>
    <row r="44" spans="1:16" ht="12.75" outlineLevel="3">
      <c r="A44" s="60" t="s">
        <v>28</v>
      </c>
      <c r="B44" s="61" t="s">
        <v>29</v>
      </c>
      <c r="C44" s="62" t="s">
        <v>47</v>
      </c>
      <c r="D44" s="300"/>
      <c r="E44" s="63">
        <v>1</v>
      </c>
      <c r="F44" s="64"/>
      <c r="G44" s="552">
        <f t="shared" si="8"/>
        <v>16</v>
      </c>
      <c r="H44" s="552">
        <f t="shared" si="9"/>
        <v>13</v>
      </c>
      <c r="I44" s="553">
        <v>3</v>
      </c>
      <c r="J44" s="554">
        <v>2</v>
      </c>
      <c r="K44" s="554">
        <v>2</v>
      </c>
      <c r="L44" s="554">
        <v>2</v>
      </c>
      <c r="M44" s="554">
        <v>2</v>
      </c>
      <c r="N44" s="637">
        <v>2</v>
      </c>
      <c r="O44" s="556">
        <v>0</v>
      </c>
      <c r="P44" s="556">
        <v>3</v>
      </c>
    </row>
    <row r="45" spans="1:16" ht="12.75" outlineLevel="3">
      <c r="A45" s="60" t="s">
        <v>28</v>
      </c>
      <c r="B45" s="61" t="s">
        <v>29</v>
      </c>
      <c r="C45" s="62" t="s">
        <v>48</v>
      </c>
      <c r="D45" s="300"/>
      <c r="E45" s="63">
        <v>1</v>
      </c>
      <c r="F45" s="64"/>
      <c r="G45" s="552">
        <f t="shared" si="8"/>
        <v>25</v>
      </c>
      <c r="H45" s="552">
        <f t="shared" si="9"/>
        <v>23</v>
      </c>
      <c r="I45" s="553">
        <v>3</v>
      </c>
      <c r="J45" s="554">
        <v>4</v>
      </c>
      <c r="K45" s="554">
        <v>4</v>
      </c>
      <c r="L45" s="554">
        <v>4</v>
      </c>
      <c r="M45" s="554">
        <v>4</v>
      </c>
      <c r="N45" s="637">
        <v>4</v>
      </c>
      <c r="O45" s="556">
        <v>0</v>
      </c>
      <c r="P45" s="556">
        <v>2</v>
      </c>
    </row>
    <row r="46" spans="1:16" ht="12.75" outlineLevel="3">
      <c r="A46" s="60" t="s">
        <v>28</v>
      </c>
      <c r="B46" s="61" t="s">
        <v>29</v>
      </c>
      <c r="C46" s="62" t="s">
        <v>49</v>
      </c>
      <c r="D46" s="300"/>
      <c r="E46" s="63">
        <v>1</v>
      </c>
      <c r="F46" s="64"/>
      <c r="G46" s="552">
        <f t="shared" si="8"/>
        <v>15</v>
      </c>
      <c r="H46" s="552">
        <f t="shared" si="9"/>
        <v>13</v>
      </c>
      <c r="I46" s="553">
        <v>2</v>
      </c>
      <c r="J46" s="554">
        <v>2</v>
      </c>
      <c r="K46" s="554">
        <v>3</v>
      </c>
      <c r="L46" s="554">
        <v>2</v>
      </c>
      <c r="M46" s="554">
        <v>2</v>
      </c>
      <c r="N46" s="637">
        <v>2</v>
      </c>
      <c r="O46" s="556">
        <v>0</v>
      </c>
      <c r="P46" s="556">
        <v>2</v>
      </c>
    </row>
    <row r="47" spans="1:16" ht="12.75" outlineLevel="3">
      <c r="A47" s="60" t="s">
        <v>28</v>
      </c>
      <c r="B47" s="61" t="s">
        <v>29</v>
      </c>
      <c r="C47" s="62" t="s">
        <v>50</v>
      </c>
      <c r="D47" s="300"/>
      <c r="E47" s="63">
        <v>1</v>
      </c>
      <c r="F47" s="64"/>
      <c r="G47" s="552">
        <f t="shared" si="8"/>
        <v>13</v>
      </c>
      <c r="H47" s="552">
        <f t="shared" si="9"/>
        <v>12</v>
      </c>
      <c r="I47" s="553">
        <v>2</v>
      </c>
      <c r="J47" s="554">
        <v>2</v>
      </c>
      <c r="K47" s="554">
        <v>2</v>
      </c>
      <c r="L47" s="554">
        <v>2</v>
      </c>
      <c r="M47" s="554">
        <v>2</v>
      </c>
      <c r="N47" s="637">
        <v>2</v>
      </c>
      <c r="O47" s="556">
        <v>0</v>
      </c>
      <c r="P47" s="556">
        <v>1</v>
      </c>
    </row>
    <row r="48" spans="1:16" ht="12.75" outlineLevel="3">
      <c r="A48" s="65" t="s">
        <v>28</v>
      </c>
      <c r="B48" s="66" t="s">
        <v>29</v>
      </c>
      <c r="C48" s="67" t="s">
        <v>51</v>
      </c>
      <c r="D48" s="301"/>
      <c r="E48" s="68">
        <v>1</v>
      </c>
      <c r="F48" s="69"/>
      <c r="G48" s="557">
        <f t="shared" si="8"/>
        <v>8</v>
      </c>
      <c r="H48" s="557">
        <f t="shared" si="9"/>
        <v>6</v>
      </c>
      <c r="I48" s="572">
        <v>1</v>
      </c>
      <c r="J48" s="572">
        <v>1</v>
      </c>
      <c r="K48" s="572">
        <v>1</v>
      </c>
      <c r="L48" s="572">
        <v>1</v>
      </c>
      <c r="M48" s="559">
        <v>1</v>
      </c>
      <c r="N48" s="560">
        <v>1</v>
      </c>
      <c r="O48" s="561">
        <v>0</v>
      </c>
      <c r="P48" s="561">
        <v>2</v>
      </c>
    </row>
    <row r="49" spans="1:16" ht="12.75" outlineLevel="2">
      <c r="A49" s="70" t="s">
        <v>28</v>
      </c>
      <c r="B49" s="71" t="s">
        <v>238</v>
      </c>
      <c r="C49" s="72"/>
      <c r="D49" s="302">
        <v>0</v>
      </c>
      <c r="E49" s="73">
        <f aca="true" t="shared" si="10" ref="E49:P49">SUM(E27:E48)</f>
        <v>22</v>
      </c>
      <c r="F49" s="74">
        <f t="shared" si="10"/>
        <v>0</v>
      </c>
      <c r="G49" s="562">
        <f t="shared" si="10"/>
        <v>348</v>
      </c>
      <c r="H49" s="562">
        <f t="shared" si="10"/>
        <v>300</v>
      </c>
      <c r="I49" s="563">
        <f t="shared" si="10"/>
        <v>47</v>
      </c>
      <c r="J49" s="564">
        <f t="shared" si="10"/>
        <v>49</v>
      </c>
      <c r="K49" s="564">
        <f t="shared" si="10"/>
        <v>52</v>
      </c>
      <c r="L49" s="564">
        <f t="shared" si="10"/>
        <v>48</v>
      </c>
      <c r="M49" s="564">
        <f t="shared" si="10"/>
        <v>50</v>
      </c>
      <c r="N49" s="565">
        <f t="shared" si="10"/>
        <v>54</v>
      </c>
      <c r="O49" s="566">
        <f t="shared" si="10"/>
        <v>3</v>
      </c>
      <c r="P49" s="566">
        <f t="shared" si="10"/>
        <v>45</v>
      </c>
    </row>
    <row r="50" spans="1:16" ht="12.75" outlineLevel="3">
      <c r="A50" s="75" t="s">
        <v>28</v>
      </c>
      <c r="B50" s="76" t="s">
        <v>52</v>
      </c>
      <c r="C50" s="77" t="s">
        <v>53</v>
      </c>
      <c r="D50" s="303"/>
      <c r="E50" s="78">
        <v>1</v>
      </c>
      <c r="F50" s="79"/>
      <c r="G50" s="567">
        <f aca="true" t="shared" si="11" ref="G50:G59">H50+O50+P50</f>
        <v>15</v>
      </c>
      <c r="H50" s="567">
        <f aca="true" t="shared" si="12" ref="H50:H59">SUM(I50:N50)</f>
        <v>12</v>
      </c>
      <c r="I50" s="568">
        <v>2</v>
      </c>
      <c r="J50" s="568">
        <v>2</v>
      </c>
      <c r="K50" s="568">
        <v>2</v>
      </c>
      <c r="L50" s="568">
        <v>2</v>
      </c>
      <c r="M50" s="568">
        <v>2</v>
      </c>
      <c r="N50" s="570">
        <v>2</v>
      </c>
      <c r="O50" s="571">
        <v>0</v>
      </c>
      <c r="P50" s="571">
        <v>3</v>
      </c>
    </row>
    <row r="51" spans="1:16" ht="12.75" outlineLevel="3">
      <c r="A51" s="60" t="s">
        <v>28</v>
      </c>
      <c r="B51" s="61" t="s">
        <v>52</v>
      </c>
      <c r="C51" s="62" t="s">
        <v>54</v>
      </c>
      <c r="D51" s="300"/>
      <c r="E51" s="63">
        <v>1</v>
      </c>
      <c r="F51" s="64"/>
      <c r="G51" s="552">
        <f t="shared" si="11"/>
        <v>24</v>
      </c>
      <c r="H51" s="552">
        <f t="shared" si="12"/>
        <v>19</v>
      </c>
      <c r="I51" s="553">
        <v>3</v>
      </c>
      <c r="J51" s="554">
        <v>3</v>
      </c>
      <c r="K51" s="554">
        <v>4</v>
      </c>
      <c r="L51" s="554">
        <v>3</v>
      </c>
      <c r="M51" s="554">
        <v>3</v>
      </c>
      <c r="N51" s="555">
        <v>3</v>
      </c>
      <c r="O51" s="556">
        <v>0</v>
      </c>
      <c r="P51" s="556">
        <v>5</v>
      </c>
    </row>
    <row r="52" spans="1:16" ht="12.75" outlineLevel="3">
      <c r="A52" s="60" t="s">
        <v>28</v>
      </c>
      <c r="B52" s="61" t="s">
        <v>52</v>
      </c>
      <c r="C52" s="62" t="s">
        <v>55</v>
      </c>
      <c r="D52" s="300"/>
      <c r="E52" s="63">
        <v>1</v>
      </c>
      <c r="F52" s="64"/>
      <c r="G52" s="552">
        <f t="shared" si="11"/>
        <v>18</v>
      </c>
      <c r="H52" s="552">
        <f t="shared" si="12"/>
        <v>14</v>
      </c>
      <c r="I52" s="553">
        <v>3</v>
      </c>
      <c r="J52" s="554">
        <v>2</v>
      </c>
      <c r="K52" s="554">
        <v>2</v>
      </c>
      <c r="L52" s="554">
        <v>3</v>
      </c>
      <c r="M52" s="554">
        <v>2</v>
      </c>
      <c r="N52" s="637">
        <v>2</v>
      </c>
      <c r="O52" s="556">
        <v>0</v>
      </c>
      <c r="P52" s="556">
        <v>4</v>
      </c>
    </row>
    <row r="53" spans="1:16" ht="12.75" outlineLevel="3">
      <c r="A53" s="60" t="s">
        <v>28</v>
      </c>
      <c r="B53" s="61" t="s">
        <v>52</v>
      </c>
      <c r="C53" s="62" t="s">
        <v>56</v>
      </c>
      <c r="D53" s="300"/>
      <c r="E53" s="63">
        <v>1</v>
      </c>
      <c r="F53" s="64"/>
      <c r="G53" s="552">
        <f t="shared" si="11"/>
        <v>17</v>
      </c>
      <c r="H53" s="552">
        <f t="shared" si="12"/>
        <v>13</v>
      </c>
      <c r="I53" s="553">
        <v>2</v>
      </c>
      <c r="J53" s="554">
        <v>2</v>
      </c>
      <c r="K53" s="554">
        <v>2</v>
      </c>
      <c r="L53" s="554">
        <v>2</v>
      </c>
      <c r="M53" s="554">
        <v>2</v>
      </c>
      <c r="N53" s="637">
        <v>3</v>
      </c>
      <c r="O53" s="556">
        <v>0</v>
      </c>
      <c r="P53" s="556">
        <v>4</v>
      </c>
    </row>
    <row r="54" spans="1:16" ht="12.75" outlineLevel="3">
      <c r="A54" s="60" t="s">
        <v>28</v>
      </c>
      <c r="B54" s="61" t="s">
        <v>52</v>
      </c>
      <c r="C54" s="62" t="s">
        <v>57</v>
      </c>
      <c r="D54" s="300"/>
      <c r="E54" s="63">
        <v>1</v>
      </c>
      <c r="F54" s="64"/>
      <c r="G54" s="552">
        <f t="shared" si="11"/>
        <v>18</v>
      </c>
      <c r="H54" s="552">
        <f t="shared" si="12"/>
        <v>12</v>
      </c>
      <c r="I54" s="553">
        <v>2</v>
      </c>
      <c r="J54" s="554">
        <v>2</v>
      </c>
      <c r="K54" s="553">
        <v>2</v>
      </c>
      <c r="L54" s="554">
        <v>2</v>
      </c>
      <c r="M54" s="553">
        <v>2</v>
      </c>
      <c r="N54" s="637">
        <v>2</v>
      </c>
      <c r="O54" s="556">
        <v>0</v>
      </c>
      <c r="P54" s="556">
        <v>6</v>
      </c>
    </row>
    <row r="55" spans="1:16" ht="12.75" outlineLevel="3">
      <c r="A55" s="60" t="s">
        <v>28</v>
      </c>
      <c r="B55" s="61" t="s">
        <v>52</v>
      </c>
      <c r="C55" s="62" t="s">
        <v>58</v>
      </c>
      <c r="D55" s="300"/>
      <c r="E55" s="63">
        <v>1</v>
      </c>
      <c r="F55" s="64"/>
      <c r="G55" s="552">
        <f t="shared" si="11"/>
        <v>15</v>
      </c>
      <c r="H55" s="552">
        <f>SUM(I55:N55)</f>
        <v>12</v>
      </c>
      <c r="I55" s="553">
        <v>2</v>
      </c>
      <c r="J55" s="554">
        <v>2</v>
      </c>
      <c r="K55" s="553">
        <v>2</v>
      </c>
      <c r="L55" s="554">
        <v>2</v>
      </c>
      <c r="M55" s="553">
        <v>2</v>
      </c>
      <c r="N55" s="637">
        <v>2</v>
      </c>
      <c r="O55" s="556">
        <v>0</v>
      </c>
      <c r="P55" s="556">
        <v>3</v>
      </c>
    </row>
    <row r="56" spans="1:16" ht="12.75" outlineLevel="3">
      <c r="A56" s="60" t="s">
        <v>28</v>
      </c>
      <c r="B56" s="61" t="s">
        <v>52</v>
      </c>
      <c r="C56" s="62" t="s">
        <v>59</v>
      </c>
      <c r="D56" s="300"/>
      <c r="E56" s="63">
        <v>1</v>
      </c>
      <c r="F56" s="64"/>
      <c r="G56" s="552">
        <f t="shared" si="11"/>
        <v>16</v>
      </c>
      <c r="H56" s="552">
        <f t="shared" si="12"/>
        <v>12</v>
      </c>
      <c r="I56" s="553">
        <v>2</v>
      </c>
      <c r="J56" s="554">
        <v>2</v>
      </c>
      <c r="K56" s="553">
        <v>2</v>
      </c>
      <c r="L56" s="554">
        <v>2</v>
      </c>
      <c r="M56" s="553">
        <v>2</v>
      </c>
      <c r="N56" s="637">
        <v>2</v>
      </c>
      <c r="O56" s="556">
        <v>0</v>
      </c>
      <c r="P56" s="556">
        <v>4</v>
      </c>
    </row>
    <row r="57" spans="1:16" ht="12.75" outlineLevel="3">
      <c r="A57" s="60" t="s">
        <v>28</v>
      </c>
      <c r="B57" s="61" t="s">
        <v>52</v>
      </c>
      <c r="C57" s="62" t="s">
        <v>60</v>
      </c>
      <c r="D57" s="300"/>
      <c r="E57" s="63">
        <v>1</v>
      </c>
      <c r="F57" s="64"/>
      <c r="G57" s="552">
        <f t="shared" si="11"/>
        <v>21</v>
      </c>
      <c r="H57" s="552">
        <f t="shared" si="12"/>
        <v>16</v>
      </c>
      <c r="I57" s="553">
        <v>2</v>
      </c>
      <c r="J57" s="554">
        <v>2</v>
      </c>
      <c r="K57" s="554">
        <v>3</v>
      </c>
      <c r="L57" s="554">
        <v>3</v>
      </c>
      <c r="M57" s="554">
        <v>3</v>
      </c>
      <c r="N57" s="637">
        <v>3</v>
      </c>
      <c r="O57" s="556">
        <v>0</v>
      </c>
      <c r="P57" s="556">
        <v>5</v>
      </c>
    </row>
    <row r="58" spans="1:16" ht="12.75" outlineLevel="3">
      <c r="A58" s="60" t="s">
        <v>28</v>
      </c>
      <c r="B58" s="61" t="s">
        <v>52</v>
      </c>
      <c r="C58" s="62" t="s">
        <v>61</v>
      </c>
      <c r="D58" s="300"/>
      <c r="E58" s="63">
        <v>1</v>
      </c>
      <c r="F58" s="64"/>
      <c r="G58" s="552">
        <f t="shared" si="11"/>
        <v>8</v>
      </c>
      <c r="H58" s="552">
        <f t="shared" si="12"/>
        <v>6</v>
      </c>
      <c r="I58" s="572">
        <v>1</v>
      </c>
      <c r="J58" s="572">
        <v>1</v>
      </c>
      <c r="K58" s="572">
        <v>1</v>
      </c>
      <c r="L58" s="572">
        <v>1</v>
      </c>
      <c r="M58" s="559">
        <v>1</v>
      </c>
      <c r="N58" s="637">
        <v>1</v>
      </c>
      <c r="O58" s="556">
        <v>0</v>
      </c>
      <c r="P58" s="556">
        <v>2</v>
      </c>
    </row>
    <row r="59" spans="1:16" ht="12.75" outlineLevel="3">
      <c r="A59" s="65" t="s">
        <v>28</v>
      </c>
      <c r="B59" s="66" t="s">
        <v>52</v>
      </c>
      <c r="C59" s="67" t="s">
        <v>62</v>
      </c>
      <c r="D59" s="301"/>
      <c r="E59" s="68">
        <v>1</v>
      </c>
      <c r="F59" s="69"/>
      <c r="G59" s="557">
        <f t="shared" si="11"/>
        <v>9</v>
      </c>
      <c r="H59" s="557">
        <f t="shared" si="12"/>
        <v>6</v>
      </c>
      <c r="I59" s="572">
        <v>1</v>
      </c>
      <c r="J59" s="572">
        <v>1</v>
      </c>
      <c r="K59" s="572">
        <v>1</v>
      </c>
      <c r="L59" s="572">
        <v>1</v>
      </c>
      <c r="M59" s="559">
        <v>1</v>
      </c>
      <c r="N59" s="560">
        <v>1</v>
      </c>
      <c r="O59" s="561">
        <v>0</v>
      </c>
      <c r="P59" s="561">
        <v>3</v>
      </c>
    </row>
    <row r="60" spans="1:16" ht="12.75" outlineLevel="2">
      <c r="A60" s="70" t="s">
        <v>28</v>
      </c>
      <c r="B60" s="71" t="s">
        <v>239</v>
      </c>
      <c r="C60" s="72"/>
      <c r="D60" s="302">
        <v>0</v>
      </c>
      <c r="E60" s="73">
        <f aca="true" t="shared" si="13" ref="E60:P60">SUM(E50:E59)</f>
        <v>10</v>
      </c>
      <c r="F60" s="74">
        <f t="shared" si="13"/>
        <v>0</v>
      </c>
      <c r="G60" s="562">
        <f t="shared" si="13"/>
        <v>161</v>
      </c>
      <c r="H60" s="562">
        <f t="shared" si="13"/>
        <v>122</v>
      </c>
      <c r="I60" s="563">
        <f t="shared" si="13"/>
        <v>20</v>
      </c>
      <c r="J60" s="564">
        <f t="shared" si="13"/>
        <v>19</v>
      </c>
      <c r="K60" s="564">
        <f t="shared" si="13"/>
        <v>21</v>
      </c>
      <c r="L60" s="564">
        <f t="shared" si="13"/>
        <v>21</v>
      </c>
      <c r="M60" s="564">
        <f t="shared" si="13"/>
        <v>20</v>
      </c>
      <c r="N60" s="639">
        <f t="shared" si="13"/>
        <v>21</v>
      </c>
      <c r="O60" s="566">
        <f t="shared" si="13"/>
        <v>0</v>
      </c>
      <c r="P60" s="566">
        <f t="shared" si="13"/>
        <v>39</v>
      </c>
    </row>
    <row r="61" spans="1:16" ht="12.75" outlineLevel="3">
      <c r="A61" s="75" t="s">
        <v>28</v>
      </c>
      <c r="B61" s="76" t="s">
        <v>63</v>
      </c>
      <c r="C61" s="77" t="s">
        <v>64</v>
      </c>
      <c r="D61" s="303"/>
      <c r="E61" s="78">
        <v>1</v>
      </c>
      <c r="F61" s="79"/>
      <c r="G61" s="567">
        <f aca="true" t="shared" si="14" ref="G61:G68">H61+O61+P61</f>
        <v>15</v>
      </c>
      <c r="H61" s="567">
        <f aca="true" t="shared" si="15" ref="H61:H68">SUM(I61:N61)</f>
        <v>12</v>
      </c>
      <c r="I61" s="568">
        <v>2</v>
      </c>
      <c r="J61" s="554">
        <v>2</v>
      </c>
      <c r="K61" s="553">
        <v>2</v>
      </c>
      <c r="L61" s="554">
        <v>2</v>
      </c>
      <c r="M61" s="553">
        <v>2</v>
      </c>
      <c r="N61" s="637">
        <v>2</v>
      </c>
      <c r="O61" s="571">
        <v>0</v>
      </c>
      <c r="P61" s="571">
        <v>3</v>
      </c>
    </row>
    <row r="62" spans="1:16" ht="12.75" outlineLevel="3">
      <c r="A62" s="60" t="s">
        <v>28</v>
      </c>
      <c r="B62" s="61" t="s">
        <v>63</v>
      </c>
      <c r="C62" s="62" t="s">
        <v>65</v>
      </c>
      <c r="D62" s="300"/>
      <c r="E62" s="63">
        <v>1</v>
      </c>
      <c r="F62" s="64"/>
      <c r="G62" s="552">
        <f t="shared" si="14"/>
        <v>24</v>
      </c>
      <c r="H62" s="552">
        <f t="shared" si="15"/>
        <v>18</v>
      </c>
      <c r="I62" s="554">
        <v>3</v>
      </c>
      <c r="J62" s="554">
        <v>3</v>
      </c>
      <c r="K62" s="554">
        <v>3</v>
      </c>
      <c r="L62" s="554">
        <v>3</v>
      </c>
      <c r="M62" s="554">
        <v>3</v>
      </c>
      <c r="N62" s="637">
        <v>3</v>
      </c>
      <c r="O62" s="556">
        <v>0</v>
      </c>
      <c r="P62" s="556">
        <v>6</v>
      </c>
    </row>
    <row r="63" spans="1:16" ht="12.75" outlineLevel="3">
      <c r="A63" s="60" t="s">
        <v>28</v>
      </c>
      <c r="B63" s="61" t="s">
        <v>63</v>
      </c>
      <c r="C63" s="62" t="s">
        <v>66</v>
      </c>
      <c r="D63" s="300"/>
      <c r="E63" s="63">
        <v>1</v>
      </c>
      <c r="F63" s="64"/>
      <c r="G63" s="552">
        <f t="shared" si="14"/>
        <v>16</v>
      </c>
      <c r="H63" s="552">
        <f t="shared" si="15"/>
        <v>12</v>
      </c>
      <c r="I63" s="553">
        <v>2</v>
      </c>
      <c r="J63" s="553">
        <v>2</v>
      </c>
      <c r="K63" s="553">
        <v>2</v>
      </c>
      <c r="L63" s="553">
        <v>2</v>
      </c>
      <c r="M63" s="553">
        <v>2</v>
      </c>
      <c r="N63" s="637">
        <v>2</v>
      </c>
      <c r="O63" s="556">
        <v>0</v>
      </c>
      <c r="P63" s="556">
        <v>4</v>
      </c>
    </row>
    <row r="64" spans="1:16" ht="12.75" outlineLevel="3">
      <c r="A64" s="60" t="s">
        <v>28</v>
      </c>
      <c r="B64" s="61" t="s">
        <v>63</v>
      </c>
      <c r="C64" s="62" t="s">
        <v>67</v>
      </c>
      <c r="D64" s="300"/>
      <c r="E64" s="63">
        <v>1</v>
      </c>
      <c r="F64" s="64"/>
      <c r="G64" s="552">
        <f t="shared" si="14"/>
        <v>14</v>
      </c>
      <c r="H64" s="552">
        <f t="shared" si="15"/>
        <v>10</v>
      </c>
      <c r="I64" s="572">
        <v>1</v>
      </c>
      <c r="J64" s="572">
        <v>1</v>
      </c>
      <c r="K64" s="554">
        <v>2</v>
      </c>
      <c r="L64" s="554">
        <v>2</v>
      </c>
      <c r="M64" s="554">
        <v>2</v>
      </c>
      <c r="N64" s="555">
        <v>2</v>
      </c>
      <c r="O64" s="556">
        <v>0</v>
      </c>
      <c r="P64" s="556">
        <v>4</v>
      </c>
    </row>
    <row r="65" spans="1:16" ht="12.75" outlineLevel="3">
      <c r="A65" s="60" t="s">
        <v>28</v>
      </c>
      <c r="B65" s="61" t="s">
        <v>63</v>
      </c>
      <c r="C65" s="62" t="s">
        <v>68</v>
      </c>
      <c r="D65" s="300"/>
      <c r="E65" s="63">
        <v>1</v>
      </c>
      <c r="F65" s="64"/>
      <c r="G65" s="552">
        <f t="shared" si="14"/>
        <v>8</v>
      </c>
      <c r="H65" s="552">
        <f t="shared" si="15"/>
        <v>6</v>
      </c>
      <c r="I65" s="572">
        <v>1</v>
      </c>
      <c r="J65" s="572">
        <v>1</v>
      </c>
      <c r="K65" s="572">
        <v>1</v>
      </c>
      <c r="L65" s="572">
        <v>1</v>
      </c>
      <c r="M65" s="559">
        <v>1</v>
      </c>
      <c r="N65" s="560">
        <v>1</v>
      </c>
      <c r="O65" s="556">
        <v>0</v>
      </c>
      <c r="P65" s="556">
        <v>2</v>
      </c>
    </row>
    <row r="66" spans="1:16" ht="12.75" outlineLevel="3">
      <c r="A66" s="60" t="s">
        <v>28</v>
      </c>
      <c r="B66" s="61" t="s">
        <v>63</v>
      </c>
      <c r="C66" s="62" t="s">
        <v>69</v>
      </c>
      <c r="D66" s="300"/>
      <c r="E66" s="63">
        <v>1</v>
      </c>
      <c r="F66" s="64"/>
      <c r="G66" s="552">
        <f t="shared" si="14"/>
        <v>22</v>
      </c>
      <c r="H66" s="552">
        <f t="shared" si="15"/>
        <v>19</v>
      </c>
      <c r="I66" s="553">
        <v>3</v>
      </c>
      <c r="J66" s="554">
        <v>3</v>
      </c>
      <c r="K66" s="554">
        <v>3</v>
      </c>
      <c r="L66" s="554">
        <v>3</v>
      </c>
      <c r="M66" s="554">
        <v>3</v>
      </c>
      <c r="N66" s="555">
        <v>4</v>
      </c>
      <c r="O66" s="556">
        <v>0</v>
      </c>
      <c r="P66" s="556">
        <v>3</v>
      </c>
    </row>
    <row r="67" spans="1:16" ht="12.75" outlineLevel="3">
      <c r="A67" s="60" t="s">
        <v>28</v>
      </c>
      <c r="B67" s="61" t="s">
        <v>63</v>
      </c>
      <c r="C67" s="62" t="s">
        <v>70</v>
      </c>
      <c r="D67" s="300"/>
      <c r="E67" s="63">
        <v>1</v>
      </c>
      <c r="F67" s="64"/>
      <c r="G67" s="552">
        <f t="shared" si="14"/>
        <v>14</v>
      </c>
      <c r="H67" s="552">
        <f t="shared" si="15"/>
        <v>10</v>
      </c>
      <c r="I67" s="553">
        <v>2</v>
      </c>
      <c r="J67" s="554">
        <v>1</v>
      </c>
      <c r="K67" s="554">
        <v>2</v>
      </c>
      <c r="L67" s="554">
        <v>1</v>
      </c>
      <c r="M67" s="554">
        <v>2</v>
      </c>
      <c r="N67" s="555">
        <v>2</v>
      </c>
      <c r="O67" s="556">
        <v>0</v>
      </c>
      <c r="P67" s="556">
        <v>4</v>
      </c>
    </row>
    <row r="68" spans="1:16" ht="12.75" outlineLevel="3">
      <c r="A68" s="65" t="s">
        <v>28</v>
      </c>
      <c r="B68" s="66" t="s">
        <v>63</v>
      </c>
      <c r="C68" s="67" t="s">
        <v>71</v>
      </c>
      <c r="D68" s="301"/>
      <c r="E68" s="68">
        <v>1</v>
      </c>
      <c r="F68" s="69"/>
      <c r="G68" s="557">
        <f t="shared" si="14"/>
        <v>27</v>
      </c>
      <c r="H68" s="557">
        <f t="shared" si="15"/>
        <v>23</v>
      </c>
      <c r="I68" s="558">
        <v>3</v>
      </c>
      <c r="J68" s="559">
        <v>3</v>
      </c>
      <c r="K68" s="559">
        <v>4</v>
      </c>
      <c r="L68" s="559">
        <v>4</v>
      </c>
      <c r="M68" s="559">
        <v>4</v>
      </c>
      <c r="N68" s="560">
        <v>5</v>
      </c>
      <c r="O68" s="561">
        <v>0</v>
      </c>
      <c r="P68" s="561">
        <v>4</v>
      </c>
    </row>
    <row r="69" spans="1:16" ht="12.75" outlineLevel="2">
      <c r="A69" s="70" t="s">
        <v>28</v>
      </c>
      <c r="B69" s="71" t="s">
        <v>240</v>
      </c>
      <c r="C69" s="72"/>
      <c r="D69" s="302">
        <v>0</v>
      </c>
      <c r="E69" s="73">
        <f aca="true" t="shared" si="16" ref="E69:P69">SUM(E61:E68)</f>
        <v>8</v>
      </c>
      <c r="F69" s="74">
        <f t="shared" si="16"/>
        <v>0</v>
      </c>
      <c r="G69" s="562">
        <f t="shared" si="16"/>
        <v>140</v>
      </c>
      <c r="H69" s="562">
        <f t="shared" si="16"/>
        <v>110</v>
      </c>
      <c r="I69" s="563">
        <f t="shared" si="16"/>
        <v>17</v>
      </c>
      <c r="J69" s="564">
        <f t="shared" si="16"/>
        <v>16</v>
      </c>
      <c r="K69" s="564">
        <f t="shared" si="16"/>
        <v>19</v>
      </c>
      <c r="L69" s="564">
        <f t="shared" si="16"/>
        <v>18</v>
      </c>
      <c r="M69" s="564">
        <f t="shared" si="16"/>
        <v>19</v>
      </c>
      <c r="N69" s="565">
        <f t="shared" si="16"/>
        <v>21</v>
      </c>
      <c r="O69" s="566">
        <f t="shared" si="16"/>
        <v>0</v>
      </c>
      <c r="P69" s="566">
        <f t="shared" si="16"/>
        <v>30</v>
      </c>
    </row>
    <row r="70" spans="1:16" ht="12.75" outlineLevel="3">
      <c r="A70" s="75" t="s">
        <v>28</v>
      </c>
      <c r="B70" s="76" t="s">
        <v>72</v>
      </c>
      <c r="C70" s="77" t="s">
        <v>73</v>
      </c>
      <c r="D70" s="303"/>
      <c r="E70" s="78">
        <v>1</v>
      </c>
      <c r="F70" s="79"/>
      <c r="G70" s="567">
        <f aca="true" t="shared" si="17" ref="G70:G78">H70+O70+P70</f>
        <v>9</v>
      </c>
      <c r="H70" s="567">
        <f aca="true" t="shared" si="18" ref="H70:H78">SUM(I70:N70)</f>
        <v>7</v>
      </c>
      <c r="I70" s="572">
        <v>1</v>
      </c>
      <c r="J70" s="572">
        <v>1</v>
      </c>
      <c r="K70" s="572">
        <v>1</v>
      </c>
      <c r="L70" s="572">
        <v>1</v>
      </c>
      <c r="M70" s="572">
        <v>1</v>
      </c>
      <c r="N70" s="570">
        <v>2</v>
      </c>
      <c r="O70" s="571">
        <v>0</v>
      </c>
      <c r="P70" s="571">
        <v>2</v>
      </c>
    </row>
    <row r="71" spans="1:16" ht="12.75" outlineLevel="3">
      <c r="A71" s="60" t="s">
        <v>28</v>
      </c>
      <c r="B71" s="61" t="s">
        <v>72</v>
      </c>
      <c r="C71" s="62" t="s">
        <v>74</v>
      </c>
      <c r="D71" s="300"/>
      <c r="E71" s="63">
        <v>1</v>
      </c>
      <c r="F71" s="64"/>
      <c r="G71" s="552">
        <f t="shared" si="17"/>
        <v>25</v>
      </c>
      <c r="H71" s="552">
        <f t="shared" si="18"/>
        <v>20</v>
      </c>
      <c r="I71" s="553">
        <v>3</v>
      </c>
      <c r="J71" s="553">
        <v>3</v>
      </c>
      <c r="K71" s="553">
        <v>3</v>
      </c>
      <c r="L71" s="553">
        <v>3</v>
      </c>
      <c r="M71" s="554">
        <v>4</v>
      </c>
      <c r="N71" s="555">
        <v>4</v>
      </c>
      <c r="O71" s="556">
        <v>0</v>
      </c>
      <c r="P71" s="556">
        <v>5</v>
      </c>
    </row>
    <row r="72" spans="1:16" ht="12.75" outlineLevel="3">
      <c r="A72" s="60" t="s">
        <v>28</v>
      </c>
      <c r="B72" s="61" t="s">
        <v>72</v>
      </c>
      <c r="C72" s="62" t="s">
        <v>75</v>
      </c>
      <c r="D72" s="300"/>
      <c r="E72" s="63">
        <v>1</v>
      </c>
      <c r="F72" s="64"/>
      <c r="G72" s="552">
        <f t="shared" si="17"/>
        <v>23</v>
      </c>
      <c r="H72" s="552">
        <f t="shared" si="18"/>
        <v>20</v>
      </c>
      <c r="I72" s="553">
        <v>3</v>
      </c>
      <c r="J72" s="554">
        <v>4</v>
      </c>
      <c r="K72" s="553">
        <v>3</v>
      </c>
      <c r="L72" s="554">
        <v>4</v>
      </c>
      <c r="M72" s="553">
        <v>3</v>
      </c>
      <c r="N72" s="637">
        <v>3</v>
      </c>
      <c r="O72" s="556">
        <v>0</v>
      </c>
      <c r="P72" s="556">
        <v>3</v>
      </c>
    </row>
    <row r="73" spans="1:16" ht="12.75" outlineLevel="3">
      <c r="A73" s="60" t="s">
        <v>28</v>
      </c>
      <c r="B73" s="61" t="s">
        <v>72</v>
      </c>
      <c r="C73" s="62" t="s">
        <v>76</v>
      </c>
      <c r="D73" s="300"/>
      <c r="E73" s="63">
        <v>1</v>
      </c>
      <c r="F73" s="64"/>
      <c r="G73" s="552">
        <f t="shared" si="17"/>
        <v>9</v>
      </c>
      <c r="H73" s="552">
        <f t="shared" si="18"/>
        <v>6</v>
      </c>
      <c r="I73" s="572">
        <v>1</v>
      </c>
      <c r="J73" s="572">
        <v>1</v>
      </c>
      <c r="K73" s="572">
        <v>1</v>
      </c>
      <c r="L73" s="572">
        <v>1</v>
      </c>
      <c r="M73" s="559">
        <v>1</v>
      </c>
      <c r="N73" s="641">
        <v>1</v>
      </c>
      <c r="O73" s="556">
        <v>0</v>
      </c>
      <c r="P73" s="556">
        <v>3</v>
      </c>
    </row>
    <row r="74" spans="1:16" ht="12.75" outlineLevel="3">
      <c r="A74" s="60" t="s">
        <v>28</v>
      </c>
      <c r="B74" s="61" t="s">
        <v>72</v>
      </c>
      <c r="C74" s="62" t="s">
        <v>77</v>
      </c>
      <c r="D74" s="300"/>
      <c r="E74" s="63">
        <v>1</v>
      </c>
      <c r="F74" s="64"/>
      <c r="G74" s="552">
        <f t="shared" si="17"/>
        <v>14</v>
      </c>
      <c r="H74" s="552">
        <f t="shared" si="18"/>
        <v>12</v>
      </c>
      <c r="I74" s="553">
        <v>2</v>
      </c>
      <c r="J74" s="553">
        <v>2</v>
      </c>
      <c r="K74" s="553">
        <v>2</v>
      </c>
      <c r="L74" s="553">
        <v>2</v>
      </c>
      <c r="M74" s="553">
        <v>2</v>
      </c>
      <c r="N74" s="637">
        <v>2</v>
      </c>
      <c r="O74" s="556">
        <v>0</v>
      </c>
      <c r="P74" s="556">
        <v>2</v>
      </c>
    </row>
    <row r="75" spans="1:16" ht="12.75" outlineLevel="3">
      <c r="A75" s="60" t="s">
        <v>28</v>
      </c>
      <c r="B75" s="61" t="s">
        <v>72</v>
      </c>
      <c r="C75" s="62" t="s">
        <v>78</v>
      </c>
      <c r="D75" s="300"/>
      <c r="E75" s="63">
        <v>1</v>
      </c>
      <c r="F75" s="64"/>
      <c r="G75" s="552">
        <f t="shared" si="17"/>
        <v>41</v>
      </c>
      <c r="H75" s="552">
        <f t="shared" si="18"/>
        <v>36</v>
      </c>
      <c r="I75" s="553">
        <v>7</v>
      </c>
      <c r="J75" s="554">
        <v>6</v>
      </c>
      <c r="K75" s="554">
        <v>6</v>
      </c>
      <c r="L75" s="554">
        <v>6</v>
      </c>
      <c r="M75" s="554">
        <v>6</v>
      </c>
      <c r="N75" s="637">
        <v>5</v>
      </c>
      <c r="O75" s="556">
        <v>0</v>
      </c>
      <c r="P75" s="556">
        <v>5</v>
      </c>
    </row>
    <row r="76" spans="1:16" ht="12.75" outlineLevel="3">
      <c r="A76" s="60" t="s">
        <v>28</v>
      </c>
      <c r="B76" s="61" t="s">
        <v>72</v>
      </c>
      <c r="C76" s="62" t="s">
        <v>79</v>
      </c>
      <c r="D76" s="300"/>
      <c r="E76" s="63">
        <v>1</v>
      </c>
      <c r="F76" s="64"/>
      <c r="G76" s="552">
        <f t="shared" si="17"/>
        <v>7</v>
      </c>
      <c r="H76" s="552">
        <f t="shared" si="18"/>
        <v>6</v>
      </c>
      <c r="I76" s="572">
        <v>1</v>
      </c>
      <c r="J76" s="572">
        <v>1</v>
      </c>
      <c r="K76" s="572">
        <v>1</v>
      </c>
      <c r="L76" s="572">
        <v>1</v>
      </c>
      <c r="M76" s="559">
        <v>1</v>
      </c>
      <c r="N76" s="641">
        <v>1</v>
      </c>
      <c r="O76" s="556">
        <v>0</v>
      </c>
      <c r="P76" s="556">
        <v>1</v>
      </c>
    </row>
    <row r="77" spans="1:16" ht="12.75" outlineLevel="3">
      <c r="A77" s="60" t="s">
        <v>28</v>
      </c>
      <c r="B77" s="61" t="s">
        <v>72</v>
      </c>
      <c r="C77" s="62" t="s">
        <v>80</v>
      </c>
      <c r="D77" s="300"/>
      <c r="E77" s="63">
        <v>1</v>
      </c>
      <c r="F77" s="64"/>
      <c r="G77" s="552">
        <f t="shared" si="17"/>
        <v>25</v>
      </c>
      <c r="H77" s="552">
        <f t="shared" si="18"/>
        <v>22</v>
      </c>
      <c r="I77" s="553">
        <v>3</v>
      </c>
      <c r="J77" s="554">
        <v>3</v>
      </c>
      <c r="K77" s="554">
        <v>4</v>
      </c>
      <c r="L77" s="554">
        <v>4</v>
      </c>
      <c r="M77" s="554">
        <v>4</v>
      </c>
      <c r="N77" s="637">
        <v>4</v>
      </c>
      <c r="O77" s="556">
        <v>0</v>
      </c>
      <c r="P77" s="556">
        <v>3</v>
      </c>
    </row>
    <row r="78" spans="1:16" ht="12.75" outlineLevel="3">
      <c r="A78" s="65" t="s">
        <v>28</v>
      </c>
      <c r="B78" s="66" t="s">
        <v>72</v>
      </c>
      <c r="C78" s="67" t="s">
        <v>81</v>
      </c>
      <c r="D78" s="301"/>
      <c r="E78" s="68">
        <v>1</v>
      </c>
      <c r="F78" s="69"/>
      <c r="G78" s="557">
        <f t="shared" si="17"/>
        <v>19</v>
      </c>
      <c r="H78" s="557">
        <f t="shared" si="18"/>
        <v>17</v>
      </c>
      <c r="I78" s="558">
        <v>3</v>
      </c>
      <c r="J78" s="553">
        <v>2</v>
      </c>
      <c r="K78" s="553">
        <v>3</v>
      </c>
      <c r="L78" s="553">
        <v>3</v>
      </c>
      <c r="M78" s="553">
        <v>3</v>
      </c>
      <c r="N78" s="697">
        <v>3</v>
      </c>
      <c r="O78" s="561">
        <v>0</v>
      </c>
      <c r="P78" s="561">
        <v>2</v>
      </c>
    </row>
    <row r="79" spans="1:16" ht="12.75" outlineLevel="2">
      <c r="A79" s="70" t="s">
        <v>28</v>
      </c>
      <c r="B79" s="71" t="s">
        <v>241</v>
      </c>
      <c r="C79" s="72"/>
      <c r="D79" s="302">
        <v>0</v>
      </c>
      <c r="E79" s="73">
        <f aca="true" t="shared" si="19" ref="E79:P79">SUM(E70:E78)</f>
        <v>9</v>
      </c>
      <c r="F79" s="74">
        <f t="shared" si="19"/>
        <v>0</v>
      </c>
      <c r="G79" s="562">
        <f t="shared" si="19"/>
        <v>172</v>
      </c>
      <c r="H79" s="562">
        <f t="shared" si="19"/>
        <v>146</v>
      </c>
      <c r="I79" s="563">
        <f t="shared" si="19"/>
        <v>24</v>
      </c>
      <c r="J79" s="564">
        <f t="shared" si="19"/>
        <v>23</v>
      </c>
      <c r="K79" s="564">
        <f t="shared" si="19"/>
        <v>24</v>
      </c>
      <c r="L79" s="564">
        <f t="shared" si="19"/>
        <v>25</v>
      </c>
      <c r="M79" s="564">
        <f t="shared" si="19"/>
        <v>25</v>
      </c>
      <c r="N79" s="565">
        <f t="shared" si="19"/>
        <v>25</v>
      </c>
      <c r="O79" s="566">
        <f t="shared" si="19"/>
        <v>0</v>
      </c>
      <c r="P79" s="566">
        <f t="shared" si="19"/>
        <v>26</v>
      </c>
    </row>
    <row r="80" spans="1:16" ht="12.75" outlineLevel="3">
      <c r="A80" s="75" t="s">
        <v>28</v>
      </c>
      <c r="B80" s="76" t="s">
        <v>82</v>
      </c>
      <c r="C80" s="77" t="s">
        <v>83</v>
      </c>
      <c r="D80" s="303"/>
      <c r="E80" s="78">
        <v>1</v>
      </c>
      <c r="F80" s="79"/>
      <c r="G80" s="567">
        <f aca="true" t="shared" si="20" ref="G80:G92">H80+O80+P80</f>
        <v>17</v>
      </c>
      <c r="H80" s="567">
        <f aca="true" t="shared" si="21" ref="H80:H92">SUM(I80:N80)</f>
        <v>14</v>
      </c>
      <c r="I80" s="568">
        <v>2</v>
      </c>
      <c r="J80" s="568">
        <v>2</v>
      </c>
      <c r="K80" s="568">
        <v>2</v>
      </c>
      <c r="L80" s="568">
        <v>2</v>
      </c>
      <c r="M80" s="569">
        <v>3</v>
      </c>
      <c r="N80" s="570">
        <v>3</v>
      </c>
      <c r="O80" s="571">
        <v>0</v>
      </c>
      <c r="P80" s="571">
        <v>3</v>
      </c>
    </row>
    <row r="81" spans="1:16" ht="12.75" outlineLevel="3">
      <c r="A81" s="60" t="s">
        <v>28</v>
      </c>
      <c r="B81" s="61" t="s">
        <v>82</v>
      </c>
      <c r="C81" s="62" t="s">
        <v>84</v>
      </c>
      <c r="D81" s="300"/>
      <c r="E81" s="63">
        <v>1</v>
      </c>
      <c r="F81" s="64"/>
      <c r="G81" s="552">
        <f t="shared" si="20"/>
        <v>16</v>
      </c>
      <c r="H81" s="552">
        <f t="shared" si="21"/>
        <v>14</v>
      </c>
      <c r="I81" s="568">
        <v>2</v>
      </c>
      <c r="J81" s="568">
        <v>2</v>
      </c>
      <c r="K81" s="568">
        <v>2</v>
      </c>
      <c r="L81" s="568">
        <v>2</v>
      </c>
      <c r="M81" s="569">
        <v>3</v>
      </c>
      <c r="N81" s="570">
        <v>3</v>
      </c>
      <c r="O81" s="556">
        <v>0</v>
      </c>
      <c r="P81" s="556">
        <v>2</v>
      </c>
    </row>
    <row r="82" spans="1:16" ht="12.75" outlineLevel="3">
      <c r="A82" s="60" t="s">
        <v>28</v>
      </c>
      <c r="B82" s="61" t="s">
        <v>82</v>
      </c>
      <c r="C82" s="62" t="s">
        <v>85</v>
      </c>
      <c r="D82" s="300"/>
      <c r="E82" s="63">
        <v>1</v>
      </c>
      <c r="F82" s="64"/>
      <c r="G82" s="552">
        <f t="shared" si="20"/>
        <v>14</v>
      </c>
      <c r="H82" s="552">
        <f t="shared" si="21"/>
        <v>12</v>
      </c>
      <c r="I82" s="568">
        <v>2</v>
      </c>
      <c r="J82" s="568">
        <v>2</v>
      </c>
      <c r="K82" s="568">
        <v>2</v>
      </c>
      <c r="L82" s="568">
        <v>2</v>
      </c>
      <c r="M82" s="568">
        <v>2</v>
      </c>
      <c r="N82" s="637">
        <v>2</v>
      </c>
      <c r="O82" s="556">
        <v>0</v>
      </c>
      <c r="P82" s="556">
        <v>2</v>
      </c>
    </row>
    <row r="83" spans="1:16" ht="12.75" outlineLevel="3">
      <c r="A83" s="60" t="s">
        <v>28</v>
      </c>
      <c r="B83" s="61" t="s">
        <v>82</v>
      </c>
      <c r="C83" s="62" t="s">
        <v>86</v>
      </c>
      <c r="D83" s="300"/>
      <c r="E83" s="63">
        <v>1</v>
      </c>
      <c r="F83" s="64"/>
      <c r="G83" s="552">
        <f t="shared" si="20"/>
        <v>17</v>
      </c>
      <c r="H83" s="552">
        <f t="shared" si="21"/>
        <v>12</v>
      </c>
      <c r="I83" s="568">
        <v>2</v>
      </c>
      <c r="J83" s="568">
        <v>2</v>
      </c>
      <c r="K83" s="568">
        <v>2</v>
      </c>
      <c r="L83" s="568">
        <v>2</v>
      </c>
      <c r="M83" s="568">
        <v>2</v>
      </c>
      <c r="N83" s="640">
        <v>2</v>
      </c>
      <c r="O83" s="556">
        <v>0</v>
      </c>
      <c r="P83" s="556">
        <v>5</v>
      </c>
    </row>
    <row r="84" spans="1:16" ht="12.75" outlineLevel="3">
      <c r="A84" s="60" t="s">
        <v>28</v>
      </c>
      <c r="B84" s="61" t="s">
        <v>82</v>
      </c>
      <c r="C84" s="62" t="s">
        <v>87</v>
      </c>
      <c r="D84" s="300"/>
      <c r="E84" s="63">
        <v>1</v>
      </c>
      <c r="F84" s="64"/>
      <c r="G84" s="552">
        <f t="shared" si="20"/>
        <v>12</v>
      </c>
      <c r="H84" s="552">
        <f t="shared" si="21"/>
        <v>10</v>
      </c>
      <c r="I84" s="554">
        <v>1</v>
      </c>
      <c r="J84" s="568">
        <v>2</v>
      </c>
      <c r="K84" s="554">
        <v>1</v>
      </c>
      <c r="L84" s="568">
        <v>2</v>
      </c>
      <c r="M84" s="568">
        <v>2</v>
      </c>
      <c r="N84" s="640">
        <v>2</v>
      </c>
      <c r="O84" s="556">
        <v>0</v>
      </c>
      <c r="P84" s="556">
        <v>2</v>
      </c>
    </row>
    <row r="85" spans="1:16" ht="12.75" outlineLevel="3">
      <c r="A85" s="60" t="s">
        <v>28</v>
      </c>
      <c r="B85" s="61" t="s">
        <v>82</v>
      </c>
      <c r="C85" s="62" t="s">
        <v>88</v>
      </c>
      <c r="D85" s="300"/>
      <c r="E85" s="63">
        <v>1</v>
      </c>
      <c r="F85" s="64"/>
      <c r="G85" s="552">
        <f t="shared" si="20"/>
        <v>29</v>
      </c>
      <c r="H85" s="552">
        <f t="shared" si="21"/>
        <v>24</v>
      </c>
      <c r="I85" s="553">
        <v>3</v>
      </c>
      <c r="J85" s="554">
        <v>4</v>
      </c>
      <c r="K85" s="554">
        <v>4</v>
      </c>
      <c r="L85" s="554">
        <v>4</v>
      </c>
      <c r="M85" s="554">
        <v>4</v>
      </c>
      <c r="N85" s="637">
        <v>5</v>
      </c>
      <c r="O85" s="556">
        <v>0</v>
      </c>
      <c r="P85" s="556">
        <v>5</v>
      </c>
    </row>
    <row r="86" spans="1:16" ht="12.75" outlineLevel="3">
      <c r="A86" s="60" t="s">
        <v>28</v>
      </c>
      <c r="B86" s="61" t="s">
        <v>82</v>
      </c>
      <c r="C86" s="62" t="s">
        <v>89</v>
      </c>
      <c r="D86" s="300"/>
      <c r="E86" s="63">
        <v>1</v>
      </c>
      <c r="F86" s="64"/>
      <c r="G86" s="552">
        <f t="shared" si="20"/>
        <v>25</v>
      </c>
      <c r="H86" s="552">
        <f t="shared" si="21"/>
        <v>18</v>
      </c>
      <c r="I86" s="553">
        <v>2</v>
      </c>
      <c r="J86" s="554">
        <v>3</v>
      </c>
      <c r="K86" s="554">
        <v>3</v>
      </c>
      <c r="L86" s="554">
        <v>4</v>
      </c>
      <c r="M86" s="554">
        <v>3</v>
      </c>
      <c r="N86" s="637">
        <v>3</v>
      </c>
      <c r="O86" s="556">
        <v>0</v>
      </c>
      <c r="P86" s="556">
        <v>7</v>
      </c>
    </row>
    <row r="87" spans="1:16" ht="12.75" outlineLevel="3">
      <c r="A87" s="60" t="s">
        <v>28</v>
      </c>
      <c r="B87" s="61" t="s">
        <v>82</v>
      </c>
      <c r="C87" s="62" t="s">
        <v>90</v>
      </c>
      <c r="D87" s="300"/>
      <c r="E87" s="63">
        <v>1</v>
      </c>
      <c r="F87" s="64"/>
      <c r="G87" s="552">
        <f t="shared" si="20"/>
        <v>58</v>
      </c>
      <c r="H87" s="552">
        <f t="shared" si="21"/>
        <v>48</v>
      </c>
      <c r="I87" s="553">
        <v>10</v>
      </c>
      <c r="J87" s="554">
        <v>9</v>
      </c>
      <c r="K87" s="554">
        <v>9</v>
      </c>
      <c r="L87" s="554">
        <v>7</v>
      </c>
      <c r="M87" s="554">
        <v>7</v>
      </c>
      <c r="N87" s="637">
        <v>6</v>
      </c>
      <c r="O87" s="556">
        <v>0</v>
      </c>
      <c r="P87" s="556">
        <v>10</v>
      </c>
    </row>
    <row r="88" spans="1:16" ht="12.75" outlineLevel="3">
      <c r="A88" s="60" t="s">
        <v>28</v>
      </c>
      <c r="B88" s="61" t="s">
        <v>82</v>
      </c>
      <c r="C88" s="62" t="s">
        <v>91</v>
      </c>
      <c r="D88" s="300"/>
      <c r="E88" s="63">
        <v>1</v>
      </c>
      <c r="F88" s="64"/>
      <c r="G88" s="552">
        <f t="shared" si="20"/>
        <v>12</v>
      </c>
      <c r="H88" s="552">
        <f t="shared" si="21"/>
        <v>10</v>
      </c>
      <c r="I88" s="554">
        <v>1</v>
      </c>
      <c r="J88" s="568">
        <v>2</v>
      </c>
      <c r="K88" s="568">
        <v>2</v>
      </c>
      <c r="L88" s="568">
        <v>2</v>
      </c>
      <c r="M88" s="554">
        <v>1</v>
      </c>
      <c r="N88" s="640">
        <v>2</v>
      </c>
      <c r="O88" s="556">
        <v>0</v>
      </c>
      <c r="P88" s="556">
        <v>2</v>
      </c>
    </row>
    <row r="89" spans="1:16" ht="12.75" outlineLevel="3">
      <c r="A89" s="60" t="s">
        <v>28</v>
      </c>
      <c r="B89" s="61" t="s">
        <v>82</v>
      </c>
      <c r="C89" s="62" t="s">
        <v>92</v>
      </c>
      <c r="D89" s="300"/>
      <c r="E89" s="63">
        <v>1</v>
      </c>
      <c r="F89" s="64"/>
      <c r="G89" s="552">
        <f t="shared" si="20"/>
        <v>6</v>
      </c>
      <c r="H89" s="552">
        <f t="shared" si="21"/>
        <v>4</v>
      </c>
      <c r="I89" s="554">
        <v>1</v>
      </c>
      <c r="J89" s="554">
        <v>1</v>
      </c>
      <c r="K89" s="554">
        <v>1</v>
      </c>
      <c r="L89" s="573">
        <v>0</v>
      </c>
      <c r="M89" s="554">
        <v>0</v>
      </c>
      <c r="N89" s="637">
        <v>1</v>
      </c>
      <c r="O89" s="556">
        <v>1</v>
      </c>
      <c r="P89" s="556">
        <v>1</v>
      </c>
    </row>
    <row r="90" spans="1:16" ht="12.75" outlineLevel="3">
      <c r="A90" s="60" t="s">
        <v>28</v>
      </c>
      <c r="B90" s="61" t="s">
        <v>82</v>
      </c>
      <c r="C90" s="62" t="s">
        <v>93</v>
      </c>
      <c r="D90" s="300"/>
      <c r="E90" s="63">
        <v>1</v>
      </c>
      <c r="F90" s="64"/>
      <c r="G90" s="552">
        <f t="shared" si="20"/>
        <v>8</v>
      </c>
      <c r="H90" s="552">
        <f t="shared" si="21"/>
        <v>6</v>
      </c>
      <c r="I90" s="554">
        <v>1</v>
      </c>
      <c r="J90" s="554">
        <v>1</v>
      </c>
      <c r="K90" s="554">
        <v>1</v>
      </c>
      <c r="L90" s="554">
        <v>1</v>
      </c>
      <c r="M90" s="554">
        <v>1</v>
      </c>
      <c r="N90" s="637">
        <v>1</v>
      </c>
      <c r="O90" s="556">
        <v>0</v>
      </c>
      <c r="P90" s="556">
        <v>2</v>
      </c>
    </row>
    <row r="91" spans="1:16" ht="12.75" outlineLevel="3">
      <c r="A91" s="60" t="s">
        <v>28</v>
      </c>
      <c r="B91" s="61" t="s">
        <v>82</v>
      </c>
      <c r="C91" s="62" t="s">
        <v>94</v>
      </c>
      <c r="D91" s="300"/>
      <c r="E91" s="63">
        <v>1</v>
      </c>
      <c r="F91" s="64"/>
      <c r="G91" s="552">
        <f t="shared" si="20"/>
        <v>8</v>
      </c>
      <c r="H91" s="552">
        <f t="shared" si="21"/>
        <v>6</v>
      </c>
      <c r="I91" s="554">
        <v>1</v>
      </c>
      <c r="J91" s="554">
        <v>1</v>
      </c>
      <c r="K91" s="554">
        <v>1</v>
      </c>
      <c r="L91" s="554">
        <v>1</v>
      </c>
      <c r="M91" s="554">
        <v>1</v>
      </c>
      <c r="N91" s="637">
        <v>1</v>
      </c>
      <c r="O91" s="556">
        <v>0</v>
      </c>
      <c r="P91" s="556">
        <v>2</v>
      </c>
    </row>
    <row r="92" spans="1:16" ht="12.75" outlineLevel="3">
      <c r="A92" s="65" t="s">
        <v>28</v>
      </c>
      <c r="B92" s="66" t="s">
        <v>82</v>
      </c>
      <c r="C92" s="67" t="s">
        <v>95</v>
      </c>
      <c r="D92" s="301"/>
      <c r="E92" s="68">
        <v>1</v>
      </c>
      <c r="F92" s="69"/>
      <c r="G92" s="557">
        <f t="shared" si="20"/>
        <v>14</v>
      </c>
      <c r="H92" s="557">
        <f t="shared" si="21"/>
        <v>9</v>
      </c>
      <c r="I92" s="558">
        <v>2</v>
      </c>
      <c r="J92" s="554">
        <v>1</v>
      </c>
      <c r="K92" s="568">
        <v>2</v>
      </c>
      <c r="L92" s="554">
        <v>1</v>
      </c>
      <c r="M92" s="568">
        <v>2</v>
      </c>
      <c r="N92" s="637">
        <v>1</v>
      </c>
      <c r="O92" s="561">
        <v>0</v>
      </c>
      <c r="P92" s="561">
        <v>5</v>
      </c>
    </row>
    <row r="93" spans="1:16" ht="12.75" outlineLevel="2">
      <c r="A93" s="70" t="s">
        <v>28</v>
      </c>
      <c r="B93" s="71" t="s">
        <v>242</v>
      </c>
      <c r="C93" s="72"/>
      <c r="D93" s="302">
        <v>0</v>
      </c>
      <c r="E93" s="73">
        <f aca="true" t="shared" si="22" ref="E93:P93">SUM(E80:E92)</f>
        <v>13</v>
      </c>
      <c r="F93" s="74">
        <f t="shared" si="22"/>
        <v>0</v>
      </c>
      <c r="G93" s="562">
        <f t="shared" si="22"/>
        <v>236</v>
      </c>
      <c r="H93" s="562">
        <f t="shared" si="22"/>
        <v>187</v>
      </c>
      <c r="I93" s="563">
        <f t="shared" si="22"/>
        <v>30</v>
      </c>
      <c r="J93" s="564">
        <f t="shared" si="22"/>
        <v>32</v>
      </c>
      <c r="K93" s="564">
        <f t="shared" si="22"/>
        <v>32</v>
      </c>
      <c r="L93" s="564">
        <f t="shared" si="22"/>
        <v>30</v>
      </c>
      <c r="M93" s="564">
        <f t="shared" si="22"/>
        <v>31</v>
      </c>
      <c r="N93" s="639">
        <f t="shared" si="22"/>
        <v>32</v>
      </c>
      <c r="O93" s="566">
        <f t="shared" si="22"/>
        <v>1</v>
      </c>
      <c r="P93" s="566">
        <f t="shared" si="22"/>
        <v>48</v>
      </c>
    </row>
    <row r="94" spans="1:16" ht="12.75" outlineLevel="3">
      <c r="A94" s="75" t="s">
        <v>28</v>
      </c>
      <c r="B94" s="76" t="s">
        <v>96</v>
      </c>
      <c r="C94" s="77" t="s">
        <v>97</v>
      </c>
      <c r="D94" s="303"/>
      <c r="E94" s="78">
        <v>1</v>
      </c>
      <c r="F94" s="79"/>
      <c r="G94" s="567">
        <f>H94+O94+P94</f>
        <v>8</v>
      </c>
      <c r="H94" s="567">
        <f>SUM(I94:N94)</f>
        <v>6</v>
      </c>
      <c r="I94" s="554">
        <v>1</v>
      </c>
      <c r="J94" s="554">
        <v>1</v>
      </c>
      <c r="K94" s="554">
        <v>1</v>
      </c>
      <c r="L94" s="554">
        <v>1</v>
      </c>
      <c r="M94" s="554">
        <v>1</v>
      </c>
      <c r="N94" s="637">
        <v>1</v>
      </c>
      <c r="O94" s="571">
        <v>0</v>
      </c>
      <c r="P94" s="571">
        <v>2</v>
      </c>
    </row>
    <row r="95" spans="1:16" ht="12.75" outlineLevel="3">
      <c r="A95" s="60" t="s">
        <v>28</v>
      </c>
      <c r="B95" s="61" t="s">
        <v>96</v>
      </c>
      <c r="C95" s="62" t="s">
        <v>98</v>
      </c>
      <c r="D95" s="300"/>
      <c r="E95" s="63">
        <v>1</v>
      </c>
      <c r="F95" s="64"/>
      <c r="G95" s="552">
        <f>H95+O95+P95</f>
        <v>15</v>
      </c>
      <c r="H95" s="552">
        <f>SUM(I95:N95)</f>
        <v>11</v>
      </c>
      <c r="I95" s="553">
        <v>2</v>
      </c>
      <c r="J95" s="553">
        <v>2</v>
      </c>
      <c r="K95" s="553">
        <v>2</v>
      </c>
      <c r="L95" s="553">
        <v>2</v>
      </c>
      <c r="M95" s="554">
        <v>1</v>
      </c>
      <c r="N95" s="637">
        <v>2</v>
      </c>
      <c r="O95" s="556">
        <v>0</v>
      </c>
      <c r="P95" s="556">
        <v>4</v>
      </c>
    </row>
    <row r="96" spans="1:16" ht="12.75" outlineLevel="3">
      <c r="A96" s="65" t="s">
        <v>28</v>
      </c>
      <c r="B96" s="66" t="s">
        <v>96</v>
      </c>
      <c r="C96" s="67" t="s">
        <v>99</v>
      </c>
      <c r="D96" s="301"/>
      <c r="E96" s="68">
        <v>1</v>
      </c>
      <c r="F96" s="69"/>
      <c r="G96" s="557">
        <f>H96+O96+P96</f>
        <v>12</v>
      </c>
      <c r="H96" s="557">
        <f>SUM(I96:N96)</f>
        <v>9</v>
      </c>
      <c r="I96" s="554">
        <v>1</v>
      </c>
      <c r="J96" s="553">
        <v>2</v>
      </c>
      <c r="K96" s="554">
        <v>1</v>
      </c>
      <c r="L96" s="553">
        <v>2</v>
      </c>
      <c r="M96" s="554">
        <v>1</v>
      </c>
      <c r="N96" s="637">
        <v>2</v>
      </c>
      <c r="O96" s="561">
        <v>0</v>
      </c>
      <c r="P96" s="561">
        <v>3</v>
      </c>
    </row>
    <row r="97" spans="1:16" ht="12.75" outlineLevel="2">
      <c r="A97" s="70" t="s">
        <v>28</v>
      </c>
      <c r="B97" s="71" t="s">
        <v>243</v>
      </c>
      <c r="C97" s="72"/>
      <c r="D97" s="302">
        <v>0</v>
      </c>
      <c r="E97" s="73">
        <f aca="true" t="shared" si="23" ref="E97:P97">SUM(E94:E96)</f>
        <v>3</v>
      </c>
      <c r="F97" s="74">
        <f t="shared" si="23"/>
        <v>0</v>
      </c>
      <c r="G97" s="562">
        <f t="shared" si="23"/>
        <v>35</v>
      </c>
      <c r="H97" s="562">
        <f t="shared" si="23"/>
        <v>26</v>
      </c>
      <c r="I97" s="563">
        <f t="shared" si="23"/>
        <v>4</v>
      </c>
      <c r="J97" s="564">
        <f t="shared" si="23"/>
        <v>5</v>
      </c>
      <c r="K97" s="564">
        <f t="shared" si="23"/>
        <v>4</v>
      </c>
      <c r="L97" s="564">
        <f t="shared" si="23"/>
        <v>5</v>
      </c>
      <c r="M97" s="564">
        <f t="shared" si="23"/>
        <v>3</v>
      </c>
      <c r="N97" s="639">
        <f t="shared" si="23"/>
        <v>5</v>
      </c>
      <c r="O97" s="566">
        <f t="shared" si="23"/>
        <v>0</v>
      </c>
      <c r="P97" s="566">
        <f t="shared" si="23"/>
        <v>9</v>
      </c>
    </row>
    <row r="98" spans="1:16" ht="12.75" outlineLevel="3">
      <c r="A98" s="75" t="s">
        <v>28</v>
      </c>
      <c r="B98" s="76" t="s">
        <v>100</v>
      </c>
      <c r="C98" s="77" t="s">
        <v>101</v>
      </c>
      <c r="D98" s="303"/>
      <c r="E98" s="78">
        <v>1</v>
      </c>
      <c r="F98" s="79"/>
      <c r="G98" s="567">
        <f>H98+O98+P98</f>
        <v>12</v>
      </c>
      <c r="H98" s="567">
        <f>SUM(I98:N98)</f>
        <v>9</v>
      </c>
      <c r="I98" s="554">
        <v>1</v>
      </c>
      <c r="J98" s="554">
        <v>1</v>
      </c>
      <c r="K98" s="554">
        <v>1</v>
      </c>
      <c r="L98" s="553">
        <v>2</v>
      </c>
      <c r="M98" s="553">
        <v>2</v>
      </c>
      <c r="N98" s="637">
        <v>2</v>
      </c>
      <c r="O98" s="571">
        <v>0</v>
      </c>
      <c r="P98" s="571">
        <v>3</v>
      </c>
    </row>
    <row r="99" spans="1:16" ht="12.75" outlineLevel="3">
      <c r="A99" s="60" t="s">
        <v>28</v>
      </c>
      <c r="B99" s="61" t="s">
        <v>100</v>
      </c>
      <c r="C99" s="62" t="s">
        <v>102</v>
      </c>
      <c r="D99" s="300" t="s">
        <v>244</v>
      </c>
      <c r="E99" s="63"/>
      <c r="F99" s="64">
        <v>1</v>
      </c>
      <c r="G99" s="552">
        <f>H99+O99+P99</f>
        <v>0</v>
      </c>
      <c r="H99" s="552">
        <f>SUM(I99:N99)</f>
        <v>0</v>
      </c>
      <c r="I99" s="553" t="s">
        <v>508</v>
      </c>
      <c r="J99" s="554" t="s">
        <v>508</v>
      </c>
      <c r="K99" s="554" t="s">
        <v>508</v>
      </c>
      <c r="L99" s="554" t="s">
        <v>508</v>
      </c>
      <c r="M99" s="554" t="s">
        <v>508</v>
      </c>
      <c r="N99" s="637" t="s">
        <v>508</v>
      </c>
      <c r="O99" s="556">
        <v>0</v>
      </c>
      <c r="P99" s="556">
        <v>0</v>
      </c>
    </row>
    <row r="100" spans="1:16" ht="12.75" outlineLevel="3">
      <c r="A100" s="65" t="s">
        <v>28</v>
      </c>
      <c r="B100" s="66" t="s">
        <v>100</v>
      </c>
      <c r="C100" s="67" t="s">
        <v>103</v>
      </c>
      <c r="D100" s="301"/>
      <c r="E100" s="68">
        <v>1</v>
      </c>
      <c r="F100" s="69"/>
      <c r="G100" s="557">
        <f>H100+O100+P100</f>
        <v>8</v>
      </c>
      <c r="H100" s="557">
        <f>SUM(I100:N100)</f>
        <v>6</v>
      </c>
      <c r="I100" s="554">
        <v>1</v>
      </c>
      <c r="J100" s="554">
        <v>1</v>
      </c>
      <c r="K100" s="554">
        <v>1</v>
      </c>
      <c r="L100" s="554">
        <v>1</v>
      </c>
      <c r="M100" s="554">
        <v>1</v>
      </c>
      <c r="N100" s="637">
        <v>1</v>
      </c>
      <c r="O100" s="561">
        <v>0</v>
      </c>
      <c r="P100" s="561">
        <v>2</v>
      </c>
    </row>
    <row r="101" spans="1:16" ht="12.75" outlineLevel="2">
      <c r="A101" s="70" t="s">
        <v>28</v>
      </c>
      <c r="B101" s="71" t="s">
        <v>245</v>
      </c>
      <c r="C101" s="72"/>
      <c r="D101" s="302">
        <v>1</v>
      </c>
      <c r="E101" s="73">
        <v>2</v>
      </c>
      <c r="F101" s="74">
        <v>1</v>
      </c>
      <c r="G101" s="562">
        <f aca="true" t="shared" si="24" ref="G101:P101">SUM(G98:G100)</f>
        <v>20</v>
      </c>
      <c r="H101" s="562">
        <f t="shared" si="24"/>
        <v>15</v>
      </c>
      <c r="I101" s="563">
        <f t="shared" si="24"/>
        <v>2</v>
      </c>
      <c r="J101" s="564">
        <f t="shared" si="24"/>
        <v>2</v>
      </c>
      <c r="K101" s="564">
        <f t="shared" si="24"/>
        <v>2</v>
      </c>
      <c r="L101" s="564">
        <f t="shared" si="24"/>
        <v>3</v>
      </c>
      <c r="M101" s="564">
        <f t="shared" si="24"/>
        <v>3</v>
      </c>
      <c r="N101" s="639">
        <f t="shared" si="24"/>
        <v>3</v>
      </c>
      <c r="O101" s="566">
        <f t="shared" si="24"/>
        <v>0</v>
      </c>
      <c r="P101" s="566">
        <f t="shared" si="24"/>
        <v>5</v>
      </c>
    </row>
    <row r="102" spans="1:16" ht="12.75" outlineLevel="3">
      <c r="A102" s="75" t="s">
        <v>28</v>
      </c>
      <c r="B102" s="76" t="s">
        <v>104</v>
      </c>
      <c r="C102" s="77" t="s">
        <v>105</v>
      </c>
      <c r="D102" s="303"/>
      <c r="E102" s="78">
        <v>1</v>
      </c>
      <c r="F102" s="79"/>
      <c r="G102" s="567">
        <f>H102+O102+P102</f>
        <v>10</v>
      </c>
      <c r="H102" s="567">
        <f>SUM(I102:N102)</f>
        <v>8</v>
      </c>
      <c r="I102" s="554">
        <v>1</v>
      </c>
      <c r="J102" s="554">
        <v>1</v>
      </c>
      <c r="K102" s="554">
        <v>1</v>
      </c>
      <c r="L102" s="569">
        <v>2</v>
      </c>
      <c r="M102" s="554">
        <v>1</v>
      </c>
      <c r="N102" s="640">
        <v>2</v>
      </c>
      <c r="O102" s="571">
        <v>0</v>
      </c>
      <c r="P102" s="571">
        <v>2</v>
      </c>
    </row>
    <row r="103" spans="1:16" ht="12.75" outlineLevel="3">
      <c r="A103" s="65" t="s">
        <v>28</v>
      </c>
      <c r="B103" s="66" t="s">
        <v>104</v>
      </c>
      <c r="C103" s="67" t="s">
        <v>106</v>
      </c>
      <c r="D103" s="301"/>
      <c r="E103" s="68">
        <v>1</v>
      </c>
      <c r="F103" s="69"/>
      <c r="G103" s="557">
        <f>H103+O103+P103</f>
        <v>12</v>
      </c>
      <c r="H103" s="557">
        <f>SUM(I103:N103)</f>
        <v>9</v>
      </c>
      <c r="I103" s="554">
        <v>1</v>
      </c>
      <c r="J103" s="554">
        <v>1</v>
      </c>
      <c r="K103" s="559">
        <v>2</v>
      </c>
      <c r="L103" s="559">
        <v>2</v>
      </c>
      <c r="M103" s="554">
        <v>1</v>
      </c>
      <c r="N103" s="640">
        <v>2</v>
      </c>
      <c r="O103" s="561">
        <v>0</v>
      </c>
      <c r="P103" s="561">
        <v>3</v>
      </c>
    </row>
    <row r="104" spans="1:16" ht="12.75" outlineLevel="2">
      <c r="A104" s="70" t="s">
        <v>28</v>
      </c>
      <c r="B104" s="71" t="s">
        <v>246</v>
      </c>
      <c r="C104" s="72"/>
      <c r="D104" s="302">
        <v>0</v>
      </c>
      <c r="E104" s="73">
        <v>2</v>
      </c>
      <c r="F104" s="74">
        <v>0</v>
      </c>
      <c r="G104" s="562">
        <f aca="true" t="shared" si="25" ref="G104:P104">SUM(G102:G103)</f>
        <v>22</v>
      </c>
      <c r="H104" s="562">
        <f t="shared" si="25"/>
        <v>17</v>
      </c>
      <c r="I104" s="563">
        <f t="shared" si="25"/>
        <v>2</v>
      </c>
      <c r="J104" s="564">
        <f t="shared" si="25"/>
        <v>2</v>
      </c>
      <c r="K104" s="564">
        <f t="shared" si="25"/>
        <v>3</v>
      </c>
      <c r="L104" s="564">
        <f t="shared" si="25"/>
        <v>4</v>
      </c>
      <c r="M104" s="564">
        <f t="shared" si="25"/>
        <v>2</v>
      </c>
      <c r="N104" s="639">
        <f t="shared" si="25"/>
        <v>4</v>
      </c>
      <c r="O104" s="566">
        <f t="shared" si="25"/>
        <v>0</v>
      </c>
      <c r="P104" s="566">
        <f t="shared" si="25"/>
        <v>5</v>
      </c>
    </row>
    <row r="105" spans="1:16" ht="12.75" outlineLevel="3">
      <c r="A105" s="75" t="s">
        <v>28</v>
      </c>
      <c r="B105" s="76" t="s">
        <v>107</v>
      </c>
      <c r="C105" s="77" t="s">
        <v>108</v>
      </c>
      <c r="D105" s="303"/>
      <c r="E105" s="78">
        <v>1</v>
      </c>
      <c r="F105" s="79"/>
      <c r="G105" s="567">
        <f>H105+O105+P105</f>
        <v>20</v>
      </c>
      <c r="H105" s="567">
        <f>SUM(I105:N105)</f>
        <v>16</v>
      </c>
      <c r="I105" s="568">
        <v>3</v>
      </c>
      <c r="J105" s="569">
        <v>3</v>
      </c>
      <c r="K105" s="569">
        <v>3</v>
      </c>
      <c r="L105" s="569">
        <v>2</v>
      </c>
      <c r="M105" s="569">
        <v>2</v>
      </c>
      <c r="N105" s="640">
        <v>3</v>
      </c>
      <c r="O105" s="571">
        <v>0</v>
      </c>
      <c r="P105" s="571">
        <v>4</v>
      </c>
    </row>
    <row r="106" spans="1:16" ht="12.75" outlineLevel="3">
      <c r="A106" s="60" t="s">
        <v>28</v>
      </c>
      <c r="B106" s="61" t="s">
        <v>107</v>
      </c>
      <c r="C106" s="62" t="s">
        <v>109</v>
      </c>
      <c r="D106" s="300"/>
      <c r="E106" s="63">
        <v>1</v>
      </c>
      <c r="F106" s="64"/>
      <c r="G106" s="552">
        <f>H106+O106+P106</f>
        <v>15</v>
      </c>
      <c r="H106" s="552">
        <f>SUM(I106:N106)</f>
        <v>12</v>
      </c>
      <c r="I106" s="553">
        <v>2</v>
      </c>
      <c r="J106" s="553">
        <v>2</v>
      </c>
      <c r="K106" s="553">
        <v>2</v>
      </c>
      <c r="L106" s="553">
        <v>2</v>
      </c>
      <c r="M106" s="553">
        <v>2</v>
      </c>
      <c r="N106" s="637">
        <v>2</v>
      </c>
      <c r="O106" s="556">
        <v>0</v>
      </c>
      <c r="P106" s="556">
        <v>3</v>
      </c>
    </row>
    <row r="107" spans="1:16" ht="12.75" outlineLevel="3">
      <c r="A107" s="60" t="s">
        <v>28</v>
      </c>
      <c r="B107" s="61" t="s">
        <v>107</v>
      </c>
      <c r="C107" s="62" t="s">
        <v>110</v>
      </c>
      <c r="D107" s="300"/>
      <c r="E107" s="63">
        <v>1</v>
      </c>
      <c r="F107" s="64"/>
      <c r="G107" s="552">
        <f>H107+O107+P107</f>
        <v>14</v>
      </c>
      <c r="H107" s="552">
        <f>SUM(I107:N107)</f>
        <v>11</v>
      </c>
      <c r="I107" s="553">
        <v>2</v>
      </c>
      <c r="J107" s="553">
        <v>2</v>
      </c>
      <c r="K107" s="554">
        <v>1</v>
      </c>
      <c r="L107" s="553">
        <v>2</v>
      </c>
      <c r="M107" s="553">
        <v>2</v>
      </c>
      <c r="N107" s="637">
        <v>2</v>
      </c>
      <c r="O107" s="556">
        <v>0</v>
      </c>
      <c r="P107" s="556">
        <v>3</v>
      </c>
    </row>
    <row r="108" spans="1:16" ht="12.75" outlineLevel="3">
      <c r="A108" s="60" t="s">
        <v>28</v>
      </c>
      <c r="B108" s="61" t="s">
        <v>107</v>
      </c>
      <c r="C108" s="62" t="s">
        <v>111</v>
      </c>
      <c r="D108" s="300"/>
      <c r="E108" s="63">
        <v>1</v>
      </c>
      <c r="F108" s="64"/>
      <c r="G108" s="552">
        <f>H108+O108+P108</f>
        <v>17</v>
      </c>
      <c r="H108" s="552">
        <f>SUM(I108:N108)</f>
        <v>14</v>
      </c>
      <c r="I108" s="553">
        <v>2</v>
      </c>
      <c r="J108" s="553">
        <v>2</v>
      </c>
      <c r="K108" s="569">
        <v>3</v>
      </c>
      <c r="L108" s="554">
        <v>2</v>
      </c>
      <c r="M108" s="559">
        <v>3</v>
      </c>
      <c r="N108" s="637">
        <v>2</v>
      </c>
      <c r="O108" s="556">
        <v>0</v>
      </c>
      <c r="P108" s="556">
        <v>3</v>
      </c>
    </row>
    <row r="109" spans="1:16" ht="12.75" outlineLevel="3">
      <c r="A109" s="65" t="s">
        <v>28</v>
      </c>
      <c r="B109" s="66" t="s">
        <v>107</v>
      </c>
      <c r="C109" s="67" t="s">
        <v>112</v>
      </c>
      <c r="D109" s="301"/>
      <c r="E109" s="68">
        <v>1</v>
      </c>
      <c r="F109" s="69"/>
      <c r="G109" s="557">
        <f>H109+O109+P109</f>
        <v>20</v>
      </c>
      <c r="H109" s="557">
        <f>SUM(I109:N109)</f>
        <v>18</v>
      </c>
      <c r="I109" s="553">
        <v>2</v>
      </c>
      <c r="J109" s="569">
        <v>3</v>
      </c>
      <c r="K109" s="569">
        <v>3</v>
      </c>
      <c r="L109" s="569">
        <v>3</v>
      </c>
      <c r="M109" s="645">
        <v>4</v>
      </c>
      <c r="N109" s="640">
        <v>3</v>
      </c>
      <c r="O109" s="561">
        <v>0</v>
      </c>
      <c r="P109" s="561">
        <v>2</v>
      </c>
    </row>
    <row r="110" spans="1:16" ht="12.75" outlineLevel="2">
      <c r="A110" s="70" t="s">
        <v>28</v>
      </c>
      <c r="B110" s="71" t="s">
        <v>247</v>
      </c>
      <c r="C110" s="72"/>
      <c r="D110" s="302">
        <v>0</v>
      </c>
      <c r="E110" s="73">
        <f aca="true" t="shared" si="26" ref="E110:P110">SUM(E105:E109)</f>
        <v>5</v>
      </c>
      <c r="F110" s="74">
        <f t="shared" si="26"/>
        <v>0</v>
      </c>
      <c r="G110" s="562">
        <f t="shared" si="26"/>
        <v>86</v>
      </c>
      <c r="H110" s="562">
        <f t="shared" si="26"/>
        <v>71</v>
      </c>
      <c r="I110" s="563">
        <f t="shared" si="26"/>
        <v>11</v>
      </c>
      <c r="J110" s="564">
        <f t="shared" si="26"/>
        <v>12</v>
      </c>
      <c r="K110" s="564">
        <f t="shared" si="26"/>
        <v>12</v>
      </c>
      <c r="L110" s="564">
        <f t="shared" si="26"/>
        <v>11</v>
      </c>
      <c r="M110" s="564">
        <f t="shared" si="26"/>
        <v>13</v>
      </c>
      <c r="N110" s="639">
        <f t="shared" si="26"/>
        <v>12</v>
      </c>
      <c r="O110" s="566">
        <f t="shared" si="26"/>
        <v>0</v>
      </c>
      <c r="P110" s="566">
        <f t="shared" si="26"/>
        <v>15</v>
      </c>
    </row>
    <row r="111" spans="1:16" ht="12.75" outlineLevel="3">
      <c r="A111" s="75" t="s">
        <v>28</v>
      </c>
      <c r="B111" s="76" t="s">
        <v>113</v>
      </c>
      <c r="C111" s="77" t="s">
        <v>114</v>
      </c>
      <c r="D111" s="303"/>
      <c r="E111" s="78">
        <v>1</v>
      </c>
      <c r="F111" s="79"/>
      <c r="G111" s="567">
        <f>H111+O111+P111</f>
        <v>6</v>
      </c>
      <c r="H111" s="567">
        <f>SUM(I111:N111)</f>
        <v>6</v>
      </c>
      <c r="I111" s="554">
        <v>1</v>
      </c>
      <c r="J111" s="554">
        <v>1</v>
      </c>
      <c r="K111" s="554">
        <v>1</v>
      </c>
      <c r="L111" s="554">
        <v>1</v>
      </c>
      <c r="M111" s="554">
        <v>1</v>
      </c>
      <c r="N111" s="703">
        <v>1</v>
      </c>
      <c r="O111" s="571">
        <v>0</v>
      </c>
      <c r="P111" s="571">
        <v>0</v>
      </c>
    </row>
    <row r="112" spans="1:16" ht="12.75" outlineLevel="3">
      <c r="A112" s="60" t="s">
        <v>28</v>
      </c>
      <c r="B112" s="61" t="s">
        <v>113</v>
      </c>
      <c r="C112" s="62" t="s">
        <v>115</v>
      </c>
      <c r="D112" s="300"/>
      <c r="E112" s="63">
        <v>1</v>
      </c>
      <c r="F112" s="64"/>
      <c r="G112" s="552">
        <f>H112+O112+P112</f>
        <v>8</v>
      </c>
      <c r="H112" s="552">
        <f>SUM(I112:N112)</f>
        <v>6</v>
      </c>
      <c r="I112" s="554">
        <v>1</v>
      </c>
      <c r="J112" s="554">
        <v>1</v>
      </c>
      <c r="K112" s="554">
        <v>1</v>
      </c>
      <c r="L112" s="554">
        <v>1</v>
      </c>
      <c r="M112" s="554">
        <v>1</v>
      </c>
      <c r="N112" s="637">
        <v>1</v>
      </c>
      <c r="O112" s="556">
        <v>0</v>
      </c>
      <c r="P112" s="556">
        <v>2</v>
      </c>
    </row>
    <row r="113" spans="1:16" ht="12.75" outlineLevel="3">
      <c r="A113" s="65" t="s">
        <v>28</v>
      </c>
      <c r="B113" s="66" t="s">
        <v>113</v>
      </c>
      <c r="C113" s="67" t="s">
        <v>116</v>
      </c>
      <c r="D113" s="301"/>
      <c r="E113" s="68">
        <v>1</v>
      </c>
      <c r="F113" s="69"/>
      <c r="G113" s="557">
        <f>H113+O113+P113</f>
        <v>8</v>
      </c>
      <c r="H113" s="557">
        <f>SUM(I113:N113)</f>
        <v>6</v>
      </c>
      <c r="I113" s="554">
        <v>1</v>
      </c>
      <c r="J113" s="554">
        <v>1</v>
      </c>
      <c r="K113" s="554">
        <v>1</v>
      </c>
      <c r="L113" s="554">
        <v>1</v>
      </c>
      <c r="M113" s="554">
        <v>1</v>
      </c>
      <c r="N113" s="637">
        <v>1</v>
      </c>
      <c r="O113" s="561">
        <v>0</v>
      </c>
      <c r="P113" s="561">
        <v>2</v>
      </c>
    </row>
    <row r="114" spans="1:16" ht="12.75" outlineLevel="2">
      <c r="A114" s="70" t="s">
        <v>28</v>
      </c>
      <c r="B114" s="71" t="s">
        <v>248</v>
      </c>
      <c r="C114" s="72"/>
      <c r="D114" s="302">
        <v>0</v>
      </c>
      <c r="E114" s="73">
        <v>3</v>
      </c>
      <c r="F114" s="74">
        <v>0</v>
      </c>
      <c r="G114" s="562">
        <v>22</v>
      </c>
      <c r="H114" s="562">
        <f aca="true" t="shared" si="27" ref="H114:N114">SUM(H111:H113)</f>
        <v>18</v>
      </c>
      <c r="I114" s="705">
        <f t="shared" si="27"/>
        <v>3</v>
      </c>
      <c r="J114" s="706">
        <f t="shared" si="27"/>
        <v>3</v>
      </c>
      <c r="K114" s="706">
        <f t="shared" si="27"/>
        <v>3</v>
      </c>
      <c r="L114" s="706">
        <f t="shared" si="27"/>
        <v>3</v>
      </c>
      <c r="M114" s="707">
        <f t="shared" si="27"/>
        <v>3</v>
      </c>
      <c r="N114" s="708">
        <f t="shared" si="27"/>
        <v>3</v>
      </c>
      <c r="O114" s="566">
        <v>0</v>
      </c>
      <c r="P114" s="562">
        <f>SUM(P111:P113)</f>
        <v>4</v>
      </c>
    </row>
    <row r="115" spans="1:16" ht="12.75" outlineLevel="1">
      <c r="A115" s="80" t="s">
        <v>249</v>
      </c>
      <c r="B115" s="82"/>
      <c r="C115" s="72"/>
      <c r="D115" s="302">
        <v>1</v>
      </c>
      <c r="E115" s="73">
        <f aca="true" t="shared" si="28" ref="E115:P115">E49+E60+E69+E79+E93+E97+E101+E104+E110+E114</f>
        <v>77</v>
      </c>
      <c r="F115" s="74">
        <f t="shared" si="28"/>
        <v>1</v>
      </c>
      <c r="G115" s="562">
        <f t="shared" si="28"/>
        <v>1242</v>
      </c>
      <c r="H115" s="562">
        <f t="shared" si="28"/>
        <v>1012</v>
      </c>
      <c r="I115" s="563">
        <f t="shared" si="28"/>
        <v>160</v>
      </c>
      <c r="J115" s="564">
        <f t="shared" si="28"/>
        <v>163</v>
      </c>
      <c r="K115" s="564">
        <f t="shared" si="28"/>
        <v>172</v>
      </c>
      <c r="L115" s="564">
        <f t="shared" si="28"/>
        <v>168</v>
      </c>
      <c r="M115" s="564">
        <f t="shared" si="28"/>
        <v>169</v>
      </c>
      <c r="N115" s="639">
        <f t="shared" si="28"/>
        <v>180</v>
      </c>
      <c r="O115" s="566">
        <f t="shared" si="28"/>
        <v>4</v>
      </c>
      <c r="P115" s="566">
        <f t="shared" si="28"/>
        <v>226</v>
      </c>
    </row>
    <row r="116" spans="1:16" ht="12.75" outlineLevel="3">
      <c r="A116" s="75" t="s">
        <v>117</v>
      </c>
      <c r="B116" s="76" t="s">
        <v>118</v>
      </c>
      <c r="C116" s="77" t="s">
        <v>119</v>
      </c>
      <c r="D116" s="303"/>
      <c r="E116" s="78">
        <v>1</v>
      </c>
      <c r="F116" s="79"/>
      <c r="G116" s="567">
        <f aca="true" t="shared" si="29" ref="G116:G132">H116+O116+P116</f>
        <v>22</v>
      </c>
      <c r="H116" s="567">
        <f aca="true" t="shared" si="30" ref="H116:H132">SUM(I116:N116)</f>
        <v>14</v>
      </c>
      <c r="I116" s="568">
        <v>2</v>
      </c>
      <c r="J116" s="568">
        <v>2</v>
      </c>
      <c r="K116" s="568">
        <v>2</v>
      </c>
      <c r="L116" s="568">
        <v>2</v>
      </c>
      <c r="M116" s="569">
        <v>3</v>
      </c>
      <c r="N116" s="640">
        <v>3</v>
      </c>
      <c r="O116" s="571">
        <v>0</v>
      </c>
      <c r="P116" s="571">
        <v>8</v>
      </c>
    </row>
    <row r="117" spans="1:16" ht="12.75" outlineLevel="3">
      <c r="A117" s="60" t="s">
        <v>117</v>
      </c>
      <c r="B117" s="61" t="s">
        <v>118</v>
      </c>
      <c r="C117" s="62" t="s">
        <v>120</v>
      </c>
      <c r="D117" s="300"/>
      <c r="E117" s="63">
        <v>1</v>
      </c>
      <c r="F117" s="64"/>
      <c r="G117" s="552">
        <f t="shared" si="29"/>
        <v>16</v>
      </c>
      <c r="H117" s="552">
        <f t="shared" si="30"/>
        <v>12</v>
      </c>
      <c r="I117" s="568">
        <v>2</v>
      </c>
      <c r="J117" s="568">
        <v>2</v>
      </c>
      <c r="K117" s="568">
        <v>2</v>
      </c>
      <c r="L117" s="568">
        <v>2</v>
      </c>
      <c r="M117" s="568">
        <v>2</v>
      </c>
      <c r="N117" s="637">
        <v>2</v>
      </c>
      <c r="O117" s="556">
        <v>0</v>
      </c>
      <c r="P117" s="556">
        <v>4</v>
      </c>
    </row>
    <row r="118" spans="1:16" ht="12.75" outlineLevel="3">
      <c r="A118" s="60" t="s">
        <v>117</v>
      </c>
      <c r="B118" s="61" t="s">
        <v>118</v>
      </c>
      <c r="C118" s="62" t="s">
        <v>121</v>
      </c>
      <c r="D118" s="300"/>
      <c r="E118" s="63">
        <v>1</v>
      </c>
      <c r="F118" s="64"/>
      <c r="G118" s="552">
        <f t="shared" si="29"/>
        <v>31</v>
      </c>
      <c r="H118" s="552">
        <f t="shared" si="30"/>
        <v>20</v>
      </c>
      <c r="I118" s="553">
        <v>3</v>
      </c>
      <c r="J118" s="554">
        <v>3</v>
      </c>
      <c r="K118" s="554">
        <v>4</v>
      </c>
      <c r="L118" s="553">
        <v>3</v>
      </c>
      <c r="M118" s="554">
        <v>3</v>
      </c>
      <c r="N118" s="637">
        <v>4</v>
      </c>
      <c r="O118" s="556">
        <v>0</v>
      </c>
      <c r="P118" s="556">
        <v>11</v>
      </c>
    </row>
    <row r="119" spans="1:16" ht="12.75" outlineLevel="3">
      <c r="A119" s="60" t="s">
        <v>117</v>
      </c>
      <c r="B119" s="61" t="s">
        <v>118</v>
      </c>
      <c r="C119" s="62" t="s">
        <v>122</v>
      </c>
      <c r="D119" s="300"/>
      <c r="E119" s="63">
        <v>1</v>
      </c>
      <c r="F119" s="64"/>
      <c r="G119" s="552">
        <f t="shared" si="29"/>
        <v>15</v>
      </c>
      <c r="H119" s="552">
        <f t="shared" si="30"/>
        <v>12</v>
      </c>
      <c r="I119" s="568">
        <v>2</v>
      </c>
      <c r="J119" s="568">
        <v>2</v>
      </c>
      <c r="K119" s="568">
        <v>2</v>
      </c>
      <c r="L119" s="568">
        <v>2</v>
      </c>
      <c r="M119" s="568">
        <v>2</v>
      </c>
      <c r="N119" s="640">
        <v>2</v>
      </c>
      <c r="O119" s="556">
        <v>0</v>
      </c>
      <c r="P119" s="556">
        <v>3</v>
      </c>
    </row>
    <row r="120" spans="1:16" ht="12.75" outlineLevel="3">
      <c r="A120" s="60" t="s">
        <v>117</v>
      </c>
      <c r="B120" s="61" t="s">
        <v>118</v>
      </c>
      <c r="C120" s="62" t="s">
        <v>123</v>
      </c>
      <c r="D120" s="300"/>
      <c r="E120" s="63">
        <v>1</v>
      </c>
      <c r="F120" s="64"/>
      <c r="G120" s="552">
        <f t="shared" si="29"/>
        <v>31</v>
      </c>
      <c r="H120" s="552">
        <f t="shared" si="30"/>
        <v>24</v>
      </c>
      <c r="I120" s="554">
        <v>4</v>
      </c>
      <c r="J120" s="554">
        <v>4</v>
      </c>
      <c r="K120" s="554">
        <v>4</v>
      </c>
      <c r="L120" s="554">
        <v>4</v>
      </c>
      <c r="M120" s="554">
        <v>4</v>
      </c>
      <c r="N120" s="637">
        <v>4</v>
      </c>
      <c r="O120" s="556">
        <v>0</v>
      </c>
      <c r="P120" s="556">
        <v>7</v>
      </c>
    </row>
    <row r="121" spans="1:16" ht="12.75" outlineLevel="3">
      <c r="A121" s="60" t="s">
        <v>117</v>
      </c>
      <c r="B121" s="61" t="s">
        <v>118</v>
      </c>
      <c r="C121" s="442" t="s">
        <v>124</v>
      </c>
      <c r="D121" s="300"/>
      <c r="E121" s="63">
        <v>1</v>
      </c>
      <c r="F121" s="64"/>
      <c r="G121" s="552">
        <f t="shared" si="29"/>
        <v>6</v>
      </c>
      <c r="H121" s="552">
        <f t="shared" si="30"/>
        <v>4</v>
      </c>
      <c r="I121" s="554">
        <v>1</v>
      </c>
      <c r="J121" s="554">
        <v>1</v>
      </c>
      <c r="K121" s="554">
        <v>1</v>
      </c>
      <c r="L121" s="554">
        <v>0</v>
      </c>
      <c r="M121" s="554">
        <v>0</v>
      </c>
      <c r="N121" s="637">
        <v>1</v>
      </c>
      <c r="O121" s="556">
        <v>1</v>
      </c>
      <c r="P121" s="556">
        <v>1</v>
      </c>
    </row>
    <row r="122" spans="1:16" ht="12.75" outlineLevel="3">
      <c r="A122" s="60" t="s">
        <v>117</v>
      </c>
      <c r="B122" s="61" t="s">
        <v>118</v>
      </c>
      <c r="C122" s="442" t="s">
        <v>125</v>
      </c>
      <c r="D122" s="300"/>
      <c r="E122" s="63">
        <v>1</v>
      </c>
      <c r="F122" s="64"/>
      <c r="G122" s="552">
        <f t="shared" si="29"/>
        <v>5</v>
      </c>
      <c r="H122" s="552">
        <f t="shared" si="30"/>
        <v>2</v>
      </c>
      <c r="I122" s="554">
        <v>1</v>
      </c>
      <c r="J122" s="554">
        <v>0</v>
      </c>
      <c r="K122" s="554">
        <v>0</v>
      </c>
      <c r="L122" s="554">
        <v>0</v>
      </c>
      <c r="M122" s="554">
        <v>0</v>
      </c>
      <c r="N122" s="637">
        <v>1</v>
      </c>
      <c r="O122" s="556">
        <v>2</v>
      </c>
      <c r="P122" s="556">
        <v>1</v>
      </c>
    </row>
    <row r="123" spans="1:16" ht="12.75" outlineLevel="3">
      <c r="A123" s="60" t="s">
        <v>117</v>
      </c>
      <c r="B123" s="61" t="s">
        <v>118</v>
      </c>
      <c r="C123" s="62" t="s">
        <v>126</v>
      </c>
      <c r="D123" s="300"/>
      <c r="E123" s="63">
        <v>1</v>
      </c>
      <c r="F123" s="64"/>
      <c r="G123" s="552">
        <f t="shared" si="29"/>
        <v>9</v>
      </c>
      <c r="H123" s="552">
        <f t="shared" si="30"/>
        <v>6</v>
      </c>
      <c r="I123" s="554">
        <v>1</v>
      </c>
      <c r="J123" s="554">
        <v>1</v>
      </c>
      <c r="K123" s="554">
        <v>1</v>
      </c>
      <c r="L123" s="554">
        <v>1</v>
      </c>
      <c r="M123" s="554">
        <v>1</v>
      </c>
      <c r="N123" s="637">
        <v>1</v>
      </c>
      <c r="O123" s="556">
        <v>0</v>
      </c>
      <c r="P123" s="556">
        <v>3</v>
      </c>
    </row>
    <row r="124" spans="1:16" ht="12.75" outlineLevel="3">
      <c r="A124" s="60" t="s">
        <v>117</v>
      </c>
      <c r="B124" s="61" t="s">
        <v>118</v>
      </c>
      <c r="C124" s="442" t="s">
        <v>127</v>
      </c>
      <c r="D124" s="300"/>
      <c r="E124" s="63">
        <v>1</v>
      </c>
      <c r="F124" s="64"/>
      <c r="G124" s="552">
        <f t="shared" si="29"/>
        <v>7</v>
      </c>
      <c r="H124" s="552">
        <f t="shared" si="30"/>
        <v>4</v>
      </c>
      <c r="I124" s="554">
        <v>1</v>
      </c>
      <c r="J124" s="554">
        <v>0</v>
      </c>
      <c r="K124" s="554">
        <v>0</v>
      </c>
      <c r="L124" s="554">
        <v>1</v>
      </c>
      <c r="M124" s="554">
        <v>1</v>
      </c>
      <c r="N124" s="637">
        <v>1</v>
      </c>
      <c r="O124" s="556">
        <v>1</v>
      </c>
      <c r="P124" s="556">
        <v>2</v>
      </c>
    </row>
    <row r="125" spans="1:16" ht="12.75" outlineLevel="3">
      <c r="A125" s="60" t="s">
        <v>117</v>
      </c>
      <c r="B125" s="61" t="s">
        <v>118</v>
      </c>
      <c r="C125" s="62" t="s">
        <v>128</v>
      </c>
      <c r="D125" s="300"/>
      <c r="E125" s="63">
        <v>1</v>
      </c>
      <c r="F125" s="64"/>
      <c r="G125" s="552">
        <f t="shared" si="29"/>
        <v>8</v>
      </c>
      <c r="H125" s="552">
        <f t="shared" si="30"/>
        <v>6</v>
      </c>
      <c r="I125" s="554">
        <v>1</v>
      </c>
      <c r="J125" s="554">
        <v>1</v>
      </c>
      <c r="K125" s="554">
        <v>1</v>
      </c>
      <c r="L125" s="554">
        <v>1</v>
      </c>
      <c r="M125" s="554">
        <v>1</v>
      </c>
      <c r="N125" s="637">
        <v>1</v>
      </c>
      <c r="O125" s="698">
        <v>0</v>
      </c>
      <c r="P125" s="698">
        <v>2</v>
      </c>
    </row>
    <row r="126" spans="1:16" ht="12.75" outlineLevel="3">
      <c r="A126" s="60" t="s">
        <v>117</v>
      </c>
      <c r="B126" s="61" t="s">
        <v>118</v>
      </c>
      <c r="C126" s="62" t="s">
        <v>129</v>
      </c>
      <c r="D126" s="300"/>
      <c r="E126" s="63">
        <v>1</v>
      </c>
      <c r="F126" s="64"/>
      <c r="G126" s="552">
        <f t="shared" si="29"/>
        <v>6</v>
      </c>
      <c r="H126" s="552">
        <f t="shared" si="30"/>
        <v>4</v>
      </c>
      <c r="I126" s="554">
        <v>1</v>
      </c>
      <c r="J126" s="554">
        <v>1</v>
      </c>
      <c r="K126" s="554">
        <v>1</v>
      </c>
      <c r="L126" s="554">
        <v>0</v>
      </c>
      <c r="M126" s="554">
        <v>0</v>
      </c>
      <c r="N126" s="637">
        <v>1</v>
      </c>
      <c r="O126" s="698">
        <v>1</v>
      </c>
      <c r="P126" s="698">
        <v>1</v>
      </c>
    </row>
    <row r="127" spans="1:16" ht="12.75" outlineLevel="3">
      <c r="A127" s="60" t="s">
        <v>117</v>
      </c>
      <c r="B127" s="61" t="s">
        <v>118</v>
      </c>
      <c r="C127" s="442" t="s">
        <v>130</v>
      </c>
      <c r="D127" s="300"/>
      <c r="E127" s="63">
        <v>1</v>
      </c>
      <c r="F127" s="64"/>
      <c r="G127" s="552">
        <f t="shared" si="29"/>
        <v>6</v>
      </c>
      <c r="H127" s="552">
        <f t="shared" si="30"/>
        <v>4</v>
      </c>
      <c r="I127" s="554">
        <v>1</v>
      </c>
      <c r="J127" s="554">
        <v>1</v>
      </c>
      <c r="K127" s="554">
        <v>1</v>
      </c>
      <c r="L127" s="554">
        <v>0</v>
      </c>
      <c r="M127" s="554">
        <v>0</v>
      </c>
      <c r="N127" s="637">
        <v>1</v>
      </c>
      <c r="O127" s="698">
        <v>1</v>
      </c>
      <c r="P127" s="698">
        <v>1</v>
      </c>
    </row>
    <row r="128" spans="1:16" ht="12.75" outlineLevel="3">
      <c r="A128" s="60" t="s">
        <v>117</v>
      </c>
      <c r="B128" s="61" t="s">
        <v>118</v>
      </c>
      <c r="C128" s="62" t="s">
        <v>131</v>
      </c>
      <c r="D128" s="300"/>
      <c r="E128" s="63">
        <v>1</v>
      </c>
      <c r="F128" s="64"/>
      <c r="G128" s="552">
        <f t="shared" si="29"/>
        <v>6</v>
      </c>
      <c r="H128" s="552">
        <f t="shared" si="30"/>
        <v>4</v>
      </c>
      <c r="I128" s="554">
        <v>1</v>
      </c>
      <c r="J128" s="554">
        <v>0</v>
      </c>
      <c r="K128" s="554">
        <v>0</v>
      </c>
      <c r="L128" s="554">
        <v>1</v>
      </c>
      <c r="M128" s="554">
        <v>1</v>
      </c>
      <c r="N128" s="637">
        <v>1</v>
      </c>
      <c r="O128" s="698">
        <v>1</v>
      </c>
      <c r="P128" s="698">
        <v>1</v>
      </c>
    </row>
    <row r="129" spans="1:16" ht="12.75" outlineLevel="3">
      <c r="A129" s="60" t="s">
        <v>117</v>
      </c>
      <c r="B129" s="61" t="s">
        <v>118</v>
      </c>
      <c r="C129" s="62" t="s">
        <v>132</v>
      </c>
      <c r="D129" s="300"/>
      <c r="E129" s="63">
        <v>1</v>
      </c>
      <c r="F129" s="64"/>
      <c r="G129" s="552">
        <f t="shared" si="29"/>
        <v>17</v>
      </c>
      <c r="H129" s="552">
        <f t="shared" si="30"/>
        <v>12</v>
      </c>
      <c r="I129" s="568">
        <v>2</v>
      </c>
      <c r="J129" s="568">
        <v>2</v>
      </c>
      <c r="K129" s="568">
        <v>2</v>
      </c>
      <c r="L129" s="568">
        <v>2</v>
      </c>
      <c r="M129" s="568">
        <v>2</v>
      </c>
      <c r="N129" s="640">
        <v>2</v>
      </c>
      <c r="O129" s="556">
        <v>0</v>
      </c>
      <c r="P129" s="556">
        <v>5</v>
      </c>
    </row>
    <row r="130" spans="1:16" ht="12.75" outlineLevel="3">
      <c r="A130" s="60" t="s">
        <v>117</v>
      </c>
      <c r="B130" s="61" t="s">
        <v>118</v>
      </c>
      <c r="C130" s="62" t="s">
        <v>133</v>
      </c>
      <c r="D130" s="300"/>
      <c r="E130" s="63">
        <v>1</v>
      </c>
      <c r="F130" s="64"/>
      <c r="G130" s="552">
        <f t="shared" si="29"/>
        <v>26</v>
      </c>
      <c r="H130" s="552">
        <f t="shared" si="30"/>
        <v>18</v>
      </c>
      <c r="I130" s="553">
        <v>3</v>
      </c>
      <c r="J130" s="553">
        <v>3</v>
      </c>
      <c r="K130" s="553">
        <v>3</v>
      </c>
      <c r="L130" s="553">
        <v>3</v>
      </c>
      <c r="M130" s="553">
        <v>3</v>
      </c>
      <c r="N130" s="637">
        <v>3</v>
      </c>
      <c r="O130" s="556">
        <v>0</v>
      </c>
      <c r="P130" s="556">
        <v>8</v>
      </c>
    </row>
    <row r="131" spans="1:16" ht="12.75" outlineLevel="3">
      <c r="A131" s="60" t="s">
        <v>117</v>
      </c>
      <c r="B131" s="61" t="s">
        <v>118</v>
      </c>
      <c r="C131" s="442" t="s">
        <v>134</v>
      </c>
      <c r="D131" s="300"/>
      <c r="E131" s="63">
        <v>1</v>
      </c>
      <c r="F131" s="64"/>
      <c r="G131" s="552">
        <f t="shared" si="29"/>
        <v>7</v>
      </c>
      <c r="H131" s="552">
        <f t="shared" si="30"/>
        <v>6</v>
      </c>
      <c r="I131" s="554">
        <v>1</v>
      </c>
      <c r="J131" s="554">
        <v>1</v>
      </c>
      <c r="K131" s="554">
        <v>1</v>
      </c>
      <c r="L131" s="554">
        <v>1</v>
      </c>
      <c r="M131" s="554">
        <v>1</v>
      </c>
      <c r="N131" s="637">
        <v>1</v>
      </c>
      <c r="O131" s="556">
        <v>0</v>
      </c>
      <c r="P131" s="556">
        <v>1</v>
      </c>
    </row>
    <row r="132" spans="1:16" ht="12.75" outlineLevel="3">
      <c r="A132" s="65" t="s">
        <v>117</v>
      </c>
      <c r="B132" s="66" t="s">
        <v>118</v>
      </c>
      <c r="C132" s="67" t="s">
        <v>135</v>
      </c>
      <c r="D132" s="301"/>
      <c r="E132" s="68">
        <v>1</v>
      </c>
      <c r="F132" s="69"/>
      <c r="G132" s="557">
        <f t="shared" si="29"/>
        <v>18</v>
      </c>
      <c r="H132" s="557">
        <f t="shared" si="30"/>
        <v>12</v>
      </c>
      <c r="I132" s="568">
        <v>2</v>
      </c>
      <c r="J132" s="568">
        <v>2</v>
      </c>
      <c r="K132" s="568">
        <v>2</v>
      </c>
      <c r="L132" s="568">
        <v>2</v>
      </c>
      <c r="M132" s="568">
        <v>2</v>
      </c>
      <c r="N132" s="704">
        <v>2</v>
      </c>
      <c r="O132" s="561">
        <v>0</v>
      </c>
      <c r="P132" s="561">
        <v>6</v>
      </c>
    </row>
    <row r="133" spans="1:16" ht="12.75" outlineLevel="2">
      <c r="A133" s="70" t="s">
        <v>117</v>
      </c>
      <c r="B133" s="71" t="s">
        <v>250</v>
      </c>
      <c r="C133" s="72"/>
      <c r="D133" s="302">
        <v>0</v>
      </c>
      <c r="E133" s="73">
        <f aca="true" t="shared" si="31" ref="E133:P133">SUM(E116:E132)</f>
        <v>17</v>
      </c>
      <c r="F133" s="74">
        <f t="shared" si="31"/>
        <v>0</v>
      </c>
      <c r="G133" s="562">
        <f t="shared" si="31"/>
        <v>236</v>
      </c>
      <c r="H133" s="562">
        <f t="shared" si="31"/>
        <v>164</v>
      </c>
      <c r="I133" s="563">
        <f t="shared" si="31"/>
        <v>29</v>
      </c>
      <c r="J133" s="564">
        <f t="shared" si="31"/>
        <v>26</v>
      </c>
      <c r="K133" s="564">
        <f t="shared" si="31"/>
        <v>27</v>
      </c>
      <c r="L133" s="564">
        <f t="shared" si="31"/>
        <v>25</v>
      </c>
      <c r="M133" s="564">
        <f t="shared" si="31"/>
        <v>26</v>
      </c>
      <c r="N133" s="565">
        <f t="shared" si="31"/>
        <v>31</v>
      </c>
      <c r="O133" s="566">
        <f t="shared" si="31"/>
        <v>7</v>
      </c>
      <c r="P133" s="566">
        <f t="shared" si="31"/>
        <v>65</v>
      </c>
    </row>
    <row r="134" spans="1:16" ht="12.75" outlineLevel="3">
      <c r="A134" s="75" t="s">
        <v>117</v>
      </c>
      <c r="B134" s="76" t="s">
        <v>136</v>
      </c>
      <c r="C134" s="77" t="s">
        <v>137</v>
      </c>
      <c r="D134" s="303"/>
      <c r="E134" s="78">
        <v>1</v>
      </c>
      <c r="F134" s="79"/>
      <c r="G134" s="567">
        <f aca="true" t="shared" si="32" ref="G134:G140">H134+O134+P134</f>
        <v>28</v>
      </c>
      <c r="H134" s="567">
        <f aca="true" t="shared" si="33" ref="H134:H140">SUM(I134:N134)</f>
        <v>20</v>
      </c>
      <c r="I134" s="568">
        <v>3</v>
      </c>
      <c r="J134" s="569">
        <v>3</v>
      </c>
      <c r="K134" s="569">
        <v>3</v>
      </c>
      <c r="L134" s="569">
        <v>3</v>
      </c>
      <c r="M134" s="569">
        <v>4</v>
      </c>
      <c r="N134" s="570">
        <v>4</v>
      </c>
      <c r="O134" s="571">
        <v>1</v>
      </c>
      <c r="P134" s="571">
        <v>7</v>
      </c>
    </row>
    <row r="135" spans="1:16" ht="12.75" outlineLevel="3">
      <c r="A135" s="60" t="s">
        <v>117</v>
      </c>
      <c r="B135" s="61" t="s">
        <v>136</v>
      </c>
      <c r="C135" s="62" t="s">
        <v>138</v>
      </c>
      <c r="D135" s="300"/>
      <c r="E135" s="63">
        <v>1</v>
      </c>
      <c r="F135" s="64"/>
      <c r="G135" s="552">
        <f t="shared" si="32"/>
        <v>10</v>
      </c>
      <c r="H135" s="552">
        <f t="shared" si="33"/>
        <v>8</v>
      </c>
      <c r="I135" s="554">
        <v>1</v>
      </c>
      <c r="J135" s="554">
        <v>1</v>
      </c>
      <c r="K135" s="554">
        <v>2</v>
      </c>
      <c r="L135" s="554">
        <v>1</v>
      </c>
      <c r="M135" s="554">
        <v>1</v>
      </c>
      <c r="N135" s="555">
        <v>2</v>
      </c>
      <c r="O135" s="556">
        <v>0</v>
      </c>
      <c r="P135" s="556">
        <v>2</v>
      </c>
    </row>
    <row r="136" spans="1:16" ht="12.75" outlineLevel="3">
      <c r="A136" s="60" t="s">
        <v>117</v>
      </c>
      <c r="B136" s="61" t="s">
        <v>136</v>
      </c>
      <c r="C136" s="62" t="s">
        <v>142</v>
      </c>
      <c r="D136" s="300"/>
      <c r="E136" s="63">
        <v>1</v>
      </c>
      <c r="F136" s="64"/>
      <c r="G136" s="552">
        <f t="shared" si="32"/>
        <v>9</v>
      </c>
      <c r="H136" s="552">
        <f t="shared" si="33"/>
        <v>6</v>
      </c>
      <c r="I136" s="554">
        <v>1</v>
      </c>
      <c r="J136" s="554">
        <v>1</v>
      </c>
      <c r="K136" s="554">
        <v>1</v>
      </c>
      <c r="L136" s="554">
        <v>1</v>
      </c>
      <c r="M136" s="554">
        <v>1</v>
      </c>
      <c r="N136" s="637">
        <v>1</v>
      </c>
      <c r="O136" s="556">
        <v>0</v>
      </c>
      <c r="P136" s="556">
        <v>3</v>
      </c>
    </row>
    <row r="137" spans="1:16" ht="12.75" outlineLevel="3">
      <c r="A137" s="60" t="s">
        <v>117</v>
      </c>
      <c r="B137" s="61" t="s">
        <v>136</v>
      </c>
      <c r="C137" s="62" t="s">
        <v>140</v>
      </c>
      <c r="D137" s="300"/>
      <c r="E137" s="63">
        <v>1</v>
      </c>
      <c r="F137" s="64"/>
      <c r="G137" s="552">
        <f t="shared" si="32"/>
        <v>8</v>
      </c>
      <c r="H137" s="552">
        <f t="shared" si="33"/>
        <v>6</v>
      </c>
      <c r="I137" s="554">
        <v>1</v>
      </c>
      <c r="J137" s="554">
        <v>1</v>
      </c>
      <c r="K137" s="554">
        <v>1</v>
      </c>
      <c r="L137" s="554">
        <v>1</v>
      </c>
      <c r="M137" s="554">
        <v>1</v>
      </c>
      <c r="N137" s="637">
        <v>1</v>
      </c>
      <c r="O137" s="556">
        <v>0</v>
      </c>
      <c r="P137" s="556">
        <v>2</v>
      </c>
    </row>
    <row r="138" spans="1:16" ht="12.75" outlineLevel="3">
      <c r="A138" s="60" t="s">
        <v>117</v>
      </c>
      <c r="B138" s="61" t="s">
        <v>136</v>
      </c>
      <c r="C138" s="442" t="s">
        <v>139</v>
      </c>
      <c r="D138" s="300"/>
      <c r="E138" s="63">
        <v>1</v>
      </c>
      <c r="F138" s="64"/>
      <c r="G138" s="552">
        <f t="shared" si="32"/>
        <v>7</v>
      </c>
      <c r="H138" s="552">
        <f t="shared" si="33"/>
        <v>4</v>
      </c>
      <c r="I138" s="554">
        <v>1</v>
      </c>
      <c r="J138" s="554">
        <v>1</v>
      </c>
      <c r="K138" s="554">
        <v>1</v>
      </c>
      <c r="L138" s="554">
        <v>1</v>
      </c>
      <c r="M138" s="554">
        <v>0</v>
      </c>
      <c r="N138" s="637">
        <v>0</v>
      </c>
      <c r="O138" s="556">
        <v>1</v>
      </c>
      <c r="P138" s="556">
        <v>2</v>
      </c>
    </row>
    <row r="139" spans="1:16" ht="12.75" outlineLevel="3">
      <c r="A139" s="60" t="s">
        <v>117</v>
      </c>
      <c r="B139" s="61" t="s">
        <v>136</v>
      </c>
      <c r="C139" s="62" t="s">
        <v>141</v>
      </c>
      <c r="D139" s="300"/>
      <c r="E139" s="63">
        <v>1</v>
      </c>
      <c r="F139" s="64"/>
      <c r="G139" s="552">
        <f t="shared" si="32"/>
        <v>8</v>
      </c>
      <c r="H139" s="552">
        <f t="shared" si="33"/>
        <v>6</v>
      </c>
      <c r="I139" s="554">
        <v>1</v>
      </c>
      <c r="J139" s="554">
        <v>1</v>
      </c>
      <c r="K139" s="554">
        <v>1</v>
      </c>
      <c r="L139" s="554">
        <v>1</v>
      </c>
      <c r="M139" s="554">
        <v>1</v>
      </c>
      <c r="N139" s="637">
        <v>1</v>
      </c>
      <c r="O139" s="556">
        <v>0</v>
      </c>
      <c r="P139" s="556">
        <v>2</v>
      </c>
    </row>
    <row r="140" spans="1:16" ht="12.75" outlineLevel="3">
      <c r="A140" s="60" t="s">
        <v>117</v>
      </c>
      <c r="B140" s="61" t="s">
        <v>136</v>
      </c>
      <c r="C140" s="62" t="s">
        <v>143</v>
      </c>
      <c r="D140" s="300"/>
      <c r="E140" s="63">
        <v>1</v>
      </c>
      <c r="F140" s="64"/>
      <c r="G140" s="552">
        <f t="shared" si="32"/>
        <v>8</v>
      </c>
      <c r="H140" s="552">
        <f t="shared" si="33"/>
        <v>6</v>
      </c>
      <c r="I140" s="554">
        <v>1</v>
      </c>
      <c r="J140" s="554">
        <v>1</v>
      </c>
      <c r="K140" s="554">
        <v>1</v>
      </c>
      <c r="L140" s="554">
        <v>1</v>
      </c>
      <c r="M140" s="554">
        <v>1</v>
      </c>
      <c r="N140" s="697">
        <v>1</v>
      </c>
      <c r="O140" s="556">
        <v>0</v>
      </c>
      <c r="P140" s="556">
        <v>2</v>
      </c>
    </row>
    <row r="141" spans="1:16" ht="12.75" outlineLevel="2">
      <c r="A141" s="70" t="s">
        <v>117</v>
      </c>
      <c r="B141" s="71" t="s">
        <v>251</v>
      </c>
      <c r="C141" s="72"/>
      <c r="D141" s="302">
        <v>0</v>
      </c>
      <c r="E141" s="73">
        <f aca="true" t="shared" si="34" ref="E141:P141">SUM(E134:E140)</f>
        <v>7</v>
      </c>
      <c r="F141" s="74">
        <f t="shared" si="34"/>
        <v>0</v>
      </c>
      <c r="G141" s="562">
        <f t="shared" si="34"/>
        <v>78</v>
      </c>
      <c r="H141" s="562">
        <f t="shared" si="34"/>
        <v>56</v>
      </c>
      <c r="I141" s="563">
        <f t="shared" si="34"/>
        <v>9</v>
      </c>
      <c r="J141" s="564">
        <f t="shared" si="34"/>
        <v>9</v>
      </c>
      <c r="K141" s="564">
        <f t="shared" si="34"/>
        <v>10</v>
      </c>
      <c r="L141" s="564">
        <f t="shared" si="34"/>
        <v>9</v>
      </c>
      <c r="M141" s="564">
        <f t="shared" si="34"/>
        <v>9</v>
      </c>
      <c r="N141" s="639">
        <f t="shared" si="34"/>
        <v>10</v>
      </c>
      <c r="O141" s="566">
        <f t="shared" si="34"/>
        <v>2</v>
      </c>
      <c r="P141" s="566">
        <f t="shared" si="34"/>
        <v>20</v>
      </c>
    </row>
    <row r="142" spans="1:16" ht="12.75" outlineLevel="3">
      <c r="A142" s="75" t="s">
        <v>117</v>
      </c>
      <c r="B142" s="76" t="s">
        <v>144</v>
      </c>
      <c r="C142" s="443" t="s">
        <v>145</v>
      </c>
      <c r="D142" s="303"/>
      <c r="E142" s="78">
        <v>1</v>
      </c>
      <c r="F142" s="79"/>
      <c r="G142" s="552">
        <f>H142+O142+P142</f>
        <v>6</v>
      </c>
      <c r="H142" s="552">
        <f>SUM(I142:N142)</f>
        <v>4</v>
      </c>
      <c r="I142" s="568">
        <v>1</v>
      </c>
      <c r="J142" s="569">
        <v>0</v>
      </c>
      <c r="K142" s="569">
        <v>0</v>
      </c>
      <c r="L142" s="568">
        <v>1</v>
      </c>
      <c r="M142" s="568">
        <v>1</v>
      </c>
      <c r="N142" s="640">
        <v>1</v>
      </c>
      <c r="O142" s="571">
        <v>1</v>
      </c>
      <c r="P142" s="571">
        <v>1</v>
      </c>
    </row>
    <row r="143" spans="1:16" ht="12.75" outlineLevel="3">
      <c r="A143" s="60" t="s">
        <v>117</v>
      </c>
      <c r="B143" s="61" t="s">
        <v>144</v>
      </c>
      <c r="C143" s="62" t="s">
        <v>147</v>
      </c>
      <c r="D143" s="300"/>
      <c r="E143" s="63">
        <v>1</v>
      </c>
      <c r="F143" s="64"/>
      <c r="G143" s="552">
        <f>H143+O143+P143</f>
        <v>8</v>
      </c>
      <c r="H143" s="552">
        <f>SUM(I143:N143)</f>
        <v>6</v>
      </c>
      <c r="I143" s="554">
        <v>1</v>
      </c>
      <c r="J143" s="554">
        <v>1</v>
      </c>
      <c r="K143" s="554">
        <v>1</v>
      </c>
      <c r="L143" s="554">
        <v>1</v>
      </c>
      <c r="M143" s="554">
        <v>1</v>
      </c>
      <c r="N143" s="637">
        <v>1</v>
      </c>
      <c r="O143" s="556">
        <v>0</v>
      </c>
      <c r="P143" s="556">
        <v>2</v>
      </c>
    </row>
    <row r="144" spans="1:16" ht="12.75" outlineLevel="3">
      <c r="A144" s="60" t="s">
        <v>117</v>
      </c>
      <c r="B144" s="61" t="s">
        <v>144</v>
      </c>
      <c r="C144" s="442" t="s">
        <v>146</v>
      </c>
      <c r="D144" s="300"/>
      <c r="E144" s="63">
        <v>1</v>
      </c>
      <c r="F144" s="64"/>
      <c r="G144" s="552">
        <f>H144+O144+P144</f>
        <v>6</v>
      </c>
      <c r="H144" s="552">
        <f>SUM(I144:N144)</f>
        <v>4</v>
      </c>
      <c r="I144" s="568">
        <v>1</v>
      </c>
      <c r="J144" s="569">
        <v>0</v>
      </c>
      <c r="K144" s="569">
        <v>0</v>
      </c>
      <c r="L144" s="568">
        <v>1</v>
      </c>
      <c r="M144" s="568">
        <v>1</v>
      </c>
      <c r="N144" s="640">
        <v>1</v>
      </c>
      <c r="O144" s="556">
        <v>1</v>
      </c>
      <c r="P144" s="556">
        <v>1</v>
      </c>
    </row>
    <row r="145" spans="1:16" ht="12.75" outlineLevel="3">
      <c r="A145" s="60" t="s">
        <v>117</v>
      </c>
      <c r="B145" s="61" t="s">
        <v>144</v>
      </c>
      <c r="C145" s="62" t="s">
        <v>149</v>
      </c>
      <c r="D145" s="300"/>
      <c r="E145" s="63">
        <v>1</v>
      </c>
      <c r="F145" s="64"/>
      <c r="G145" s="552">
        <f>H145+O145+P145</f>
        <v>9</v>
      </c>
      <c r="H145" s="552">
        <f>SUM(I145:N145)</f>
        <v>6</v>
      </c>
      <c r="I145" s="554">
        <v>1</v>
      </c>
      <c r="J145" s="554">
        <v>1</v>
      </c>
      <c r="K145" s="554">
        <v>1</v>
      </c>
      <c r="L145" s="554">
        <v>1</v>
      </c>
      <c r="M145" s="554">
        <v>1</v>
      </c>
      <c r="N145" s="637">
        <v>1</v>
      </c>
      <c r="O145" s="556">
        <v>0</v>
      </c>
      <c r="P145" s="556">
        <v>3</v>
      </c>
    </row>
    <row r="146" spans="1:16" ht="12.75" outlineLevel="3">
      <c r="A146" s="65" t="s">
        <v>117</v>
      </c>
      <c r="B146" s="66" t="s">
        <v>144</v>
      </c>
      <c r="C146" s="67" t="s">
        <v>148</v>
      </c>
      <c r="D146" s="301"/>
      <c r="E146" s="68">
        <v>1</v>
      </c>
      <c r="F146" s="69"/>
      <c r="G146" s="552">
        <f>H146+O146+P146</f>
        <v>8</v>
      </c>
      <c r="H146" s="552">
        <f>SUM(I146:N146)</f>
        <v>6</v>
      </c>
      <c r="I146" s="554">
        <v>1</v>
      </c>
      <c r="J146" s="554">
        <v>1</v>
      </c>
      <c r="K146" s="554">
        <v>1</v>
      </c>
      <c r="L146" s="554">
        <v>1</v>
      </c>
      <c r="M146" s="554">
        <v>1</v>
      </c>
      <c r="N146" s="637">
        <v>1</v>
      </c>
      <c r="O146" s="561">
        <v>0</v>
      </c>
      <c r="P146" s="561">
        <v>2</v>
      </c>
    </row>
    <row r="147" spans="1:16" ht="12.75" outlineLevel="2">
      <c r="A147" s="70" t="s">
        <v>117</v>
      </c>
      <c r="B147" s="71" t="s">
        <v>252</v>
      </c>
      <c r="C147" s="72"/>
      <c r="D147" s="302">
        <v>0</v>
      </c>
      <c r="E147" s="73">
        <f aca="true" t="shared" si="35" ref="E147:P147">SUM(E142:E146)</f>
        <v>5</v>
      </c>
      <c r="F147" s="74">
        <f t="shared" si="35"/>
        <v>0</v>
      </c>
      <c r="G147" s="562">
        <f t="shared" si="35"/>
        <v>37</v>
      </c>
      <c r="H147" s="562">
        <f t="shared" si="35"/>
        <v>26</v>
      </c>
      <c r="I147" s="563">
        <f t="shared" si="35"/>
        <v>5</v>
      </c>
      <c r="J147" s="564">
        <f t="shared" si="35"/>
        <v>3</v>
      </c>
      <c r="K147" s="564">
        <f t="shared" si="35"/>
        <v>3</v>
      </c>
      <c r="L147" s="564">
        <f t="shared" si="35"/>
        <v>5</v>
      </c>
      <c r="M147" s="564">
        <f t="shared" si="35"/>
        <v>5</v>
      </c>
      <c r="N147" s="639">
        <f t="shared" si="35"/>
        <v>5</v>
      </c>
      <c r="O147" s="566">
        <f t="shared" si="35"/>
        <v>2</v>
      </c>
      <c r="P147" s="566">
        <f t="shared" si="35"/>
        <v>9</v>
      </c>
    </row>
    <row r="148" spans="1:16" ht="12.75" outlineLevel="1">
      <c r="A148" s="80" t="s">
        <v>253</v>
      </c>
      <c r="B148" s="81"/>
      <c r="C148" s="72"/>
      <c r="D148" s="302">
        <v>0</v>
      </c>
      <c r="E148" s="73">
        <f aca="true" t="shared" si="36" ref="E148:P148">E133+E141+E147</f>
        <v>29</v>
      </c>
      <c r="F148" s="74">
        <f t="shared" si="36"/>
        <v>0</v>
      </c>
      <c r="G148" s="562">
        <f t="shared" si="36"/>
        <v>351</v>
      </c>
      <c r="H148" s="562">
        <f t="shared" si="36"/>
        <v>246</v>
      </c>
      <c r="I148" s="563">
        <f t="shared" si="36"/>
        <v>43</v>
      </c>
      <c r="J148" s="564">
        <f t="shared" si="36"/>
        <v>38</v>
      </c>
      <c r="K148" s="564">
        <f t="shared" si="36"/>
        <v>40</v>
      </c>
      <c r="L148" s="564">
        <f t="shared" si="36"/>
        <v>39</v>
      </c>
      <c r="M148" s="564">
        <f t="shared" si="36"/>
        <v>40</v>
      </c>
      <c r="N148" s="565">
        <f t="shared" si="36"/>
        <v>46</v>
      </c>
      <c r="O148" s="566">
        <f t="shared" si="36"/>
        <v>11</v>
      </c>
      <c r="P148" s="566">
        <f t="shared" si="36"/>
        <v>94</v>
      </c>
    </row>
    <row r="149" spans="1:16" ht="12.75" outlineLevel="3">
      <c r="A149" s="75" t="s">
        <v>150</v>
      </c>
      <c r="B149" s="76" t="s">
        <v>151</v>
      </c>
      <c r="C149" s="77" t="s">
        <v>152</v>
      </c>
      <c r="D149" s="303"/>
      <c r="E149" s="78">
        <v>1</v>
      </c>
      <c r="F149" s="79"/>
      <c r="G149" s="567">
        <f aca="true" t="shared" si="37" ref="G149:G158">H149+O149+P149</f>
        <v>21</v>
      </c>
      <c r="H149" s="567">
        <f aca="true" t="shared" si="38" ref="H149:H158">SUM(I149:N149)</f>
        <v>17</v>
      </c>
      <c r="I149" s="568">
        <v>3</v>
      </c>
      <c r="J149" s="569">
        <v>3</v>
      </c>
      <c r="K149" s="569">
        <v>3</v>
      </c>
      <c r="L149" s="569">
        <v>3</v>
      </c>
      <c r="M149" s="569">
        <v>2</v>
      </c>
      <c r="N149" s="570">
        <v>3</v>
      </c>
      <c r="O149" s="571">
        <v>0</v>
      </c>
      <c r="P149" s="571">
        <v>4</v>
      </c>
    </row>
    <row r="150" spans="1:16" ht="12.75" outlineLevel="3">
      <c r="A150" s="60" t="s">
        <v>150</v>
      </c>
      <c r="B150" s="61" t="s">
        <v>151</v>
      </c>
      <c r="C150" s="62" t="s">
        <v>264</v>
      </c>
      <c r="D150" s="300"/>
      <c r="E150" s="63">
        <v>1</v>
      </c>
      <c r="F150" s="64"/>
      <c r="G150" s="552">
        <f t="shared" si="37"/>
        <v>11</v>
      </c>
      <c r="H150" s="552">
        <f t="shared" si="38"/>
        <v>9</v>
      </c>
      <c r="I150" s="553">
        <v>2</v>
      </c>
      <c r="J150" s="554">
        <v>2</v>
      </c>
      <c r="K150" s="554">
        <v>1</v>
      </c>
      <c r="L150" s="554">
        <v>1</v>
      </c>
      <c r="M150" s="554">
        <v>2</v>
      </c>
      <c r="N150" s="555">
        <v>1</v>
      </c>
      <c r="O150" s="556">
        <v>0</v>
      </c>
      <c r="P150" s="556">
        <v>2</v>
      </c>
    </row>
    <row r="151" spans="1:16" ht="12.75" outlineLevel="3">
      <c r="A151" s="60" t="s">
        <v>150</v>
      </c>
      <c r="B151" s="61" t="s">
        <v>151</v>
      </c>
      <c r="C151" s="442" t="s">
        <v>153</v>
      </c>
      <c r="D151" s="300"/>
      <c r="E151" s="63">
        <v>1</v>
      </c>
      <c r="F151" s="64"/>
      <c r="G151" s="552">
        <f t="shared" si="37"/>
        <v>7</v>
      </c>
      <c r="H151" s="552">
        <f t="shared" si="38"/>
        <v>6</v>
      </c>
      <c r="I151" s="554">
        <v>1</v>
      </c>
      <c r="J151" s="554">
        <v>1</v>
      </c>
      <c r="K151" s="554">
        <v>1</v>
      </c>
      <c r="L151" s="554">
        <v>1</v>
      </c>
      <c r="M151" s="554">
        <v>1</v>
      </c>
      <c r="N151" s="637">
        <v>1</v>
      </c>
      <c r="O151" s="556">
        <v>0</v>
      </c>
      <c r="P151" s="556">
        <v>1</v>
      </c>
    </row>
    <row r="152" spans="1:16" ht="12.75" outlineLevel="3">
      <c r="A152" s="60" t="s">
        <v>150</v>
      </c>
      <c r="B152" s="61" t="s">
        <v>151</v>
      </c>
      <c r="C152" s="442" t="s">
        <v>154</v>
      </c>
      <c r="D152" s="300"/>
      <c r="E152" s="63">
        <v>1</v>
      </c>
      <c r="F152" s="64"/>
      <c r="G152" s="552">
        <f t="shared" si="37"/>
        <v>6</v>
      </c>
      <c r="H152" s="552">
        <f t="shared" si="38"/>
        <v>4</v>
      </c>
      <c r="I152" s="554">
        <v>1</v>
      </c>
      <c r="J152" s="554">
        <v>1</v>
      </c>
      <c r="K152" s="554">
        <v>1</v>
      </c>
      <c r="L152" s="554">
        <v>0</v>
      </c>
      <c r="M152" s="554">
        <v>0</v>
      </c>
      <c r="N152" s="637">
        <v>1</v>
      </c>
      <c r="O152" s="556">
        <v>1</v>
      </c>
      <c r="P152" s="556">
        <v>1</v>
      </c>
    </row>
    <row r="153" spans="1:16" ht="12.75" outlineLevel="3">
      <c r="A153" s="60" t="s">
        <v>150</v>
      </c>
      <c r="B153" s="61" t="s">
        <v>151</v>
      </c>
      <c r="C153" s="62" t="s">
        <v>155</v>
      </c>
      <c r="D153" s="300"/>
      <c r="E153" s="63">
        <v>1</v>
      </c>
      <c r="F153" s="64"/>
      <c r="G153" s="552">
        <f t="shared" si="37"/>
        <v>7</v>
      </c>
      <c r="H153" s="552">
        <f t="shared" si="38"/>
        <v>6</v>
      </c>
      <c r="I153" s="554">
        <v>1</v>
      </c>
      <c r="J153" s="554">
        <v>1</v>
      </c>
      <c r="K153" s="554">
        <v>1</v>
      </c>
      <c r="L153" s="554">
        <v>1</v>
      </c>
      <c r="M153" s="554">
        <v>1</v>
      </c>
      <c r="N153" s="637">
        <v>1</v>
      </c>
      <c r="O153" s="556">
        <v>0</v>
      </c>
      <c r="P153" s="556">
        <v>1</v>
      </c>
    </row>
    <row r="154" spans="1:16" ht="12.75" outlineLevel="3">
      <c r="A154" s="60" t="s">
        <v>150</v>
      </c>
      <c r="B154" s="61" t="s">
        <v>151</v>
      </c>
      <c r="C154" s="62" t="s">
        <v>156</v>
      </c>
      <c r="D154" s="300"/>
      <c r="E154" s="63">
        <v>1</v>
      </c>
      <c r="F154" s="64"/>
      <c r="G154" s="552">
        <f t="shared" si="37"/>
        <v>9</v>
      </c>
      <c r="H154" s="552">
        <f t="shared" si="38"/>
        <v>6</v>
      </c>
      <c r="I154" s="554">
        <v>1</v>
      </c>
      <c r="J154" s="554">
        <v>1</v>
      </c>
      <c r="K154" s="554">
        <v>1</v>
      </c>
      <c r="L154" s="554">
        <v>1</v>
      </c>
      <c r="M154" s="554">
        <v>1</v>
      </c>
      <c r="N154" s="637">
        <v>1</v>
      </c>
      <c r="O154" s="556">
        <v>0</v>
      </c>
      <c r="P154" s="556">
        <v>3</v>
      </c>
    </row>
    <row r="155" spans="1:16" ht="12.75" outlineLevel="3">
      <c r="A155" s="60" t="s">
        <v>150</v>
      </c>
      <c r="B155" s="61" t="s">
        <v>151</v>
      </c>
      <c r="C155" s="62" t="s">
        <v>157</v>
      </c>
      <c r="D155" s="300"/>
      <c r="E155" s="63">
        <v>1</v>
      </c>
      <c r="F155" s="64"/>
      <c r="G155" s="552">
        <f t="shared" si="37"/>
        <v>6</v>
      </c>
      <c r="H155" s="552">
        <f t="shared" si="38"/>
        <v>6</v>
      </c>
      <c r="I155" s="554">
        <v>1</v>
      </c>
      <c r="J155" s="554">
        <v>1</v>
      </c>
      <c r="K155" s="554">
        <v>1</v>
      </c>
      <c r="L155" s="554">
        <v>1</v>
      </c>
      <c r="M155" s="554">
        <v>1</v>
      </c>
      <c r="N155" s="637">
        <v>1</v>
      </c>
      <c r="O155" s="556">
        <v>0</v>
      </c>
      <c r="P155" s="556">
        <v>0</v>
      </c>
    </row>
    <row r="156" spans="1:16" ht="12.75" outlineLevel="3">
      <c r="A156" s="60" t="s">
        <v>150</v>
      </c>
      <c r="B156" s="61" t="s">
        <v>151</v>
      </c>
      <c r="C156" s="62" t="s">
        <v>158</v>
      </c>
      <c r="D156" s="300"/>
      <c r="E156" s="63">
        <v>1</v>
      </c>
      <c r="F156" s="64"/>
      <c r="G156" s="552">
        <f t="shared" si="37"/>
        <v>8</v>
      </c>
      <c r="H156" s="552">
        <f t="shared" si="38"/>
        <v>4</v>
      </c>
      <c r="I156" s="553">
        <v>1</v>
      </c>
      <c r="J156" s="554">
        <v>0</v>
      </c>
      <c r="K156" s="554">
        <v>0</v>
      </c>
      <c r="L156" s="554">
        <v>1</v>
      </c>
      <c r="M156" s="554">
        <v>1</v>
      </c>
      <c r="N156" s="637">
        <v>1</v>
      </c>
      <c r="O156" s="556">
        <v>1</v>
      </c>
      <c r="P156" s="556">
        <v>3</v>
      </c>
    </row>
    <row r="157" spans="1:16" ht="12.75" outlineLevel="3">
      <c r="A157" s="60" t="s">
        <v>150</v>
      </c>
      <c r="B157" s="61" t="s">
        <v>151</v>
      </c>
      <c r="C157" s="62" t="s">
        <v>159</v>
      </c>
      <c r="D157" s="300"/>
      <c r="E157" s="63">
        <v>1</v>
      </c>
      <c r="F157" s="64"/>
      <c r="G157" s="552">
        <f t="shared" si="37"/>
        <v>7</v>
      </c>
      <c r="H157" s="552">
        <f t="shared" si="38"/>
        <v>6</v>
      </c>
      <c r="I157" s="554">
        <v>1</v>
      </c>
      <c r="J157" s="554">
        <v>1</v>
      </c>
      <c r="K157" s="554">
        <v>1</v>
      </c>
      <c r="L157" s="554">
        <v>1</v>
      </c>
      <c r="M157" s="554">
        <v>1</v>
      </c>
      <c r="N157" s="637">
        <v>1</v>
      </c>
      <c r="O157" s="556">
        <v>0</v>
      </c>
      <c r="P157" s="556">
        <v>1</v>
      </c>
    </row>
    <row r="158" spans="1:16" ht="12.75" outlineLevel="3">
      <c r="A158" s="65" t="s">
        <v>150</v>
      </c>
      <c r="B158" s="66" t="s">
        <v>151</v>
      </c>
      <c r="C158" s="67" t="s">
        <v>160</v>
      </c>
      <c r="D158" s="301"/>
      <c r="E158" s="68">
        <v>1</v>
      </c>
      <c r="F158" s="69"/>
      <c r="G158" s="557">
        <f t="shared" si="37"/>
        <v>9</v>
      </c>
      <c r="H158" s="557">
        <f t="shared" si="38"/>
        <v>6</v>
      </c>
      <c r="I158" s="554">
        <v>1</v>
      </c>
      <c r="J158" s="554">
        <v>1</v>
      </c>
      <c r="K158" s="554">
        <v>1</v>
      </c>
      <c r="L158" s="554">
        <v>1</v>
      </c>
      <c r="M158" s="554">
        <v>1</v>
      </c>
      <c r="N158" s="637">
        <v>1</v>
      </c>
      <c r="O158" s="561">
        <v>0</v>
      </c>
      <c r="P158" s="561">
        <v>3</v>
      </c>
    </row>
    <row r="159" spans="1:16" ht="12.75" outlineLevel="2">
      <c r="A159" s="70" t="s">
        <v>150</v>
      </c>
      <c r="B159" s="71" t="s">
        <v>254</v>
      </c>
      <c r="C159" s="72"/>
      <c r="D159" s="302">
        <v>0</v>
      </c>
      <c r="E159" s="73">
        <f aca="true" t="shared" si="39" ref="E159:P159">SUM(E149:E158)</f>
        <v>10</v>
      </c>
      <c r="F159" s="74">
        <f t="shared" si="39"/>
        <v>0</v>
      </c>
      <c r="G159" s="562">
        <f t="shared" si="39"/>
        <v>91</v>
      </c>
      <c r="H159" s="562">
        <f t="shared" si="39"/>
        <v>70</v>
      </c>
      <c r="I159" s="563">
        <f t="shared" si="39"/>
        <v>13</v>
      </c>
      <c r="J159" s="564">
        <f t="shared" si="39"/>
        <v>12</v>
      </c>
      <c r="K159" s="564">
        <f t="shared" si="39"/>
        <v>11</v>
      </c>
      <c r="L159" s="564">
        <f t="shared" si="39"/>
        <v>11</v>
      </c>
      <c r="M159" s="564">
        <f t="shared" si="39"/>
        <v>11</v>
      </c>
      <c r="N159" s="639">
        <f t="shared" si="39"/>
        <v>12</v>
      </c>
      <c r="O159" s="566">
        <f t="shared" si="39"/>
        <v>2</v>
      </c>
      <c r="P159" s="566">
        <f t="shared" si="39"/>
        <v>19</v>
      </c>
    </row>
    <row r="160" spans="1:16" ht="12.75" outlineLevel="3">
      <c r="A160" s="75" t="s">
        <v>150</v>
      </c>
      <c r="B160" s="76" t="s">
        <v>161</v>
      </c>
      <c r="C160" s="77" t="s">
        <v>162</v>
      </c>
      <c r="D160" s="303"/>
      <c r="E160" s="78">
        <v>1</v>
      </c>
      <c r="F160" s="79"/>
      <c r="G160" s="567">
        <f aca="true" t="shared" si="40" ref="G160:G173">H160+O160+P160</f>
        <v>21</v>
      </c>
      <c r="H160" s="567">
        <f aca="true" t="shared" si="41" ref="H160:H173">SUM(I160:N160)</f>
        <v>18</v>
      </c>
      <c r="I160" s="568">
        <v>3</v>
      </c>
      <c r="J160" s="569">
        <v>3</v>
      </c>
      <c r="K160" s="568">
        <v>3</v>
      </c>
      <c r="L160" s="569">
        <v>3</v>
      </c>
      <c r="M160" s="568">
        <v>3</v>
      </c>
      <c r="N160" s="640">
        <v>3</v>
      </c>
      <c r="O160" s="571">
        <v>0</v>
      </c>
      <c r="P160" s="571">
        <v>3</v>
      </c>
    </row>
    <row r="161" spans="1:16" ht="12.75" outlineLevel="3">
      <c r="A161" s="60" t="s">
        <v>150</v>
      </c>
      <c r="B161" s="61" t="s">
        <v>161</v>
      </c>
      <c r="C161" s="62" t="s">
        <v>163</v>
      </c>
      <c r="D161" s="300"/>
      <c r="E161" s="63">
        <v>1</v>
      </c>
      <c r="F161" s="64"/>
      <c r="G161" s="552">
        <f t="shared" si="40"/>
        <v>25</v>
      </c>
      <c r="H161" s="552">
        <f t="shared" si="41"/>
        <v>22</v>
      </c>
      <c r="I161" s="553">
        <v>4</v>
      </c>
      <c r="J161" s="554">
        <v>4</v>
      </c>
      <c r="K161" s="554">
        <v>3</v>
      </c>
      <c r="L161" s="554">
        <v>4</v>
      </c>
      <c r="M161" s="554">
        <v>3</v>
      </c>
      <c r="N161" s="637">
        <v>4</v>
      </c>
      <c r="O161" s="556">
        <v>0</v>
      </c>
      <c r="P161" s="556">
        <v>3</v>
      </c>
    </row>
    <row r="162" spans="1:16" ht="12.75" outlineLevel="3">
      <c r="A162" s="60" t="s">
        <v>150</v>
      </c>
      <c r="B162" s="61" t="s">
        <v>161</v>
      </c>
      <c r="C162" s="62" t="s">
        <v>164</v>
      </c>
      <c r="D162" s="300"/>
      <c r="E162" s="63">
        <v>1</v>
      </c>
      <c r="F162" s="64"/>
      <c r="G162" s="552">
        <f t="shared" si="40"/>
        <v>15</v>
      </c>
      <c r="H162" s="552">
        <f t="shared" si="41"/>
        <v>12</v>
      </c>
      <c r="I162" s="553">
        <v>2</v>
      </c>
      <c r="J162" s="553">
        <v>2</v>
      </c>
      <c r="K162" s="553">
        <v>2</v>
      </c>
      <c r="L162" s="553">
        <v>2</v>
      </c>
      <c r="M162" s="553">
        <v>2</v>
      </c>
      <c r="N162" s="637">
        <v>2</v>
      </c>
      <c r="O162" s="556">
        <v>0</v>
      </c>
      <c r="P162" s="556">
        <v>3</v>
      </c>
    </row>
    <row r="163" spans="1:16" ht="12.75" outlineLevel="3">
      <c r="A163" s="60" t="s">
        <v>150</v>
      </c>
      <c r="B163" s="61" t="s">
        <v>161</v>
      </c>
      <c r="C163" s="62" t="s">
        <v>165</v>
      </c>
      <c r="D163" s="300"/>
      <c r="E163" s="63">
        <v>1</v>
      </c>
      <c r="F163" s="64"/>
      <c r="G163" s="552">
        <f t="shared" si="40"/>
        <v>21</v>
      </c>
      <c r="H163" s="552">
        <f t="shared" si="41"/>
        <v>17</v>
      </c>
      <c r="I163" s="553">
        <v>3</v>
      </c>
      <c r="J163" s="554">
        <v>2</v>
      </c>
      <c r="K163" s="554">
        <v>3</v>
      </c>
      <c r="L163" s="554">
        <v>3</v>
      </c>
      <c r="M163" s="554">
        <v>3</v>
      </c>
      <c r="N163" s="637">
        <v>3</v>
      </c>
      <c r="O163" s="556">
        <v>0</v>
      </c>
      <c r="P163" s="556">
        <v>4</v>
      </c>
    </row>
    <row r="164" spans="1:16" ht="12.75" outlineLevel="3">
      <c r="A164" s="60" t="s">
        <v>150</v>
      </c>
      <c r="B164" s="61" t="s">
        <v>161</v>
      </c>
      <c r="C164" s="62" t="s">
        <v>166</v>
      </c>
      <c r="D164" s="300"/>
      <c r="E164" s="63">
        <v>1</v>
      </c>
      <c r="F164" s="64"/>
      <c r="G164" s="552">
        <f t="shared" si="40"/>
        <v>7</v>
      </c>
      <c r="H164" s="552">
        <f t="shared" si="41"/>
        <v>6</v>
      </c>
      <c r="I164" s="553">
        <v>1</v>
      </c>
      <c r="J164" s="554">
        <v>1</v>
      </c>
      <c r="K164" s="553">
        <v>1</v>
      </c>
      <c r="L164" s="554">
        <v>1</v>
      </c>
      <c r="M164" s="553">
        <v>1</v>
      </c>
      <c r="N164" s="637">
        <v>1</v>
      </c>
      <c r="O164" s="556">
        <v>0</v>
      </c>
      <c r="P164" s="556">
        <v>1</v>
      </c>
    </row>
    <row r="165" spans="1:16" ht="12.75" outlineLevel="3">
      <c r="A165" s="60" t="s">
        <v>150</v>
      </c>
      <c r="B165" s="61" t="s">
        <v>161</v>
      </c>
      <c r="C165" s="62" t="s">
        <v>167</v>
      </c>
      <c r="D165" s="300"/>
      <c r="E165" s="63">
        <v>1</v>
      </c>
      <c r="F165" s="64"/>
      <c r="G165" s="552">
        <f t="shared" si="40"/>
        <v>15</v>
      </c>
      <c r="H165" s="552">
        <f t="shared" si="41"/>
        <v>13</v>
      </c>
      <c r="I165" s="553">
        <v>2</v>
      </c>
      <c r="J165" s="554">
        <v>2</v>
      </c>
      <c r="K165" s="554">
        <v>3</v>
      </c>
      <c r="L165" s="554">
        <v>2</v>
      </c>
      <c r="M165" s="554">
        <v>2</v>
      </c>
      <c r="N165" s="637">
        <v>2</v>
      </c>
      <c r="O165" s="556">
        <v>0</v>
      </c>
      <c r="P165" s="556">
        <v>2</v>
      </c>
    </row>
    <row r="166" spans="1:16" ht="12.75" outlineLevel="3">
      <c r="A166" s="60" t="s">
        <v>150</v>
      </c>
      <c r="B166" s="61" t="s">
        <v>161</v>
      </c>
      <c r="C166" s="62" t="s">
        <v>168</v>
      </c>
      <c r="D166" s="300"/>
      <c r="E166" s="63">
        <v>1</v>
      </c>
      <c r="F166" s="64"/>
      <c r="G166" s="552">
        <f t="shared" si="40"/>
        <v>14</v>
      </c>
      <c r="H166" s="552">
        <f t="shared" si="41"/>
        <v>12</v>
      </c>
      <c r="I166" s="553">
        <v>2</v>
      </c>
      <c r="J166" s="554">
        <v>2</v>
      </c>
      <c r="K166" s="554">
        <v>2</v>
      </c>
      <c r="L166" s="553">
        <v>2</v>
      </c>
      <c r="M166" s="554">
        <v>2</v>
      </c>
      <c r="N166" s="637">
        <v>2</v>
      </c>
      <c r="O166" s="556">
        <v>0</v>
      </c>
      <c r="P166" s="556">
        <v>2</v>
      </c>
    </row>
    <row r="167" spans="1:16" ht="12.75" outlineLevel="3">
      <c r="A167" s="60" t="s">
        <v>150</v>
      </c>
      <c r="B167" s="61" t="s">
        <v>161</v>
      </c>
      <c r="C167" s="62" t="s">
        <v>169</v>
      </c>
      <c r="D167" s="300"/>
      <c r="E167" s="63">
        <v>1</v>
      </c>
      <c r="F167" s="64"/>
      <c r="G167" s="552">
        <f t="shared" si="40"/>
        <v>8</v>
      </c>
      <c r="H167" s="552">
        <f t="shared" si="41"/>
        <v>6</v>
      </c>
      <c r="I167" s="553">
        <v>1</v>
      </c>
      <c r="J167" s="554">
        <v>1</v>
      </c>
      <c r="K167" s="553">
        <v>1</v>
      </c>
      <c r="L167" s="554">
        <v>1</v>
      </c>
      <c r="M167" s="553">
        <v>1</v>
      </c>
      <c r="N167" s="637">
        <v>1</v>
      </c>
      <c r="O167" s="556">
        <v>0</v>
      </c>
      <c r="P167" s="556">
        <v>2</v>
      </c>
    </row>
    <row r="168" spans="1:16" ht="12.75" outlineLevel="3">
      <c r="A168" s="60" t="s">
        <v>150</v>
      </c>
      <c r="B168" s="61" t="s">
        <v>161</v>
      </c>
      <c r="C168" s="62" t="s">
        <v>536</v>
      </c>
      <c r="D168" s="300"/>
      <c r="E168" s="63">
        <v>1</v>
      </c>
      <c r="F168" s="64"/>
      <c r="G168" s="552">
        <f t="shared" si="40"/>
        <v>15</v>
      </c>
      <c r="H168" s="552">
        <f t="shared" si="41"/>
        <v>13</v>
      </c>
      <c r="I168" s="553">
        <v>2</v>
      </c>
      <c r="J168" s="554">
        <v>2</v>
      </c>
      <c r="K168" s="554">
        <v>2</v>
      </c>
      <c r="L168" s="554">
        <v>3</v>
      </c>
      <c r="M168" s="554">
        <v>2</v>
      </c>
      <c r="N168" s="637">
        <v>2</v>
      </c>
      <c r="O168" s="556">
        <v>0</v>
      </c>
      <c r="P168" s="556">
        <v>2</v>
      </c>
    </row>
    <row r="169" spans="1:16" ht="12.75" outlineLevel="3">
      <c r="A169" s="60" t="s">
        <v>150</v>
      </c>
      <c r="B169" s="61" t="s">
        <v>161</v>
      </c>
      <c r="C169" s="62" t="s">
        <v>170</v>
      </c>
      <c r="D169" s="300"/>
      <c r="E169" s="63">
        <v>1</v>
      </c>
      <c r="F169" s="64"/>
      <c r="G169" s="552">
        <f t="shared" si="40"/>
        <v>8</v>
      </c>
      <c r="H169" s="552">
        <f t="shared" si="41"/>
        <v>6</v>
      </c>
      <c r="I169" s="553">
        <v>1</v>
      </c>
      <c r="J169" s="554">
        <v>1</v>
      </c>
      <c r="K169" s="553">
        <v>1</v>
      </c>
      <c r="L169" s="554">
        <v>1</v>
      </c>
      <c r="M169" s="553">
        <v>1</v>
      </c>
      <c r="N169" s="637">
        <v>1</v>
      </c>
      <c r="O169" s="556">
        <v>0</v>
      </c>
      <c r="P169" s="556">
        <v>2</v>
      </c>
    </row>
    <row r="170" spans="1:16" ht="12.75" outlineLevel="3">
      <c r="A170" s="60" t="s">
        <v>150</v>
      </c>
      <c r="B170" s="61" t="s">
        <v>161</v>
      </c>
      <c r="C170" s="62" t="s">
        <v>171</v>
      </c>
      <c r="D170" s="300"/>
      <c r="E170" s="63">
        <v>1</v>
      </c>
      <c r="F170" s="64"/>
      <c r="G170" s="552">
        <f t="shared" si="40"/>
        <v>14</v>
      </c>
      <c r="H170" s="552">
        <f t="shared" si="41"/>
        <v>12</v>
      </c>
      <c r="I170" s="553">
        <v>2</v>
      </c>
      <c r="J170" s="554">
        <v>2</v>
      </c>
      <c r="K170" s="554">
        <v>2</v>
      </c>
      <c r="L170" s="553">
        <v>2</v>
      </c>
      <c r="M170" s="554">
        <v>2</v>
      </c>
      <c r="N170" s="637">
        <v>2</v>
      </c>
      <c r="O170" s="556">
        <v>0</v>
      </c>
      <c r="P170" s="556">
        <v>2</v>
      </c>
    </row>
    <row r="171" spans="1:16" ht="12.75" outlineLevel="3">
      <c r="A171" s="60" t="s">
        <v>150</v>
      </c>
      <c r="B171" s="61" t="s">
        <v>161</v>
      </c>
      <c r="C171" s="62" t="s">
        <v>607</v>
      </c>
      <c r="D171" s="300"/>
      <c r="E171" s="63">
        <v>1</v>
      </c>
      <c r="F171" s="64"/>
      <c r="G171" s="552">
        <f t="shared" si="40"/>
        <v>8</v>
      </c>
      <c r="H171" s="552">
        <f t="shared" si="41"/>
        <v>6</v>
      </c>
      <c r="I171" s="553">
        <v>1</v>
      </c>
      <c r="J171" s="554">
        <v>1</v>
      </c>
      <c r="K171" s="553">
        <v>1</v>
      </c>
      <c r="L171" s="554">
        <v>1</v>
      </c>
      <c r="M171" s="553">
        <v>1</v>
      </c>
      <c r="N171" s="637">
        <v>1</v>
      </c>
      <c r="O171" s="556">
        <v>0</v>
      </c>
      <c r="P171" s="556">
        <v>2</v>
      </c>
    </row>
    <row r="172" spans="1:16" ht="12.75" outlineLevel="3">
      <c r="A172" s="65" t="s">
        <v>150</v>
      </c>
      <c r="B172" s="66" t="s">
        <v>161</v>
      </c>
      <c r="C172" s="67" t="s">
        <v>172</v>
      </c>
      <c r="D172" s="301"/>
      <c r="E172" s="68">
        <v>1</v>
      </c>
      <c r="F172" s="69"/>
      <c r="G172" s="557">
        <f t="shared" si="40"/>
        <v>7</v>
      </c>
      <c r="H172" s="557">
        <f t="shared" si="41"/>
        <v>6</v>
      </c>
      <c r="I172" s="553">
        <v>1</v>
      </c>
      <c r="J172" s="554">
        <v>1</v>
      </c>
      <c r="K172" s="553">
        <v>1</v>
      </c>
      <c r="L172" s="554">
        <v>1</v>
      </c>
      <c r="M172" s="553">
        <v>1</v>
      </c>
      <c r="N172" s="637">
        <v>1</v>
      </c>
      <c r="O172" s="561">
        <v>0</v>
      </c>
      <c r="P172" s="561">
        <v>1</v>
      </c>
    </row>
    <row r="173" spans="1:16" ht="12.75" outlineLevel="3">
      <c r="A173" s="65" t="s">
        <v>150</v>
      </c>
      <c r="B173" s="66" t="s">
        <v>161</v>
      </c>
      <c r="C173" s="67" t="s">
        <v>532</v>
      </c>
      <c r="D173" s="301"/>
      <c r="E173" s="68">
        <v>1</v>
      </c>
      <c r="F173" s="69"/>
      <c r="G173" s="557">
        <f t="shared" si="40"/>
        <v>7</v>
      </c>
      <c r="H173" s="557">
        <f t="shared" si="41"/>
        <v>6</v>
      </c>
      <c r="I173" s="553">
        <v>1</v>
      </c>
      <c r="J173" s="554">
        <v>1</v>
      </c>
      <c r="K173" s="553">
        <v>1</v>
      </c>
      <c r="L173" s="554">
        <v>1</v>
      </c>
      <c r="M173" s="553">
        <v>1</v>
      </c>
      <c r="N173" s="637">
        <v>1</v>
      </c>
      <c r="O173" s="561">
        <v>0</v>
      </c>
      <c r="P173" s="561">
        <v>1</v>
      </c>
    </row>
    <row r="174" spans="1:16" ht="12.75" outlineLevel="2">
      <c r="A174" s="70" t="s">
        <v>150</v>
      </c>
      <c r="B174" s="71" t="s">
        <v>255</v>
      </c>
      <c r="C174" s="72"/>
      <c r="D174" s="302">
        <v>0</v>
      </c>
      <c r="E174" s="434">
        <f aca="true" t="shared" si="42" ref="E174:P174">SUM(E160:E173)</f>
        <v>14</v>
      </c>
      <c r="F174" s="74">
        <f t="shared" si="42"/>
        <v>0</v>
      </c>
      <c r="G174" s="562">
        <f t="shared" si="42"/>
        <v>185</v>
      </c>
      <c r="H174" s="562">
        <f t="shared" si="42"/>
        <v>155</v>
      </c>
      <c r="I174" s="563">
        <f t="shared" si="42"/>
        <v>26</v>
      </c>
      <c r="J174" s="564">
        <f t="shared" si="42"/>
        <v>25</v>
      </c>
      <c r="K174" s="564">
        <f t="shared" si="42"/>
        <v>26</v>
      </c>
      <c r="L174" s="564">
        <f t="shared" si="42"/>
        <v>27</v>
      </c>
      <c r="M174" s="564">
        <f t="shared" si="42"/>
        <v>25</v>
      </c>
      <c r="N174" s="639">
        <f t="shared" si="42"/>
        <v>26</v>
      </c>
      <c r="O174" s="566">
        <f t="shared" si="42"/>
        <v>0</v>
      </c>
      <c r="P174" s="566">
        <f t="shared" si="42"/>
        <v>30</v>
      </c>
    </row>
    <row r="175" spans="1:16" ht="12.75" outlineLevel="3">
      <c r="A175" s="75" t="s">
        <v>150</v>
      </c>
      <c r="B175" s="76" t="s">
        <v>173</v>
      </c>
      <c r="C175" s="77" t="s">
        <v>174</v>
      </c>
      <c r="D175" s="303"/>
      <c r="E175" s="78">
        <v>1</v>
      </c>
      <c r="F175" s="79"/>
      <c r="G175" s="567">
        <f aca="true" t="shared" si="43" ref="G175:G192">H175+O175+P175</f>
        <v>24</v>
      </c>
      <c r="H175" s="567">
        <f aca="true" t="shared" si="44" ref="H175:H192">SUM(I175:N175)</f>
        <v>19</v>
      </c>
      <c r="I175" s="568">
        <v>3</v>
      </c>
      <c r="J175" s="569">
        <v>3</v>
      </c>
      <c r="K175" s="569">
        <v>3</v>
      </c>
      <c r="L175" s="569">
        <v>3</v>
      </c>
      <c r="M175" s="569">
        <v>4</v>
      </c>
      <c r="N175" s="640">
        <v>3</v>
      </c>
      <c r="O175" s="571">
        <v>0</v>
      </c>
      <c r="P175" s="571">
        <v>5</v>
      </c>
    </row>
    <row r="176" spans="1:16" ht="12.75" outlineLevel="3">
      <c r="A176" s="60" t="s">
        <v>150</v>
      </c>
      <c r="B176" s="61" t="s">
        <v>173</v>
      </c>
      <c r="C176" s="62" t="s">
        <v>175</v>
      </c>
      <c r="D176" s="300"/>
      <c r="E176" s="63">
        <v>1</v>
      </c>
      <c r="F176" s="64"/>
      <c r="G176" s="552">
        <f t="shared" si="43"/>
        <v>8</v>
      </c>
      <c r="H176" s="552">
        <f t="shared" si="44"/>
        <v>6</v>
      </c>
      <c r="I176" s="553">
        <v>1</v>
      </c>
      <c r="J176" s="554">
        <v>1</v>
      </c>
      <c r="K176" s="553">
        <v>1</v>
      </c>
      <c r="L176" s="554">
        <v>1</v>
      </c>
      <c r="M176" s="553">
        <v>1</v>
      </c>
      <c r="N176" s="637">
        <v>1</v>
      </c>
      <c r="O176" s="556">
        <v>0</v>
      </c>
      <c r="P176" s="556">
        <v>2</v>
      </c>
    </row>
    <row r="177" spans="1:16" ht="12.75" outlineLevel="3">
      <c r="A177" s="60" t="s">
        <v>150</v>
      </c>
      <c r="B177" s="61" t="s">
        <v>173</v>
      </c>
      <c r="C177" s="62" t="s">
        <v>176</v>
      </c>
      <c r="D177" s="300"/>
      <c r="E177" s="63">
        <v>1</v>
      </c>
      <c r="F177" s="64"/>
      <c r="G177" s="552">
        <f t="shared" si="43"/>
        <v>21</v>
      </c>
      <c r="H177" s="552">
        <f t="shared" si="44"/>
        <v>16</v>
      </c>
      <c r="I177" s="553">
        <v>2</v>
      </c>
      <c r="J177" s="554">
        <v>3</v>
      </c>
      <c r="K177" s="554">
        <v>2</v>
      </c>
      <c r="L177" s="554">
        <v>3</v>
      </c>
      <c r="M177" s="554">
        <v>3</v>
      </c>
      <c r="N177" s="637">
        <v>3</v>
      </c>
      <c r="O177" s="556">
        <v>0</v>
      </c>
      <c r="P177" s="556">
        <v>5</v>
      </c>
    </row>
    <row r="178" spans="1:16" ht="12.75" outlineLevel="3">
      <c r="A178" s="60" t="s">
        <v>150</v>
      </c>
      <c r="B178" s="61" t="s">
        <v>173</v>
      </c>
      <c r="C178" s="62" t="s">
        <v>177</v>
      </c>
      <c r="D178" s="300"/>
      <c r="E178" s="63">
        <v>1</v>
      </c>
      <c r="F178" s="64"/>
      <c r="G178" s="552">
        <f t="shared" si="43"/>
        <v>13</v>
      </c>
      <c r="H178" s="552">
        <f t="shared" si="44"/>
        <v>11</v>
      </c>
      <c r="I178" s="553">
        <v>1</v>
      </c>
      <c r="J178" s="554">
        <v>2</v>
      </c>
      <c r="K178" s="554">
        <v>2</v>
      </c>
      <c r="L178" s="554">
        <v>2</v>
      </c>
      <c r="M178" s="554">
        <v>2</v>
      </c>
      <c r="N178" s="637">
        <v>2</v>
      </c>
      <c r="O178" s="556">
        <v>0</v>
      </c>
      <c r="P178" s="556">
        <v>2</v>
      </c>
    </row>
    <row r="179" spans="1:16" ht="12.75" outlineLevel="3">
      <c r="A179" s="60" t="s">
        <v>150</v>
      </c>
      <c r="B179" s="61" t="s">
        <v>173</v>
      </c>
      <c r="C179" s="62" t="s">
        <v>178</v>
      </c>
      <c r="D179" s="300"/>
      <c r="E179" s="63">
        <v>1</v>
      </c>
      <c r="F179" s="64"/>
      <c r="G179" s="552">
        <f t="shared" si="43"/>
        <v>8</v>
      </c>
      <c r="H179" s="552">
        <f t="shared" si="44"/>
        <v>6</v>
      </c>
      <c r="I179" s="553">
        <v>1</v>
      </c>
      <c r="J179" s="554">
        <v>1</v>
      </c>
      <c r="K179" s="553">
        <v>1</v>
      </c>
      <c r="L179" s="554">
        <v>1</v>
      </c>
      <c r="M179" s="553">
        <v>1</v>
      </c>
      <c r="N179" s="637">
        <v>1</v>
      </c>
      <c r="O179" s="556">
        <v>0</v>
      </c>
      <c r="P179" s="556">
        <v>2</v>
      </c>
    </row>
    <row r="180" spans="1:16" ht="12.75" outlineLevel="3">
      <c r="A180" s="60" t="s">
        <v>150</v>
      </c>
      <c r="B180" s="61" t="s">
        <v>173</v>
      </c>
      <c r="C180" s="62" t="s">
        <v>179</v>
      </c>
      <c r="D180" s="300"/>
      <c r="E180" s="63">
        <v>1</v>
      </c>
      <c r="F180" s="64"/>
      <c r="G180" s="552">
        <f t="shared" si="43"/>
        <v>14</v>
      </c>
      <c r="H180" s="552">
        <f t="shared" si="44"/>
        <v>12</v>
      </c>
      <c r="I180" s="554">
        <v>2</v>
      </c>
      <c r="J180" s="554">
        <v>2</v>
      </c>
      <c r="K180" s="554">
        <v>2</v>
      </c>
      <c r="L180" s="554">
        <v>2</v>
      </c>
      <c r="M180" s="554">
        <v>2</v>
      </c>
      <c r="N180" s="637">
        <v>2</v>
      </c>
      <c r="O180" s="556">
        <v>0</v>
      </c>
      <c r="P180" s="556">
        <v>2</v>
      </c>
    </row>
    <row r="181" spans="1:16" ht="12.75" outlineLevel="3">
      <c r="A181" s="60" t="s">
        <v>150</v>
      </c>
      <c r="B181" s="61" t="s">
        <v>173</v>
      </c>
      <c r="C181" s="62" t="s">
        <v>180</v>
      </c>
      <c r="D181" s="300"/>
      <c r="E181" s="63">
        <v>1</v>
      </c>
      <c r="F181" s="64"/>
      <c r="G181" s="552">
        <f t="shared" si="43"/>
        <v>7</v>
      </c>
      <c r="H181" s="552">
        <f t="shared" si="44"/>
        <v>6</v>
      </c>
      <c r="I181" s="553">
        <v>1</v>
      </c>
      <c r="J181" s="554">
        <v>1</v>
      </c>
      <c r="K181" s="553">
        <v>1</v>
      </c>
      <c r="L181" s="554">
        <v>1</v>
      </c>
      <c r="M181" s="553">
        <v>1</v>
      </c>
      <c r="N181" s="637">
        <v>1</v>
      </c>
      <c r="O181" s="556">
        <v>0</v>
      </c>
      <c r="P181" s="556">
        <v>1</v>
      </c>
    </row>
    <row r="182" spans="1:16" ht="12.75" outlineLevel="3">
      <c r="A182" s="60" t="s">
        <v>150</v>
      </c>
      <c r="B182" s="61" t="s">
        <v>173</v>
      </c>
      <c r="C182" s="62" t="s">
        <v>181</v>
      </c>
      <c r="D182" s="300"/>
      <c r="E182" s="63">
        <v>1</v>
      </c>
      <c r="F182" s="64"/>
      <c r="G182" s="552">
        <f t="shared" si="43"/>
        <v>8</v>
      </c>
      <c r="H182" s="552">
        <f t="shared" si="44"/>
        <v>6</v>
      </c>
      <c r="I182" s="553">
        <v>1</v>
      </c>
      <c r="J182" s="554">
        <v>1</v>
      </c>
      <c r="K182" s="553">
        <v>1</v>
      </c>
      <c r="L182" s="554">
        <v>1</v>
      </c>
      <c r="M182" s="553">
        <v>1</v>
      </c>
      <c r="N182" s="637">
        <v>1</v>
      </c>
      <c r="O182" s="556">
        <v>0</v>
      </c>
      <c r="P182" s="556">
        <v>2</v>
      </c>
    </row>
    <row r="183" spans="1:16" ht="12.75" outlineLevel="3">
      <c r="A183" s="60" t="s">
        <v>150</v>
      </c>
      <c r="B183" s="61" t="s">
        <v>173</v>
      </c>
      <c r="C183" s="62" t="s">
        <v>182</v>
      </c>
      <c r="D183" s="300"/>
      <c r="E183" s="63">
        <v>1</v>
      </c>
      <c r="F183" s="64"/>
      <c r="G183" s="552">
        <f t="shared" si="43"/>
        <v>10</v>
      </c>
      <c r="H183" s="552">
        <f t="shared" si="44"/>
        <v>8</v>
      </c>
      <c r="I183" s="553">
        <v>1</v>
      </c>
      <c r="J183" s="554">
        <v>2</v>
      </c>
      <c r="K183" s="554">
        <v>1</v>
      </c>
      <c r="L183" s="554">
        <v>2</v>
      </c>
      <c r="M183" s="554">
        <v>1</v>
      </c>
      <c r="N183" s="637">
        <v>1</v>
      </c>
      <c r="O183" s="556">
        <v>0</v>
      </c>
      <c r="P183" s="556">
        <v>2</v>
      </c>
    </row>
    <row r="184" spans="1:16" ht="12.75" outlineLevel="3">
      <c r="A184" s="60" t="s">
        <v>150</v>
      </c>
      <c r="B184" s="61" t="s">
        <v>173</v>
      </c>
      <c r="C184" s="62" t="s">
        <v>183</v>
      </c>
      <c r="D184" s="300"/>
      <c r="E184" s="63">
        <v>1</v>
      </c>
      <c r="F184" s="64"/>
      <c r="G184" s="552">
        <f t="shared" si="43"/>
        <v>15</v>
      </c>
      <c r="H184" s="552">
        <f t="shared" si="44"/>
        <v>12</v>
      </c>
      <c r="I184" s="554">
        <v>2</v>
      </c>
      <c r="J184" s="554">
        <v>2</v>
      </c>
      <c r="K184" s="554">
        <v>2</v>
      </c>
      <c r="L184" s="554">
        <v>2</v>
      </c>
      <c r="M184" s="554">
        <v>2</v>
      </c>
      <c r="N184" s="637">
        <v>2</v>
      </c>
      <c r="O184" s="556">
        <v>0</v>
      </c>
      <c r="P184" s="556">
        <v>3</v>
      </c>
    </row>
    <row r="185" spans="1:16" ht="12.75" outlineLevel="3">
      <c r="A185" s="60" t="s">
        <v>150</v>
      </c>
      <c r="B185" s="61" t="s">
        <v>173</v>
      </c>
      <c r="C185" s="442" t="s">
        <v>184</v>
      </c>
      <c r="D185" s="300"/>
      <c r="E185" s="63">
        <v>1</v>
      </c>
      <c r="F185" s="64"/>
      <c r="G185" s="552">
        <f t="shared" si="43"/>
        <v>6</v>
      </c>
      <c r="H185" s="552">
        <f t="shared" si="44"/>
        <v>4</v>
      </c>
      <c r="I185" s="553">
        <v>1</v>
      </c>
      <c r="J185" s="554">
        <v>1</v>
      </c>
      <c r="K185" s="554">
        <v>1</v>
      </c>
      <c r="L185" s="554">
        <v>0</v>
      </c>
      <c r="M185" s="554">
        <v>0</v>
      </c>
      <c r="N185" s="637">
        <v>1</v>
      </c>
      <c r="O185" s="556">
        <v>1</v>
      </c>
      <c r="P185" s="556">
        <v>1</v>
      </c>
    </row>
    <row r="186" spans="1:16" ht="12.75" outlineLevel="3">
      <c r="A186" s="60" t="s">
        <v>150</v>
      </c>
      <c r="B186" s="61" t="s">
        <v>173</v>
      </c>
      <c r="C186" s="62" t="s">
        <v>185</v>
      </c>
      <c r="D186" s="300"/>
      <c r="E186" s="63">
        <v>1</v>
      </c>
      <c r="F186" s="64"/>
      <c r="G186" s="552">
        <f t="shared" si="43"/>
        <v>15</v>
      </c>
      <c r="H186" s="552">
        <f t="shared" si="44"/>
        <v>13</v>
      </c>
      <c r="I186" s="553">
        <v>2</v>
      </c>
      <c r="J186" s="554">
        <v>2</v>
      </c>
      <c r="K186" s="554">
        <v>2</v>
      </c>
      <c r="L186" s="554">
        <v>2</v>
      </c>
      <c r="M186" s="554">
        <v>2</v>
      </c>
      <c r="N186" s="637">
        <v>3</v>
      </c>
      <c r="O186" s="556">
        <v>0</v>
      </c>
      <c r="P186" s="556">
        <v>2</v>
      </c>
    </row>
    <row r="187" spans="1:16" ht="12.75" outlineLevel="3">
      <c r="A187" s="60" t="s">
        <v>150</v>
      </c>
      <c r="B187" s="61" t="s">
        <v>173</v>
      </c>
      <c r="C187" s="442" t="s">
        <v>186</v>
      </c>
      <c r="D187" s="300"/>
      <c r="E187" s="63">
        <v>1</v>
      </c>
      <c r="F187" s="64"/>
      <c r="G187" s="552">
        <f t="shared" si="43"/>
        <v>7</v>
      </c>
      <c r="H187" s="552">
        <f t="shared" si="44"/>
        <v>6</v>
      </c>
      <c r="I187" s="553">
        <v>1</v>
      </c>
      <c r="J187" s="554">
        <v>1</v>
      </c>
      <c r="K187" s="554">
        <v>1</v>
      </c>
      <c r="L187" s="553">
        <v>1</v>
      </c>
      <c r="M187" s="554">
        <v>1</v>
      </c>
      <c r="N187" s="637">
        <v>1</v>
      </c>
      <c r="O187" s="556"/>
      <c r="P187" s="556">
        <v>1</v>
      </c>
    </row>
    <row r="188" spans="1:16" ht="12.75" outlineLevel="3">
      <c r="A188" s="60" t="s">
        <v>150</v>
      </c>
      <c r="B188" s="61" t="s">
        <v>173</v>
      </c>
      <c r="C188" s="62" t="s">
        <v>264</v>
      </c>
      <c r="D188" s="300"/>
      <c r="E188" s="63">
        <v>1</v>
      </c>
      <c r="F188" s="64"/>
      <c r="G188" s="552">
        <f t="shared" si="43"/>
        <v>28</v>
      </c>
      <c r="H188" s="552">
        <f t="shared" si="44"/>
        <v>24</v>
      </c>
      <c r="I188" s="553">
        <v>4</v>
      </c>
      <c r="J188" s="553">
        <v>4</v>
      </c>
      <c r="K188" s="553">
        <v>4</v>
      </c>
      <c r="L188" s="553">
        <v>4</v>
      </c>
      <c r="M188" s="553">
        <v>4</v>
      </c>
      <c r="N188" s="637">
        <v>4</v>
      </c>
      <c r="O188" s="556">
        <v>0</v>
      </c>
      <c r="P188" s="556">
        <v>4</v>
      </c>
    </row>
    <row r="189" spans="1:16" ht="12.75" outlineLevel="3">
      <c r="A189" s="60" t="s">
        <v>150</v>
      </c>
      <c r="B189" s="61" t="s">
        <v>173</v>
      </c>
      <c r="C189" s="62" t="s">
        <v>187</v>
      </c>
      <c r="D189" s="300"/>
      <c r="E189" s="63">
        <v>1</v>
      </c>
      <c r="F189" s="64"/>
      <c r="G189" s="552">
        <f t="shared" si="43"/>
        <v>8</v>
      </c>
      <c r="H189" s="552">
        <f t="shared" si="44"/>
        <v>6</v>
      </c>
      <c r="I189" s="553">
        <v>1</v>
      </c>
      <c r="J189" s="554">
        <v>1</v>
      </c>
      <c r="K189" s="554">
        <v>1</v>
      </c>
      <c r="L189" s="553">
        <v>1</v>
      </c>
      <c r="M189" s="554">
        <v>1</v>
      </c>
      <c r="N189" s="637">
        <v>1</v>
      </c>
      <c r="O189" s="556">
        <v>0</v>
      </c>
      <c r="P189" s="556">
        <v>2</v>
      </c>
    </row>
    <row r="190" spans="1:16" ht="12.75" outlineLevel="3">
      <c r="A190" s="60" t="s">
        <v>150</v>
      </c>
      <c r="B190" s="61" t="s">
        <v>173</v>
      </c>
      <c r="C190" s="62" t="s">
        <v>188</v>
      </c>
      <c r="D190" s="300"/>
      <c r="E190" s="63">
        <v>1</v>
      </c>
      <c r="F190" s="64"/>
      <c r="G190" s="552">
        <f t="shared" si="43"/>
        <v>8</v>
      </c>
      <c r="H190" s="552">
        <f t="shared" si="44"/>
        <v>6</v>
      </c>
      <c r="I190" s="553">
        <v>1</v>
      </c>
      <c r="J190" s="554">
        <v>1</v>
      </c>
      <c r="K190" s="554">
        <v>1</v>
      </c>
      <c r="L190" s="553">
        <v>1</v>
      </c>
      <c r="M190" s="554">
        <v>1</v>
      </c>
      <c r="N190" s="637">
        <v>1</v>
      </c>
      <c r="O190" s="556">
        <v>0</v>
      </c>
      <c r="P190" s="556">
        <v>2</v>
      </c>
    </row>
    <row r="191" spans="1:16" ht="12.75" outlineLevel="3">
      <c r="A191" s="60" t="s">
        <v>150</v>
      </c>
      <c r="B191" s="61" t="s">
        <v>173</v>
      </c>
      <c r="C191" s="62" t="s">
        <v>189</v>
      </c>
      <c r="D191" s="300"/>
      <c r="E191" s="63">
        <v>1</v>
      </c>
      <c r="F191" s="64"/>
      <c r="G191" s="552">
        <f t="shared" si="43"/>
        <v>8</v>
      </c>
      <c r="H191" s="552">
        <f t="shared" si="44"/>
        <v>6</v>
      </c>
      <c r="I191" s="553">
        <v>1</v>
      </c>
      <c r="J191" s="554">
        <v>1</v>
      </c>
      <c r="K191" s="554">
        <v>1</v>
      </c>
      <c r="L191" s="553">
        <v>1</v>
      </c>
      <c r="M191" s="554">
        <v>1</v>
      </c>
      <c r="N191" s="637">
        <v>1</v>
      </c>
      <c r="O191" s="556">
        <v>0</v>
      </c>
      <c r="P191" s="556">
        <v>2</v>
      </c>
    </row>
    <row r="192" spans="1:16" ht="12.75" outlineLevel="3">
      <c r="A192" s="65" t="s">
        <v>150</v>
      </c>
      <c r="B192" s="66" t="s">
        <v>173</v>
      </c>
      <c r="C192" s="444" t="s">
        <v>190</v>
      </c>
      <c r="D192" s="301"/>
      <c r="E192" s="68">
        <v>1</v>
      </c>
      <c r="F192" s="69"/>
      <c r="G192" s="557">
        <f t="shared" si="43"/>
        <v>7</v>
      </c>
      <c r="H192" s="557">
        <f t="shared" si="44"/>
        <v>6</v>
      </c>
      <c r="I192" s="553">
        <v>1</v>
      </c>
      <c r="J192" s="554">
        <v>1</v>
      </c>
      <c r="K192" s="554">
        <v>1</v>
      </c>
      <c r="L192" s="553">
        <v>1</v>
      </c>
      <c r="M192" s="554">
        <v>1</v>
      </c>
      <c r="N192" s="637">
        <v>1</v>
      </c>
      <c r="O192" s="561"/>
      <c r="P192" s="561">
        <v>1</v>
      </c>
    </row>
    <row r="193" spans="1:16" ht="12.75" outlineLevel="2">
      <c r="A193" s="70" t="s">
        <v>150</v>
      </c>
      <c r="B193" s="71" t="s">
        <v>256</v>
      </c>
      <c r="C193" s="72"/>
      <c r="D193" s="302">
        <v>0</v>
      </c>
      <c r="E193" s="73">
        <f aca="true" t="shared" si="45" ref="E193:P193">SUM(E175:E192)</f>
        <v>18</v>
      </c>
      <c r="F193" s="74">
        <f t="shared" si="45"/>
        <v>0</v>
      </c>
      <c r="G193" s="562">
        <f t="shared" si="45"/>
        <v>215</v>
      </c>
      <c r="H193" s="562">
        <f t="shared" si="45"/>
        <v>173</v>
      </c>
      <c r="I193" s="563">
        <f t="shared" si="45"/>
        <v>27</v>
      </c>
      <c r="J193" s="564">
        <f t="shared" si="45"/>
        <v>30</v>
      </c>
      <c r="K193" s="564">
        <f t="shared" si="45"/>
        <v>28</v>
      </c>
      <c r="L193" s="564">
        <f t="shared" si="45"/>
        <v>29</v>
      </c>
      <c r="M193" s="564">
        <f t="shared" si="45"/>
        <v>29</v>
      </c>
      <c r="N193" s="639">
        <f t="shared" si="45"/>
        <v>30</v>
      </c>
      <c r="O193" s="566">
        <f t="shared" si="45"/>
        <v>1</v>
      </c>
      <c r="P193" s="566">
        <f t="shared" si="45"/>
        <v>41</v>
      </c>
    </row>
    <row r="194" spans="1:16" ht="12.75" outlineLevel="1">
      <c r="A194" s="80" t="s">
        <v>257</v>
      </c>
      <c r="B194" s="81"/>
      <c r="C194" s="72"/>
      <c r="D194" s="302">
        <v>0</v>
      </c>
      <c r="E194" s="73">
        <f aca="true" t="shared" si="46" ref="E194:P194">E159+E174+E193</f>
        <v>42</v>
      </c>
      <c r="F194" s="74">
        <f t="shared" si="46"/>
        <v>0</v>
      </c>
      <c r="G194" s="562">
        <f t="shared" si="46"/>
        <v>491</v>
      </c>
      <c r="H194" s="562">
        <f t="shared" si="46"/>
        <v>398</v>
      </c>
      <c r="I194" s="563">
        <f t="shared" si="46"/>
        <v>66</v>
      </c>
      <c r="J194" s="564">
        <f t="shared" si="46"/>
        <v>67</v>
      </c>
      <c r="K194" s="564">
        <f t="shared" si="46"/>
        <v>65</v>
      </c>
      <c r="L194" s="564">
        <f t="shared" si="46"/>
        <v>67</v>
      </c>
      <c r="M194" s="564">
        <f t="shared" si="46"/>
        <v>65</v>
      </c>
      <c r="N194" s="639">
        <f t="shared" si="46"/>
        <v>68</v>
      </c>
      <c r="O194" s="566">
        <f t="shared" si="46"/>
        <v>3</v>
      </c>
      <c r="P194" s="566">
        <f t="shared" si="46"/>
        <v>90</v>
      </c>
    </row>
    <row r="195" spans="1:16" ht="12.75" outlineLevel="3">
      <c r="A195" s="75" t="s">
        <v>191</v>
      </c>
      <c r="B195" s="76" t="s">
        <v>192</v>
      </c>
      <c r="C195" s="77" t="s">
        <v>193</v>
      </c>
      <c r="D195" s="303"/>
      <c r="E195" s="78">
        <v>1</v>
      </c>
      <c r="F195" s="79"/>
      <c r="G195" s="567">
        <f aca="true" t="shared" si="47" ref="G195:G200">H195+O195+P195</f>
        <v>16</v>
      </c>
      <c r="H195" s="567">
        <f aca="true" t="shared" si="48" ref="H195:H200">SUM(I195:N195)</f>
        <v>14</v>
      </c>
      <c r="I195" s="568">
        <v>2</v>
      </c>
      <c r="J195" s="569">
        <v>2</v>
      </c>
      <c r="K195" s="569">
        <v>2</v>
      </c>
      <c r="L195" s="569">
        <v>2</v>
      </c>
      <c r="M195" s="569">
        <v>3</v>
      </c>
      <c r="N195" s="640">
        <v>3</v>
      </c>
      <c r="O195" s="571">
        <v>0</v>
      </c>
      <c r="P195" s="571">
        <v>2</v>
      </c>
    </row>
    <row r="196" spans="1:16" ht="12.75" outlineLevel="3">
      <c r="A196" s="60" t="s">
        <v>191</v>
      </c>
      <c r="B196" s="61" t="s">
        <v>192</v>
      </c>
      <c r="C196" s="62" t="s">
        <v>194</v>
      </c>
      <c r="D196" s="300"/>
      <c r="E196" s="63">
        <v>1</v>
      </c>
      <c r="F196" s="64"/>
      <c r="G196" s="552">
        <f t="shared" si="47"/>
        <v>7</v>
      </c>
      <c r="H196" s="552">
        <f t="shared" si="48"/>
        <v>6</v>
      </c>
      <c r="I196" s="553">
        <v>1</v>
      </c>
      <c r="J196" s="554">
        <v>1</v>
      </c>
      <c r="K196" s="554">
        <v>1</v>
      </c>
      <c r="L196" s="554">
        <v>1</v>
      </c>
      <c r="M196" s="554">
        <v>1</v>
      </c>
      <c r="N196" s="637">
        <v>1</v>
      </c>
      <c r="O196" s="556">
        <v>0</v>
      </c>
      <c r="P196" s="556">
        <v>1</v>
      </c>
    </row>
    <row r="197" spans="1:16" ht="12.75" outlineLevel="3">
      <c r="A197" s="60" t="s">
        <v>191</v>
      </c>
      <c r="B197" s="61" t="s">
        <v>192</v>
      </c>
      <c r="C197" s="62" t="s">
        <v>195</v>
      </c>
      <c r="D197" s="300"/>
      <c r="E197" s="63">
        <v>1</v>
      </c>
      <c r="F197" s="64"/>
      <c r="G197" s="552">
        <f t="shared" si="47"/>
        <v>8</v>
      </c>
      <c r="H197" s="552">
        <f t="shared" si="48"/>
        <v>6</v>
      </c>
      <c r="I197" s="553">
        <v>1</v>
      </c>
      <c r="J197" s="554">
        <v>1</v>
      </c>
      <c r="K197" s="554">
        <v>1</v>
      </c>
      <c r="L197" s="554">
        <v>1</v>
      </c>
      <c r="M197" s="554">
        <v>1</v>
      </c>
      <c r="N197" s="637">
        <v>1</v>
      </c>
      <c r="O197" s="556">
        <v>0</v>
      </c>
      <c r="P197" s="556">
        <v>2</v>
      </c>
    </row>
    <row r="198" spans="1:16" ht="12.75" outlineLevel="3">
      <c r="A198" s="60" t="s">
        <v>191</v>
      </c>
      <c r="B198" s="61" t="s">
        <v>192</v>
      </c>
      <c r="C198" s="62" t="s">
        <v>196</v>
      </c>
      <c r="D198" s="300"/>
      <c r="E198" s="63">
        <v>1</v>
      </c>
      <c r="F198" s="64"/>
      <c r="G198" s="552">
        <f t="shared" si="47"/>
        <v>8</v>
      </c>
      <c r="H198" s="552">
        <f t="shared" si="48"/>
        <v>6</v>
      </c>
      <c r="I198" s="553">
        <v>1</v>
      </c>
      <c r="J198" s="554">
        <v>1</v>
      </c>
      <c r="K198" s="554">
        <v>1</v>
      </c>
      <c r="L198" s="554">
        <v>1</v>
      </c>
      <c r="M198" s="554">
        <v>1</v>
      </c>
      <c r="N198" s="637">
        <v>1</v>
      </c>
      <c r="O198" s="556">
        <v>0</v>
      </c>
      <c r="P198" s="556">
        <v>2</v>
      </c>
    </row>
    <row r="199" spans="1:16" ht="12.75" outlineLevel="3">
      <c r="A199" s="60" t="s">
        <v>191</v>
      </c>
      <c r="B199" s="61" t="s">
        <v>192</v>
      </c>
      <c r="C199" s="442" t="s">
        <v>197</v>
      </c>
      <c r="D199" s="300"/>
      <c r="E199" s="63">
        <v>1</v>
      </c>
      <c r="F199" s="64"/>
      <c r="G199" s="552">
        <f t="shared" si="47"/>
        <v>6</v>
      </c>
      <c r="H199" s="552">
        <f t="shared" si="48"/>
        <v>4</v>
      </c>
      <c r="I199" s="553">
        <v>1</v>
      </c>
      <c r="J199" s="554">
        <v>0</v>
      </c>
      <c r="K199" s="554">
        <v>0</v>
      </c>
      <c r="L199" s="554">
        <v>1</v>
      </c>
      <c r="M199" s="554">
        <v>1</v>
      </c>
      <c r="N199" s="637">
        <v>1</v>
      </c>
      <c r="O199" s="556">
        <v>1</v>
      </c>
      <c r="P199" s="556">
        <v>1</v>
      </c>
    </row>
    <row r="200" spans="1:16" ht="12.75" outlineLevel="3">
      <c r="A200" s="65" t="s">
        <v>191</v>
      </c>
      <c r="B200" s="66" t="s">
        <v>192</v>
      </c>
      <c r="C200" s="444" t="s">
        <v>198</v>
      </c>
      <c r="D200" s="301"/>
      <c r="E200" s="68">
        <v>1</v>
      </c>
      <c r="F200" s="69"/>
      <c r="G200" s="557">
        <f t="shared" si="47"/>
        <v>4</v>
      </c>
      <c r="H200" s="557">
        <f t="shared" si="48"/>
        <v>1</v>
      </c>
      <c r="I200" s="558">
        <v>1</v>
      </c>
      <c r="J200" s="554">
        <v>0</v>
      </c>
      <c r="K200" s="554">
        <v>0</v>
      </c>
      <c r="L200" s="554">
        <v>0</v>
      </c>
      <c r="M200" s="554">
        <v>0</v>
      </c>
      <c r="N200" s="697">
        <v>0</v>
      </c>
      <c r="O200" s="561">
        <v>2</v>
      </c>
      <c r="P200" s="561">
        <v>1</v>
      </c>
    </row>
    <row r="201" spans="1:16" ht="12.75" outlineLevel="2">
      <c r="A201" s="70" t="s">
        <v>191</v>
      </c>
      <c r="B201" s="71" t="s">
        <v>258</v>
      </c>
      <c r="C201" s="72"/>
      <c r="D201" s="302">
        <v>0</v>
      </c>
      <c r="E201" s="73">
        <f aca="true" t="shared" si="49" ref="E201:P201">SUM(E195:E200)</f>
        <v>6</v>
      </c>
      <c r="F201" s="74">
        <f t="shared" si="49"/>
        <v>0</v>
      </c>
      <c r="G201" s="562">
        <f t="shared" si="49"/>
        <v>49</v>
      </c>
      <c r="H201" s="562">
        <f t="shared" si="49"/>
        <v>37</v>
      </c>
      <c r="I201" s="563">
        <f t="shared" si="49"/>
        <v>7</v>
      </c>
      <c r="J201" s="564">
        <f t="shared" si="49"/>
        <v>5</v>
      </c>
      <c r="K201" s="564">
        <f t="shared" si="49"/>
        <v>5</v>
      </c>
      <c r="L201" s="564">
        <f t="shared" si="49"/>
        <v>6</v>
      </c>
      <c r="M201" s="564">
        <f t="shared" si="49"/>
        <v>7</v>
      </c>
      <c r="N201" s="565">
        <f t="shared" si="49"/>
        <v>7</v>
      </c>
      <c r="O201" s="566">
        <f t="shared" si="49"/>
        <v>3</v>
      </c>
      <c r="P201" s="566">
        <f t="shared" si="49"/>
        <v>9</v>
      </c>
    </row>
    <row r="202" spans="1:16" ht="12.75" outlineLevel="3">
      <c r="A202" s="75" t="s">
        <v>191</v>
      </c>
      <c r="B202" s="76" t="s">
        <v>199</v>
      </c>
      <c r="C202" s="77" t="s">
        <v>200</v>
      </c>
      <c r="D202" s="303"/>
      <c r="E202" s="78">
        <v>1</v>
      </c>
      <c r="F202" s="79"/>
      <c r="G202" s="567">
        <f aca="true" t="shared" si="50" ref="G202:G218">H202+O202+P202</f>
        <v>8</v>
      </c>
      <c r="H202" s="567">
        <f>SUM(I202:N202)</f>
        <v>6</v>
      </c>
      <c r="I202" s="568">
        <v>1</v>
      </c>
      <c r="J202" s="569">
        <v>1</v>
      </c>
      <c r="K202" s="569">
        <v>1</v>
      </c>
      <c r="L202" s="569">
        <v>1</v>
      </c>
      <c r="M202" s="569">
        <v>1</v>
      </c>
      <c r="N202" s="570">
        <v>1</v>
      </c>
      <c r="O202" s="571">
        <v>0</v>
      </c>
      <c r="P202" s="571">
        <v>2</v>
      </c>
    </row>
    <row r="203" spans="1:16" ht="12.75" outlineLevel="3">
      <c r="A203" s="60" t="s">
        <v>191</v>
      </c>
      <c r="B203" s="61" t="s">
        <v>199</v>
      </c>
      <c r="C203" s="62" t="s">
        <v>509</v>
      </c>
      <c r="D203" s="300"/>
      <c r="E203" s="63">
        <v>1</v>
      </c>
      <c r="F203" s="64"/>
      <c r="G203" s="552">
        <f t="shared" si="50"/>
        <v>9</v>
      </c>
      <c r="H203" s="552">
        <f aca="true" t="shared" si="51" ref="H203:H218">SUM(I203:N203)</f>
        <v>6</v>
      </c>
      <c r="I203" s="568">
        <v>1</v>
      </c>
      <c r="J203" s="569">
        <v>1</v>
      </c>
      <c r="K203" s="569">
        <v>1</v>
      </c>
      <c r="L203" s="569">
        <v>1</v>
      </c>
      <c r="M203" s="569">
        <v>1</v>
      </c>
      <c r="N203" s="570">
        <v>1</v>
      </c>
      <c r="O203" s="556">
        <v>0</v>
      </c>
      <c r="P203" s="556">
        <v>3</v>
      </c>
    </row>
    <row r="204" spans="1:16" ht="12.75" outlineLevel="3">
      <c r="A204" s="60" t="s">
        <v>191</v>
      </c>
      <c r="B204" s="61" t="s">
        <v>199</v>
      </c>
      <c r="C204" s="62" t="s">
        <v>201</v>
      </c>
      <c r="D204" s="300"/>
      <c r="E204" s="63">
        <v>1</v>
      </c>
      <c r="F204" s="64"/>
      <c r="G204" s="552">
        <f t="shared" si="50"/>
        <v>7</v>
      </c>
      <c r="H204" s="552">
        <f t="shared" si="51"/>
        <v>6</v>
      </c>
      <c r="I204" s="568">
        <v>1</v>
      </c>
      <c r="J204" s="569">
        <v>1</v>
      </c>
      <c r="K204" s="569">
        <v>1</v>
      </c>
      <c r="L204" s="569">
        <v>1</v>
      </c>
      <c r="M204" s="569">
        <v>1</v>
      </c>
      <c r="N204" s="570">
        <v>1</v>
      </c>
      <c r="O204" s="556">
        <v>0</v>
      </c>
      <c r="P204" s="556">
        <v>1</v>
      </c>
    </row>
    <row r="205" spans="1:16" ht="12.75" outlineLevel="3">
      <c r="A205" s="60" t="s">
        <v>191</v>
      </c>
      <c r="B205" s="61" t="s">
        <v>199</v>
      </c>
      <c r="C205" s="62" t="s">
        <v>202</v>
      </c>
      <c r="D205" s="300"/>
      <c r="E205" s="63">
        <v>1</v>
      </c>
      <c r="F205" s="64"/>
      <c r="G205" s="552">
        <f t="shared" si="50"/>
        <v>19</v>
      </c>
      <c r="H205" s="552">
        <f t="shared" si="51"/>
        <v>16</v>
      </c>
      <c r="I205" s="553">
        <v>3</v>
      </c>
      <c r="J205" s="554">
        <v>3</v>
      </c>
      <c r="K205" s="554">
        <v>3</v>
      </c>
      <c r="L205" s="554">
        <v>2</v>
      </c>
      <c r="M205" s="554">
        <v>3</v>
      </c>
      <c r="N205" s="555">
        <v>2</v>
      </c>
      <c r="O205" s="556">
        <v>0</v>
      </c>
      <c r="P205" s="556">
        <v>3</v>
      </c>
    </row>
    <row r="206" spans="1:16" ht="12.75" outlineLevel="3">
      <c r="A206" s="60" t="s">
        <v>191</v>
      </c>
      <c r="B206" s="61" t="s">
        <v>199</v>
      </c>
      <c r="C206" s="62" t="s">
        <v>203</v>
      </c>
      <c r="D206" s="300"/>
      <c r="E206" s="63">
        <v>1</v>
      </c>
      <c r="F206" s="64"/>
      <c r="G206" s="552">
        <f t="shared" si="50"/>
        <v>7</v>
      </c>
      <c r="H206" s="552">
        <f t="shared" si="51"/>
        <v>6</v>
      </c>
      <c r="I206" s="568">
        <v>1</v>
      </c>
      <c r="J206" s="569">
        <v>1</v>
      </c>
      <c r="K206" s="569">
        <v>1</v>
      </c>
      <c r="L206" s="569">
        <v>1</v>
      </c>
      <c r="M206" s="569">
        <v>1</v>
      </c>
      <c r="N206" s="570">
        <v>1</v>
      </c>
      <c r="O206" s="556">
        <v>0</v>
      </c>
      <c r="P206" s="556">
        <v>1</v>
      </c>
    </row>
    <row r="207" spans="1:16" ht="12.75" outlineLevel="3">
      <c r="A207" s="60" t="s">
        <v>191</v>
      </c>
      <c r="B207" s="61" t="s">
        <v>199</v>
      </c>
      <c r="C207" s="62" t="s">
        <v>204</v>
      </c>
      <c r="D207" s="300"/>
      <c r="E207" s="63">
        <v>1</v>
      </c>
      <c r="F207" s="64"/>
      <c r="G207" s="552">
        <f t="shared" si="50"/>
        <v>9</v>
      </c>
      <c r="H207" s="552">
        <f t="shared" si="51"/>
        <v>6</v>
      </c>
      <c r="I207" s="568">
        <v>1</v>
      </c>
      <c r="J207" s="569">
        <v>1</v>
      </c>
      <c r="K207" s="569">
        <v>1</v>
      </c>
      <c r="L207" s="569">
        <v>1</v>
      </c>
      <c r="M207" s="569">
        <v>1</v>
      </c>
      <c r="N207" s="570">
        <v>1</v>
      </c>
      <c r="O207" s="556">
        <v>0</v>
      </c>
      <c r="P207" s="556">
        <v>3</v>
      </c>
    </row>
    <row r="208" spans="1:16" ht="12.75" outlineLevel="3">
      <c r="A208" s="60" t="s">
        <v>191</v>
      </c>
      <c r="B208" s="61" t="s">
        <v>199</v>
      </c>
      <c r="C208" s="62" t="s">
        <v>205</v>
      </c>
      <c r="D208" s="300"/>
      <c r="E208" s="63">
        <v>1</v>
      </c>
      <c r="F208" s="64"/>
      <c r="G208" s="552">
        <f t="shared" si="50"/>
        <v>8</v>
      </c>
      <c r="H208" s="552">
        <f t="shared" si="51"/>
        <v>6</v>
      </c>
      <c r="I208" s="568">
        <v>1</v>
      </c>
      <c r="J208" s="569">
        <v>1</v>
      </c>
      <c r="K208" s="569">
        <v>1</v>
      </c>
      <c r="L208" s="569">
        <v>1</v>
      </c>
      <c r="M208" s="569">
        <v>1</v>
      </c>
      <c r="N208" s="570">
        <v>1</v>
      </c>
      <c r="O208" s="556">
        <v>0</v>
      </c>
      <c r="P208" s="556">
        <v>2</v>
      </c>
    </row>
    <row r="209" spans="1:16" ht="12.75" outlineLevel="3">
      <c r="A209" s="60" t="s">
        <v>191</v>
      </c>
      <c r="B209" s="61" t="s">
        <v>199</v>
      </c>
      <c r="C209" s="62" t="s">
        <v>206</v>
      </c>
      <c r="D209" s="300"/>
      <c r="E209" s="63">
        <v>1</v>
      </c>
      <c r="F209" s="64"/>
      <c r="G209" s="552">
        <f t="shared" si="50"/>
        <v>8</v>
      </c>
      <c r="H209" s="552">
        <f t="shared" si="51"/>
        <v>6</v>
      </c>
      <c r="I209" s="568">
        <v>1</v>
      </c>
      <c r="J209" s="569">
        <v>1</v>
      </c>
      <c r="K209" s="569">
        <v>1</v>
      </c>
      <c r="L209" s="569">
        <v>1</v>
      </c>
      <c r="M209" s="569">
        <v>1</v>
      </c>
      <c r="N209" s="570">
        <v>1</v>
      </c>
      <c r="O209" s="556">
        <v>0</v>
      </c>
      <c r="P209" s="556">
        <v>2</v>
      </c>
    </row>
    <row r="210" spans="1:16" ht="12.75" outlineLevel="3">
      <c r="A210" s="60" t="s">
        <v>191</v>
      </c>
      <c r="B210" s="61" t="s">
        <v>199</v>
      </c>
      <c r="C210" s="62" t="s">
        <v>207</v>
      </c>
      <c r="D210" s="300"/>
      <c r="E210" s="63">
        <v>1</v>
      </c>
      <c r="F210" s="64"/>
      <c r="G210" s="552">
        <f t="shared" si="50"/>
        <v>8</v>
      </c>
      <c r="H210" s="552">
        <f t="shared" si="51"/>
        <v>6</v>
      </c>
      <c r="I210" s="568">
        <v>1</v>
      </c>
      <c r="J210" s="569">
        <v>1</v>
      </c>
      <c r="K210" s="569">
        <v>1</v>
      </c>
      <c r="L210" s="569">
        <v>1</v>
      </c>
      <c r="M210" s="569">
        <v>1</v>
      </c>
      <c r="N210" s="570">
        <v>1</v>
      </c>
      <c r="O210" s="556">
        <v>0</v>
      </c>
      <c r="P210" s="556">
        <v>2</v>
      </c>
    </row>
    <row r="211" spans="1:16" ht="12.75" outlineLevel="3">
      <c r="A211" s="60" t="s">
        <v>191</v>
      </c>
      <c r="B211" s="61" t="s">
        <v>199</v>
      </c>
      <c r="C211" s="62" t="s">
        <v>531</v>
      </c>
      <c r="D211" s="300"/>
      <c r="E211" s="63">
        <v>1</v>
      </c>
      <c r="F211" s="64"/>
      <c r="G211" s="552">
        <f t="shared" si="50"/>
        <v>8</v>
      </c>
      <c r="H211" s="552">
        <f t="shared" si="51"/>
        <v>6</v>
      </c>
      <c r="I211" s="568">
        <v>1</v>
      </c>
      <c r="J211" s="569">
        <v>1</v>
      </c>
      <c r="K211" s="569">
        <v>1</v>
      </c>
      <c r="L211" s="569">
        <v>1</v>
      </c>
      <c r="M211" s="569">
        <v>1</v>
      </c>
      <c r="N211" s="570">
        <v>1</v>
      </c>
      <c r="O211" s="556">
        <v>0</v>
      </c>
      <c r="P211" s="556">
        <v>2</v>
      </c>
    </row>
    <row r="212" spans="1:16" ht="12.75" outlineLevel="3">
      <c r="A212" s="60" t="s">
        <v>191</v>
      </c>
      <c r="B212" s="61" t="s">
        <v>199</v>
      </c>
      <c r="C212" s="62" t="s">
        <v>208</v>
      </c>
      <c r="D212" s="300"/>
      <c r="E212" s="63">
        <v>1</v>
      </c>
      <c r="F212" s="64"/>
      <c r="G212" s="552">
        <f t="shared" si="50"/>
        <v>6</v>
      </c>
      <c r="H212" s="552">
        <f t="shared" si="51"/>
        <v>4</v>
      </c>
      <c r="I212" s="553">
        <v>1</v>
      </c>
      <c r="J212" s="554">
        <v>0</v>
      </c>
      <c r="K212" s="554">
        <v>0</v>
      </c>
      <c r="L212" s="569">
        <v>1</v>
      </c>
      <c r="M212" s="569">
        <v>1</v>
      </c>
      <c r="N212" s="570">
        <v>1</v>
      </c>
      <c r="O212" s="556">
        <v>1</v>
      </c>
      <c r="P212" s="556">
        <v>1</v>
      </c>
    </row>
    <row r="213" spans="1:16" ht="12.75" outlineLevel="3">
      <c r="A213" s="60" t="s">
        <v>191</v>
      </c>
      <c r="B213" s="61" t="s">
        <v>199</v>
      </c>
      <c r="C213" s="62" t="s">
        <v>209</v>
      </c>
      <c r="D213" s="300"/>
      <c r="E213" s="63">
        <v>1</v>
      </c>
      <c r="F213" s="64"/>
      <c r="G213" s="552">
        <f t="shared" si="50"/>
        <v>7</v>
      </c>
      <c r="H213" s="552">
        <f t="shared" si="51"/>
        <v>6</v>
      </c>
      <c r="I213" s="568">
        <v>1</v>
      </c>
      <c r="J213" s="569">
        <v>1</v>
      </c>
      <c r="K213" s="569">
        <v>1</v>
      </c>
      <c r="L213" s="569">
        <v>1</v>
      </c>
      <c r="M213" s="569">
        <v>1</v>
      </c>
      <c r="N213" s="570">
        <v>1</v>
      </c>
      <c r="O213" s="556">
        <v>0</v>
      </c>
      <c r="P213" s="556">
        <v>1</v>
      </c>
    </row>
    <row r="214" spans="1:16" ht="12.75" outlineLevel="3">
      <c r="A214" s="60" t="s">
        <v>191</v>
      </c>
      <c r="B214" s="61" t="s">
        <v>199</v>
      </c>
      <c r="C214" s="62" t="s">
        <v>210</v>
      </c>
      <c r="D214" s="300"/>
      <c r="E214" s="63">
        <v>1</v>
      </c>
      <c r="F214" s="64"/>
      <c r="G214" s="552">
        <f t="shared" si="50"/>
        <v>8</v>
      </c>
      <c r="H214" s="552">
        <f t="shared" si="51"/>
        <v>6</v>
      </c>
      <c r="I214" s="568">
        <v>1</v>
      </c>
      <c r="J214" s="569">
        <v>1</v>
      </c>
      <c r="K214" s="569">
        <v>1</v>
      </c>
      <c r="L214" s="569">
        <v>1</v>
      </c>
      <c r="M214" s="569">
        <v>1</v>
      </c>
      <c r="N214" s="570">
        <v>1</v>
      </c>
      <c r="O214" s="556">
        <v>0</v>
      </c>
      <c r="P214" s="556">
        <v>2</v>
      </c>
    </row>
    <row r="215" spans="1:16" ht="12.75" outlineLevel="3">
      <c r="A215" s="60" t="s">
        <v>191</v>
      </c>
      <c r="B215" s="61" t="s">
        <v>199</v>
      </c>
      <c r="C215" s="62" t="s">
        <v>211</v>
      </c>
      <c r="D215" s="300"/>
      <c r="E215" s="63">
        <v>1</v>
      </c>
      <c r="F215" s="64"/>
      <c r="G215" s="552">
        <f t="shared" si="50"/>
        <v>9</v>
      </c>
      <c r="H215" s="552">
        <f t="shared" si="51"/>
        <v>7</v>
      </c>
      <c r="I215" s="568">
        <v>1</v>
      </c>
      <c r="J215" s="569">
        <v>1</v>
      </c>
      <c r="K215" s="569">
        <v>1</v>
      </c>
      <c r="L215" s="569">
        <v>1</v>
      </c>
      <c r="M215" s="554">
        <v>2</v>
      </c>
      <c r="N215" s="555">
        <v>1</v>
      </c>
      <c r="O215" s="556">
        <v>0</v>
      </c>
      <c r="P215" s="556">
        <v>2</v>
      </c>
    </row>
    <row r="216" spans="1:16" ht="12.75" outlineLevel="3">
      <c r="A216" s="60" t="s">
        <v>191</v>
      </c>
      <c r="B216" s="61" t="s">
        <v>199</v>
      </c>
      <c r="C216" s="62" t="s">
        <v>212</v>
      </c>
      <c r="D216" s="300"/>
      <c r="E216" s="63">
        <v>1</v>
      </c>
      <c r="F216" s="64"/>
      <c r="G216" s="552">
        <f t="shared" si="50"/>
        <v>7</v>
      </c>
      <c r="H216" s="552">
        <f t="shared" si="51"/>
        <v>6</v>
      </c>
      <c r="I216" s="568">
        <v>1</v>
      </c>
      <c r="J216" s="569">
        <v>1</v>
      </c>
      <c r="K216" s="569">
        <v>1</v>
      </c>
      <c r="L216" s="569">
        <v>1</v>
      </c>
      <c r="M216" s="569">
        <v>1</v>
      </c>
      <c r="N216" s="570">
        <v>1</v>
      </c>
      <c r="O216" s="556">
        <v>0</v>
      </c>
      <c r="P216" s="556">
        <v>1</v>
      </c>
    </row>
    <row r="217" spans="1:16" ht="12.75" outlineLevel="3">
      <c r="A217" s="60" t="s">
        <v>191</v>
      </c>
      <c r="B217" s="61" t="s">
        <v>199</v>
      </c>
      <c r="C217" s="62" t="s">
        <v>213</v>
      </c>
      <c r="D217" s="300"/>
      <c r="E217" s="63">
        <v>1</v>
      </c>
      <c r="F217" s="64"/>
      <c r="G217" s="552">
        <f t="shared" si="50"/>
        <v>8</v>
      </c>
      <c r="H217" s="552">
        <f t="shared" si="51"/>
        <v>6</v>
      </c>
      <c r="I217" s="568">
        <v>1</v>
      </c>
      <c r="J217" s="569">
        <v>1</v>
      </c>
      <c r="K217" s="569">
        <v>1</v>
      </c>
      <c r="L217" s="569">
        <v>1</v>
      </c>
      <c r="M217" s="569">
        <v>1</v>
      </c>
      <c r="N217" s="570">
        <v>1</v>
      </c>
      <c r="O217" s="556">
        <v>0</v>
      </c>
      <c r="P217" s="556">
        <v>2</v>
      </c>
    </row>
    <row r="218" spans="1:16" ht="12.75" outlineLevel="3">
      <c r="A218" s="65" t="s">
        <v>191</v>
      </c>
      <c r="B218" s="66" t="s">
        <v>199</v>
      </c>
      <c r="C218" s="67" t="s">
        <v>214</v>
      </c>
      <c r="D218" s="301"/>
      <c r="E218" s="68">
        <v>1</v>
      </c>
      <c r="F218" s="69"/>
      <c r="G218" s="557">
        <f t="shared" si="50"/>
        <v>11</v>
      </c>
      <c r="H218" s="557">
        <f t="shared" si="51"/>
        <v>9</v>
      </c>
      <c r="I218" s="558">
        <v>2</v>
      </c>
      <c r="J218" s="559">
        <v>2</v>
      </c>
      <c r="K218" s="559">
        <v>2</v>
      </c>
      <c r="L218" s="569">
        <v>1</v>
      </c>
      <c r="M218" s="569">
        <v>1</v>
      </c>
      <c r="N218" s="570">
        <v>1</v>
      </c>
      <c r="O218" s="561">
        <v>0</v>
      </c>
      <c r="P218" s="561">
        <v>2</v>
      </c>
    </row>
    <row r="219" spans="1:16" ht="12.75" outlineLevel="2">
      <c r="A219" s="166" t="s">
        <v>191</v>
      </c>
      <c r="B219" s="167" t="s">
        <v>259</v>
      </c>
      <c r="C219" s="168"/>
      <c r="D219" s="304">
        <v>0</v>
      </c>
      <c r="E219" s="169">
        <f aca="true" t="shared" si="52" ref="E219:P219">SUM(E202:E218)</f>
        <v>17</v>
      </c>
      <c r="F219" s="170">
        <f t="shared" si="52"/>
        <v>0</v>
      </c>
      <c r="G219" s="575">
        <f t="shared" si="52"/>
        <v>147</v>
      </c>
      <c r="H219" s="575">
        <f t="shared" si="52"/>
        <v>114</v>
      </c>
      <c r="I219" s="576">
        <f>SUM(I202:I218)</f>
        <v>20</v>
      </c>
      <c r="J219" s="577">
        <f t="shared" si="52"/>
        <v>19</v>
      </c>
      <c r="K219" s="577">
        <f t="shared" si="52"/>
        <v>19</v>
      </c>
      <c r="L219" s="577">
        <f t="shared" si="52"/>
        <v>18</v>
      </c>
      <c r="M219" s="577">
        <f t="shared" si="52"/>
        <v>20</v>
      </c>
      <c r="N219" s="578">
        <f t="shared" si="52"/>
        <v>18</v>
      </c>
      <c r="O219" s="579">
        <f t="shared" si="52"/>
        <v>1</v>
      </c>
      <c r="P219" s="579">
        <f t="shared" si="52"/>
        <v>32</v>
      </c>
    </row>
    <row r="220" spans="1:16" ht="12.75" outlineLevel="3">
      <c r="A220" s="176" t="s">
        <v>191</v>
      </c>
      <c r="B220" s="177" t="s">
        <v>215</v>
      </c>
      <c r="C220" s="445" t="s">
        <v>216</v>
      </c>
      <c r="D220" s="305"/>
      <c r="E220" s="178">
        <v>1</v>
      </c>
      <c r="F220" s="179"/>
      <c r="G220" s="580">
        <f>H220+O220+P220</f>
        <v>8</v>
      </c>
      <c r="H220" s="580">
        <f>SUM(I220:N220)</f>
        <v>6</v>
      </c>
      <c r="I220" s="581">
        <v>1</v>
      </c>
      <c r="J220" s="582">
        <v>1</v>
      </c>
      <c r="K220" s="582">
        <v>1</v>
      </c>
      <c r="L220" s="582">
        <v>1</v>
      </c>
      <c r="M220" s="582">
        <v>1</v>
      </c>
      <c r="N220" s="583">
        <v>1</v>
      </c>
      <c r="O220" s="584">
        <v>0</v>
      </c>
      <c r="P220" s="585">
        <v>2</v>
      </c>
    </row>
    <row r="221" spans="1:16" ht="12.75" outlineLevel="3">
      <c r="A221" s="180" t="s">
        <v>191</v>
      </c>
      <c r="B221" s="181" t="s">
        <v>215</v>
      </c>
      <c r="C221" s="446" t="s">
        <v>217</v>
      </c>
      <c r="D221" s="306"/>
      <c r="E221" s="182">
        <v>1</v>
      </c>
      <c r="F221" s="183"/>
      <c r="G221" s="586">
        <f>H221+O221+P221</f>
        <v>5</v>
      </c>
      <c r="H221" s="586">
        <f>SUM(I221:N221)</f>
        <v>2</v>
      </c>
      <c r="I221" s="587">
        <v>1</v>
      </c>
      <c r="J221" s="588">
        <v>1</v>
      </c>
      <c r="K221" s="588">
        <v>0</v>
      </c>
      <c r="L221" s="588">
        <v>0</v>
      </c>
      <c r="M221" s="588">
        <v>0</v>
      </c>
      <c r="N221" s="589">
        <v>0</v>
      </c>
      <c r="O221" s="590">
        <v>2</v>
      </c>
      <c r="P221" s="591">
        <v>1</v>
      </c>
    </row>
    <row r="222" spans="1:16" ht="12.75" outlineLevel="2">
      <c r="A222" s="171" t="s">
        <v>191</v>
      </c>
      <c r="B222" s="172" t="s">
        <v>260</v>
      </c>
      <c r="C222" s="173"/>
      <c r="D222" s="307">
        <v>0</v>
      </c>
      <c r="E222" s="174">
        <f aca="true" t="shared" si="53" ref="E222:P222">SUM(E220:E221)</f>
        <v>2</v>
      </c>
      <c r="F222" s="175">
        <f t="shared" si="53"/>
        <v>0</v>
      </c>
      <c r="G222" s="592">
        <f t="shared" si="53"/>
        <v>13</v>
      </c>
      <c r="H222" s="592">
        <f t="shared" si="53"/>
        <v>8</v>
      </c>
      <c r="I222" s="593">
        <f t="shared" si="53"/>
        <v>2</v>
      </c>
      <c r="J222" s="594">
        <f t="shared" si="53"/>
        <v>2</v>
      </c>
      <c r="K222" s="594">
        <f t="shared" si="53"/>
        <v>1</v>
      </c>
      <c r="L222" s="594">
        <f t="shared" si="53"/>
        <v>1</v>
      </c>
      <c r="M222" s="594">
        <f t="shared" si="53"/>
        <v>1</v>
      </c>
      <c r="N222" s="595">
        <f t="shared" si="53"/>
        <v>1</v>
      </c>
      <c r="O222" s="596">
        <f t="shared" si="53"/>
        <v>2</v>
      </c>
      <c r="P222" s="596">
        <f t="shared" si="53"/>
        <v>3</v>
      </c>
    </row>
    <row r="223" spans="1:16" ht="12.75" outlineLevel="3">
      <c r="A223" s="60" t="s">
        <v>191</v>
      </c>
      <c r="B223" s="61" t="s">
        <v>218</v>
      </c>
      <c r="C223" s="62" t="s">
        <v>219</v>
      </c>
      <c r="D223" s="300"/>
      <c r="E223" s="63">
        <v>1</v>
      </c>
      <c r="F223" s="64"/>
      <c r="G223" s="552">
        <f aca="true" t="shared" si="54" ref="G223:G228">H223+O223+P223</f>
        <v>15</v>
      </c>
      <c r="H223" s="552">
        <f aca="true" t="shared" si="55" ref="H223:H228">SUM(I223:N223)</f>
        <v>12</v>
      </c>
      <c r="I223" s="553">
        <v>2</v>
      </c>
      <c r="J223" s="554">
        <v>2</v>
      </c>
      <c r="K223" s="554">
        <v>2</v>
      </c>
      <c r="L223" s="554">
        <v>2</v>
      </c>
      <c r="M223" s="554">
        <v>2</v>
      </c>
      <c r="N223" s="555">
        <v>2</v>
      </c>
      <c r="O223" s="556">
        <v>0</v>
      </c>
      <c r="P223" s="556">
        <v>3</v>
      </c>
    </row>
    <row r="224" spans="1:16" ht="12.75" outlineLevel="3">
      <c r="A224" s="60" t="s">
        <v>191</v>
      </c>
      <c r="B224" s="61" t="s">
        <v>218</v>
      </c>
      <c r="C224" s="62" t="s">
        <v>220</v>
      </c>
      <c r="D224" s="300"/>
      <c r="E224" s="63">
        <v>1</v>
      </c>
      <c r="F224" s="64"/>
      <c r="G224" s="552">
        <f t="shared" si="54"/>
        <v>12</v>
      </c>
      <c r="H224" s="552">
        <f t="shared" si="55"/>
        <v>9</v>
      </c>
      <c r="I224" s="553">
        <v>2</v>
      </c>
      <c r="J224" s="554">
        <v>2</v>
      </c>
      <c r="K224" s="554">
        <v>2</v>
      </c>
      <c r="L224" s="554">
        <v>1</v>
      </c>
      <c r="M224" s="554">
        <v>1</v>
      </c>
      <c r="N224" s="555">
        <v>1</v>
      </c>
      <c r="O224" s="556">
        <v>0</v>
      </c>
      <c r="P224" s="556">
        <v>3</v>
      </c>
    </row>
    <row r="225" spans="1:16" ht="12.75" outlineLevel="3">
      <c r="A225" s="60" t="s">
        <v>191</v>
      </c>
      <c r="B225" s="61" t="s">
        <v>218</v>
      </c>
      <c r="C225" s="62" t="s">
        <v>221</v>
      </c>
      <c r="D225" s="300"/>
      <c r="E225" s="63">
        <v>1</v>
      </c>
      <c r="F225" s="64"/>
      <c r="G225" s="552">
        <f t="shared" si="54"/>
        <v>8</v>
      </c>
      <c r="H225" s="552">
        <f t="shared" si="55"/>
        <v>6</v>
      </c>
      <c r="I225" s="553">
        <v>1</v>
      </c>
      <c r="J225" s="554">
        <v>1</v>
      </c>
      <c r="K225" s="554">
        <v>1</v>
      </c>
      <c r="L225" s="554">
        <v>1</v>
      </c>
      <c r="M225" s="554">
        <v>1</v>
      </c>
      <c r="N225" s="555">
        <v>1</v>
      </c>
      <c r="O225" s="556">
        <v>0</v>
      </c>
      <c r="P225" s="556">
        <v>2</v>
      </c>
    </row>
    <row r="226" spans="1:16" ht="12.75" outlineLevel="3">
      <c r="A226" s="60" t="s">
        <v>191</v>
      </c>
      <c r="B226" s="61" t="s">
        <v>218</v>
      </c>
      <c r="C226" s="62" t="s">
        <v>222</v>
      </c>
      <c r="D226" s="300"/>
      <c r="E226" s="63">
        <v>1</v>
      </c>
      <c r="F226" s="64"/>
      <c r="G226" s="552">
        <f t="shared" si="54"/>
        <v>7</v>
      </c>
      <c r="H226" s="552">
        <f t="shared" si="55"/>
        <v>6</v>
      </c>
      <c r="I226" s="553">
        <v>1</v>
      </c>
      <c r="J226" s="554">
        <v>1</v>
      </c>
      <c r="K226" s="554">
        <v>1</v>
      </c>
      <c r="L226" s="554">
        <v>1</v>
      </c>
      <c r="M226" s="554">
        <v>1</v>
      </c>
      <c r="N226" s="555">
        <v>1</v>
      </c>
      <c r="O226" s="556">
        <v>0</v>
      </c>
      <c r="P226" s="556">
        <v>1</v>
      </c>
    </row>
    <row r="227" spans="1:16" ht="12.75" outlineLevel="3">
      <c r="A227" s="60" t="s">
        <v>191</v>
      </c>
      <c r="B227" s="61" t="s">
        <v>218</v>
      </c>
      <c r="C227" s="62" t="s">
        <v>223</v>
      </c>
      <c r="D227" s="300"/>
      <c r="E227" s="63">
        <v>1</v>
      </c>
      <c r="F227" s="64"/>
      <c r="G227" s="552">
        <f t="shared" si="54"/>
        <v>8</v>
      </c>
      <c r="H227" s="552">
        <f t="shared" si="55"/>
        <v>6</v>
      </c>
      <c r="I227" s="553">
        <v>1</v>
      </c>
      <c r="J227" s="554">
        <v>1</v>
      </c>
      <c r="K227" s="554">
        <v>1</v>
      </c>
      <c r="L227" s="554">
        <v>1</v>
      </c>
      <c r="M227" s="554">
        <v>1</v>
      </c>
      <c r="N227" s="555">
        <v>1</v>
      </c>
      <c r="O227" s="556">
        <v>0</v>
      </c>
      <c r="P227" s="556">
        <v>2</v>
      </c>
    </row>
    <row r="228" spans="1:16" ht="12.75" outlineLevel="3">
      <c r="A228" s="65" t="s">
        <v>191</v>
      </c>
      <c r="B228" s="66" t="s">
        <v>218</v>
      </c>
      <c r="C228" s="67" t="s">
        <v>224</v>
      </c>
      <c r="D228" s="301"/>
      <c r="E228" s="68">
        <v>1</v>
      </c>
      <c r="F228" s="69"/>
      <c r="G228" s="557">
        <f t="shared" si="54"/>
        <v>8</v>
      </c>
      <c r="H228" s="557">
        <f t="shared" si="55"/>
        <v>6</v>
      </c>
      <c r="I228" s="553">
        <v>1</v>
      </c>
      <c r="J228" s="554">
        <v>1</v>
      </c>
      <c r="K228" s="554">
        <v>1</v>
      </c>
      <c r="L228" s="554">
        <v>1</v>
      </c>
      <c r="M228" s="554">
        <v>1</v>
      </c>
      <c r="N228" s="555">
        <v>1</v>
      </c>
      <c r="O228" s="561">
        <v>0</v>
      </c>
      <c r="P228" s="561">
        <v>2</v>
      </c>
    </row>
    <row r="229" spans="1:16" ht="12.75" outlineLevel="2">
      <c r="A229" s="70" t="s">
        <v>191</v>
      </c>
      <c r="B229" s="71" t="s">
        <v>261</v>
      </c>
      <c r="C229" s="72"/>
      <c r="D229" s="302"/>
      <c r="E229" s="73">
        <f aca="true" t="shared" si="56" ref="E229:P229">SUM(E223:E228)</f>
        <v>6</v>
      </c>
      <c r="F229" s="74">
        <f t="shared" si="56"/>
        <v>0</v>
      </c>
      <c r="G229" s="562">
        <f t="shared" si="56"/>
        <v>58</v>
      </c>
      <c r="H229" s="562">
        <f t="shared" si="56"/>
        <v>45</v>
      </c>
      <c r="I229" s="563">
        <f t="shared" si="56"/>
        <v>8</v>
      </c>
      <c r="J229" s="564">
        <f t="shared" si="56"/>
        <v>8</v>
      </c>
      <c r="K229" s="564">
        <f t="shared" si="56"/>
        <v>8</v>
      </c>
      <c r="L229" s="564">
        <f t="shared" si="56"/>
        <v>7</v>
      </c>
      <c r="M229" s="564">
        <f t="shared" si="56"/>
        <v>7</v>
      </c>
      <c r="N229" s="565">
        <f t="shared" si="56"/>
        <v>7</v>
      </c>
      <c r="O229" s="566">
        <f t="shared" si="56"/>
        <v>0</v>
      </c>
      <c r="P229" s="566">
        <f t="shared" si="56"/>
        <v>13</v>
      </c>
    </row>
    <row r="230" spans="1:16" ht="12.75" outlineLevel="1">
      <c r="A230" s="80" t="s">
        <v>262</v>
      </c>
      <c r="B230" s="81"/>
      <c r="C230" s="72"/>
      <c r="D230" s="302"/>
      <c r="E230" s="73">
        <f aca="true" t="shared" si="57" ref="E230:P230">E201+E219+E222+E229</f>
        <v>31</v>
      </c>
      <c r="F230" s="74">
        <f t="shared" si="57"/>
        <v>0</v>
      </c>
      <c r="G230" s="562">
        <f t="shared" si="57"/>
        <v>267</v>
      </c>
      <c r="H230" s="562">
        <f t="shared" si="57"/>
        <v>204</v>
      </c>
      <c r="I230" s="563">
        <f t="shared" si="57"/>
        <v>37</v>
      </c>
      <c r="J230" s="564">
        <f t="shared" si="57"/>
        <v>34</v>
      </c>
      <c r="K230" s="564">
        <f t="shared" si="57"/>
        <v>33</v>
      </c>
      <c r="L230" s="564">
        <f t="shared" si="57"/>
        <v>32</v>
      </c>
      <c r="M230" s="564">
        <f t="shared" si="57"/>
        <v>35</v>
      </c>
      <c r="N230" s="565">
        <f t="shared" si="57"/>
        <v>33</v>
      </c>
      <c r="O230" s="566">
        <f t="shared" si="57"/>
        <v>6</v>
      </c>
      <c r="P230" s="566">
        <f t="shared" si="57"/>
        <v>57</v>
      </c>
    </row>
    <row r="231" spans="1:16" ht="12.75">
      <c r="A231" s="80" t="s">
        <v>263</v>
      </c>
      <c r="B231" s="81"/>
      <c r="C231" s="72"/>
      <c r="D231" s="302">
        <f aca="true" t="shared" si="58" ref="D231:P231">D26+D115+D148+D194+D230</f>
        <v>1</v>
      </c>
      <c r="E231" s="73">
        <f t="shared" si="58"/>
        <v>197</v>
      </c>
      <c r="F231" s="74">
        <f t="shared" si="58"/>
        <v>1</v>
      </c>
      <c r="G231" s="562">
        <f t="shared" si="58"/>
        <v>2716</v>
      </c>
      <c r="H231" s="562">
        <f t="shared" si="58"/>
        <v>2147</v>
      </c>
      <c r="I231" s="563">
        <f t="shared" si="58"/>
        <v>353</v>
      </c>
      <c r="J231" s="564">
        <f t="shared" si="58"/>
        <v>349</v>
      </c>
      <c r="K231" s="564">
        <f t="shared" si="58"/>
        <v>359</v>
      </c>
      <c r="L231" s="564">
        <f t="shared" si="58"/>
        <v>353</v>
      </c>
      <c r="M231" s="564">
        <f t="shared" si="58"/>
        <v>356</v>
      </c>
      <c r="N231" s="565">
        <f t="shared" si="58"/>
        <v>377</v>
      </c>
      <c r="O231" s="566">
        <f t="shared" si="58"/>
        <v>24</v>
      </c>
      <c r="P231" s="566">
        <f t="shared" si="58"/>
        <v>545</v>
      </c>
    </row>
    <row r="232" spans="1:16" s="524" customFormat="1" ht="12.75">
      <c r="A232" s="520" t="s">
        <v>498</v>
      </c>
      <c r="B232" s="521"/>
      <c r="C232" s="522"/>
      <c r="D232" s="523">
        <f>D233-D231</f>
        <v>5</v>
      </c>
      <c r="E232" s="546">
        <f>E233-E231</f>
        <v>154</v>
      </c>
      <c r="F232" s="545">
        <v>1</v>
      </c>
      <c r="G232" s="597">
        <f>SUM(H232)+O232+P232</f>
        <v>2338</v>
      </c>
      <c r="H232" s="597">
        <f>SUM(I232:N232)</f>
        <v>1995</v>
      </c>
      <c r="I232" s="677">
        <v>322</v>
      </c>
      <c r="J232" s="678">
        <v>333</v>
      </c>
      <c r="K232" s="678">
        <v>333</v>
      </c>
      <c r="L232" s="678">
        <v>338</v>
      </c>
      <c r="M232" s="678">
        <v>331</v>
      </c>
      <c r="N232" s="701">
        <v>338</v>
      </c>
      <c r="O232" s="679">
        <v>0</v>
      </c>
      <c r="P232" s="702">
        <v>343</v>
      </c>
    </row>
    <row r="233" spans="1:16" s="524" customFormat="1" ht="12.75">
      <c r="A233" s="520" t="s">
        <v>503</v>
      </c>
      <c r="B233" s="521"/>
      <c r="C233" s="522"/>
      <c r="D233" s="523">
        <v>6</v>
      </c>
      <c r="E233" s="525">
        <v>351</v>
      </c>
      <c r="F233" s="526">
        <v>2</v>
      </c>
      <c r="G233" s="598">
        <f aca="true" t="shared" si="59" ref="G233:P233">SUM(G231:G232)</f>
        <v>5054</v>
      </c>
      <c r="H233" s="598">
        <f t="shared" si="59"/>
        <v>4142</v>
      </c>
      <c r="I233" s="599">
        <f t="shared" si="59"/>
        <v>675</v>
      </c>
      <c r="J233" s="600">
        <f t="shared" si="59"/>
        <v>682</v>
      </c>
      <c r="K233" s="600">
        <f t="shared" si="59"/>
        <v>692</v>
      </c>
      <c r="L233" s="600">
        <f t="shared" si="59"/>
        <v>691</v>
      </c>
      <c r="M233" s="600">
        <f t="shared" si="59"/>
        <v>687</v>
      </c>
      <c r="N233" s="699">
        <f t="shared" si="59"/>
        <v>715</v>
      </c>
      <c r="O233" s="700">
        <f t="shared" si="59"/>
        <v>24</v>
      </c>
      <c r="P233" s="700">
        <f t="shared" si="59"/>
        <v>888</v>
      </c>
    </row>
    <row r="235" ht="12.75">
      <c r="A235" s="147" t="s">
        <v>510</v>
      </c>
    </row>
    <row r="236" ht="12.75">
      <c r="A236" s="147" t="s">
        <v>511</v>
      </c>
    </row>
  </sheetData>
  <sheetProtection selectLockedCells="1" selectUnlockedCells="1"/>
  <mergeCells count="12">
    <mergeCell ref="A2:A4"/>
    <mergeCell ref="B2:B4"/>
    <mergeCell ref="C2:C4"/>
    <mergeCell ref="D2:D4"/>
    <mergeCell ref="E2:F2"/>
    <mergeCell ref="G2:P2"/>
    <mergeCell ref="E3:E4"/>
    <mergeCell ref="F3:F4"/>
    <mergeCell ref="G3:G4"/>
    <mergeCell ref="H3:N3"/>
    <mergeCell ref="O3:O4"/>
    <mergeCell ref="P3:P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61" r:id="rId1"/>
  <headerFooter alignWithMargins="0">
    <oddHeader>&amp;R&amp;K000000調査基準日：令和５年５月１日</oddHeader>
    <oddFooter>&amp;R&amp;K000000令和５年度公立小学校学校数・学級数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N136"/>
  <sheetViews>
    <sheetView tabSelected="1" zoomScale="115" zoomScaleNormal="115" zoomScalePageLayoutView="0" workbookViewId="0" topLeftCell="A1">
      <pane xSplit="4" ySplit="4" topLeftCell="I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16" sqref="S116"/>
    </sheetView>
  </sheetViews>
  <sheetFormatPr defaultColWidth="9.00390625" defaultRowHeight="13.5" outlineLevelRow="2"/>
  <cols>
    <col min="1" max="1" width="4.125" style="53" customWidth="1"/>
    <col min="2" max="2" width="9.625" style="53" bestFit="1" customWidth="1"/>
    <col min="3" max="3" width="17.25390625" style="53" customWidth="1"/>
    <col min="4" max="4" width="22.25390625" style="53" bestFit="1" customWidth="1"/>
    <col min="5" max="5" width="6.375" style="297" bestFit="1" customWidth="1"/>
    <col min="6" max="7" width="5.50390625" style="53" customWidth="1"/>
    <col min="8" max="8" width="7.50390625" style="53" customWidth="1"/>
    <col min="9" max="14" width="6.125" style="53" customWidth="1"/>
    <col min="15" max="16384" width="9.00390625" style="53" customWidth="1"/>
  </cols>
  <sheetData>
    <row r="1" spans="2:14" ht="12">
      <c r="B1" s="83" t="s">
        <v>628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s="8" customFormat="1" ht="18.75" customHeight="1">
      <c r="B2" s="732" t="s">
        <v>267</v>
      </c>
      <c r="C2" s="735" t="s">
        <v>505</v>
      </c>
      <c r="D2" s="738" t="s">
        <v>268</v>
      </c>
      <c r="E2" s="741" t="s">
        <v>269</v>
      </c>
      <c r="F2" s="3" t="s">
        <v>265</v>
      </c>
      <c r="G2" s="4"/>
      <c r="H2" s="5" t="s">
        <v>266</v>
      </c>
      <c r="I2" s="6"/>
      <c r="J2" s="6"/>
      <c r="K2" s="6"/>
      <c r="L2" s="6"/>
      <c r="M2" s="6"/>
      <c r="N2" s="7"/>
    </row>
    <row r="3" spans="2:14" s="8" customFormat="1" ht="19.5" customHeight="1">
      <c r="B3" s="733"/>
      <c r="C3" s="736"/>
      <c r="D3" s="739"/>
      <c r="E3" s="742"/>
      <c r="F3" s="734" t="s">
        <v>270</v>
      </c>
      <c r="G3" s="745" t="s">
        <v>271</v>
      </c>
      <c r="H3" s="728" t="s">
        <v>272</v>
      </c>
      <c r="I3" s="9" t="s">
        <v>273</v>
      </c>
      <c r="J3" s="329"/>
      <c r="K3" s="329"/>
      <c r="L3" s="329"/>
      <c r="M3" s="729" t="s">
        <v>274</v>
      </c>
      <c r="N3" s="729" t="s">
        <v>275</v>
      </c>
    </row>
    <row r="4" spans="2:14" s="8" customFormat="1" ht="22.5" customHeight="1">
      <c r="B4" s="734"/>
      <c r="C4" s="737"/>
      <c r="D4" s="740"/>
      <c r="E4" s="743"/>
      <c r="F4" s="744"/>
      <c r="G4" s="746"/>
      <c r="H4" s="728"/>
      <c r="I4" s="320" t="s">
        <v>276</v>
      </c>
      <c r="J4" s="330" t="s">
        <v>0</v>
      </c>
      <c r="K4" s="331" t="s">
        <v>1</v>
      </c>
      <c r="L4" s="332" t="s">
        <v>2</v>
      </c>
      <c r="M4" s="730"/>
      <c r="N4" s="731"/>
    </row>
    <row r="5" spans="2:14" ht="12.75" customHeight="1" outlineLevel="1">
      <c r="B5" s="85" t="s">
        <v>277</v>
      </c>
      <c r="C5" s="86"/>
      <c r="D5" s="287" t="s">
        <v>533</v>
      </c>
      <c r="E5" s="308"/>
      <c r="F5" s="87">
        <v>1</v>
      </c>
      <c r="G5" s="88"/>
      <c r="H5" s="96">
        <f>I5+M5+N5</f>
        <v>6</v>
      </c>
      <c r="I5" s="89">
        <f>SUM(J5:L5)</f>
        <v>6</v>
      </c>
      <c r="J5" s="333">
        <v>2</v>
      </c>
      <c r="K5" s="334">
        <v>2</v>
      </c>
      <c r="L5" s="335">
        <v>2</v>
      </c>
      <c r="M5" s="89">
        <v>0</v>
      </c>
      <c r="N5" s="89">
        <v>0</v>
      </c>
    </row>
    <row r="6" spans="2:14" ht="12.75" customHeight="1" outlineLevel="1">
      <c r="B6" s="90" t="s">
        <v>277</v>
      </c>
      <c r="C6" s="91"/>
      <c r="D6" s="288" t="s">
        <v>534</v>
      </c>
      <c r="E6" s="93"/>
      <c r="F6" s="94">
        <v>1</v>
      </c>
      <c r="G6" s="95"/>
      <c r="H6" s="96">
        <f>I6+M6+N6</f>
        <v>3</v>
      </c>
      <c r="I6" s="103">
        <f>SUM(J6:L6)</f>
        <v>3</v>
      </c>
      <c r="J6" s="333">
        <v>1</v>
      </c>
      <c r="K6" s="336">
        <v>1</v>
      </c>
      <c r="L6" s="337">
        <v>1</v>
      </c>
      <c r="M6" s="96">
        <v>0</v>
      </c>
      <c r="N6" s="96">
        <v>0</v>
      </c>
    </row>
    <row r="7" spans="2:14" ht="12.75" customHeight="1" outlineLevel="1">
      <c r="B7" s="90" t="s">
        <v>277</v>
      </c>
      <c r="C7" s="91"/>
      <c r="D7" s="288" t="s">
        <v>537</v>
      </c>
      <c r="E7" s="93"/>
      <c r="F7" s="94">
        <v>1</v>
      </c>
      <c r="G7" s="95"/>
      <c r="H7" s="96">
        <f>I7+M7+N7</f>
        <v>3</v>
      </c>
      <c r="I7" s="103">
        <f>SUM(J7:L7)</f>
        <v>3</v>
      </c>
      <c r="J7" s="333">
        <v>1</v>
      </c>
      <c r="K7" s="336">
        <v>1</v>
      </c>
      <c r="L7" s="337">
        <v>1</v>
      </c>
      <c r="M7" s="96">
        <v>0</v>
      </c>
      <c r="N7" s="96">
        <v>0</v>
      </c>
    </row>
    <row r="8" spans="2:14" ht="12.75" customHeight="1" outlineLevel="1">
      <c r="B8" s="97" t="s">
        <v>277</v>
      </c>
      <c r="C8" s="98"/>
      <c r="D8" s="289" t="s">
        <v>535</v>
      </c>
      <c r="E8" s="100"/>
      <c r="F8" s="101">
        <v>1</v>
      </c>
      <c r="G8" s="102"/>
      <c r="H8" s="96">
        <f>I8+M8+N8</f>
        <v>3</v>
      </c>
      <c r="I8" s="96">
        <f>SUM(J8:L8)</f>
        <v>3</v>
      </c>
      <c r="J8" s="333">
        <v>1</v>
      </c>
      <c r="K8" s="336">
        <v>1</v>
      </c>
      <c r="L8" s="337">
        <v>1</v>
      </c>
      <c r="M8" s="103">
        <v>0</v>
      </c>
      <c r="N8" s="103">
        <v>0</v>
      </c>
    </row>
    <row r="9" spans="2:14" s="110" customFormat="1" ht="12.75">
      <c r="B9" s="104" t="s">
        <v>278</v>
      </c>
      <c r="C9" s="105"/>
      <c r="D9" s="105"/>
      <c r="E9" s="106">
        <v>0</v>
      </c>
      <c r="F9" s="107">
        <v>4</v>
      </c>
      <c r="G9" s="108">
        <v>0</v>
      </c>
      <c r="H9" s="109">
        <f>SUM(H5:H8)</f>
        <v>15</v>
      </c>
      <c r="I9" s="109">
        <f>SUM(I5:I8)</f>
        <v>15</v>
      </c>
      <c r="J9" s="107">
        <f>SUM(J5:J8)</f>
        <v>5</v>
      </c>
      <c r="K9" s="341">
        <f>SUM(K5:K8)</f>
        <v>5</v>
      </c>
      <c r="L9" s="342">
        <f>SUM(L5:L8)</f>
        <v>5</v>
      </c>
      <c r="M9" s="109">
        <v>0</v>
      </c>
      <c r="N9" s="109">
        <v>0</v>
      </c>
    </row>
    <row r="10" spans="2:14" ht="12.75" customHeight="1" outlineLevel="2">
      <c r="B10" s="111" t="s">
        <v>6</v>
      </c>
      <c r="C10" s="112" t="s">
        <v>7</v>
      </c>
      <c r="D10" s="92" t="s">
        <v>279</v>
      </c>
      <c r="E10" s="93"/>
      <c r="F10" s="94">
        <v>1</v>
      </c>
      <c r="G10" s="95"/>
      <c r="H10" s="96">
        <f>I10+M10+N10</f>
        <v>17</v>
      </c>
      <c r="I10" s="96">
        <f>J10+K10+L10</f>
        <v>14</v>
      </c>
      <c r="J10" s="333">
        <v>5</v>
      </c>
      <c r="K10" s="336">
        <v>5</v>
      </c>
      <c r="L10" s="337">
        <v>4</v>
      </c>
      <c r="M10" s="96">
        <v>0</v>
      </c>
      <c r="N10" s="96">
        <v>3</v>
      </c>
    </row>
    <row r="11" spans="2:14" ht="12.75" customHeight="1" outlineLevel="2">
      <c r="B11" s="113" t="s">
        <v>6</v>
      </c>
      <c r="C11" s="114" t="s">
        <v>7</v>
      </c>
      <c r="D11" s="99" t="s">
        <v>280</v>
      </c>
      <c r="E11" s="100"/>
      <c r="F11" s="101">
        <v>1</v>
      </c>
      <c r="G11" s="102"/>
      <c r="H11" s="103">
        <f>I11+M11+N11</f>
        <v>13</v>
      </c>
      <c r="I11" s="103">
        <f>J11+K11+L11</f>
        <v>10</v>
      </c>
      <c r="J11" s="338">
        <v>3</v>
      </c>
      <c r="K11" s="339">
        <v>3</v>
      </c>
      <c r="L11" s="340">
        <v>4</v>
      </c>
      <c r="M11" s="103">
        <v>0</v>
      </c>
      <c r="N11" s="103">
        <v>3</v>
      </c>
    </row>
    <row r="12" spans="2:14" ht="12.75" customHeight="1" outlineLevel="2">
      <c r="B12" s="115" t="s">
        <v>6</v>
      </c>
      <c r="C12" s="116" t="s">
        <v>7</v>
      </c>
      <c r="D12" s="117" t="s">
        <v>281</v>
      </c>
      <c r="E12" s="118"/>
      <c r="F12" s="119">
        <v>1</v>
      </c>
      <c r="G12" s="120"/>
      <c r="H12" s="121">
        <f>I12+M12+N12</f>
        <v>16</v>
      </c>
      <c r="I12" s="121">
        <f>J12+K12+L12</f>
        <v>14</v>
      </c>
      <c r="J12" s="343">
        <v>5</v>
      </c>
      <c r="K12" s="344">
        <v>4</v>
      </c>
      <c r="L12" s="345">
        <v>5</v>
      </c>
      <c r="M12" s="121">
        <v>0</v>
      </c>
      <c r="N12" s="121">
        <v>2</v>
      </c>
    </row>
    <row r="13" spans="2:14" s="110" customFormat="1" ht="12.75" customHeight="1" outlineLevel="1">
      <c r="B13" s="122" t="s">
        <v>6</v>
      </c>
      <c r="C13" s="123" t="s">
        <v>282</v>
      </c>
      <c r="D13" s="124"/>
      <c r="E13" s="106">
        <v>0</v>
      </c>
      <c r="F13" s="107">
        <v>3</v>
      </c>
      <c r="G13" s="108">
        <v>0</v>
      </c>
      <c r="H13" s="435">
        <f aca="true" t="shared" si="0" ref="H13:N13">SUM(H10:H12)</f>
        <v>46</v>
      </c>
      <c r="I13" s="109">
        <f t="shared" si="0"/>
        <v>38</v>
      </c>
      <c r="J13" s="107">
        <f t="shared" si="0"/>
        <v>13</v>
      </c>
      <c r="K13" s="341">
        <f t="shared" si="0"/>
        <v>12</v>
      </c>
      <c r="L13" s="342">
        <f t="shared" si="0"/>
        <v>13</v>
      </c>
      <c r="M13" s="109">
        <f t="shared" si="0"/>
        <v>0</v>
      </c>
      <c r="N13" s="109">
        <f t="shared" si="0"/>
        <v>8</v>
      </c>
    </row>
    <row r="14" spans="2:14" ht="12.75" customHeight="1" outlineLevel="2">
      <c r="B14" s="111" t="s">
        <v>6</v>
      </c>
      <c r="C14" s="112" t="s">
        <v>14</v>
      </c>
      <c r="D14" s="92" t="s">
        <v>283</v>
      </c>
      <c r="E14" s="93"/>
      <c r="F14" s="94">
        <v>1</v>
      </c>
      <c r="G14" s="95"/>
      <c r="H14" s="96">
        <f>I14+M14+N14</f>
        <v>20</v>
      </c>
      <c r="I14" s="96">
        <f>J14+K14+L14</f>
        <v>15</v>
      </c>
      <c r="J14" s="333">
        <v>5</v>
      </c>
      <c r="K14" s="336">
        <v>5</v>
      </c>
      <c r="L14" s="337">
        <v>5</v>
      </c>
      <c r="M14" s="96">
        <v>0</v>
      </c>
      <c r="N14" s="96">
        <v>5</v>
      </c>
    </row>
    <row r="15" spans="2:14" ht="12.75" customHeight="1" outlineLevel="2">
      <c r="B15" s="113" t="s">
        <v>6</v>
      </c>
      <c r="C15" s="114" t="s">
        <v>14</v>
      </c>
      <c r="D15" s="99" t="s">
        <v>284</v>
      </c>
      <c r="E15" s="100"/>
      <c r="F15" s="101">
        <v>1</v>
      </c>
      <c r="G15" s="102"/>
      <c r="H15" s="103">
        <f>I15+M15+N15</f>
        <v>21</v>
      </c>
      <c r="I15" s="103">
        <f>J15+K15+L15</f>
        <v>14</v>
      </c>
      <c r="J15" s="338">
        <v>4</v>
      </c>
      <c r="K15" s="339">
        <v>5</v>
      </c>
      <c r="L15" s="340">
        <v>5</v>
      </c>
      <c r="M15" s="103">
        <v>0</v>
      </c>
      <c r="N15" s="103">
        <v>7</v>
      </c>
    </row>
    <row r="16" spans="2:14" ht="12.75" customHeight="1" outlineLevel="2">
      <c r="B16" s="113" t="s">
        <v>6</v>
      </c>
      <c r="C16" s="114" t="s">
        <v>14</v>
      </c>
      <c r="D16" s="99" t="s">
        <v>285</v>
      </c>
      <c r="E16" s="100"/>
      <c r="F16" s="101">
        <v>1</v>
      </c>
      <c r="G16" s="102"/>
      <c r="H16" s="103">
        <f>I16+M16+N16</f>
        <v>20</v>
      </c>
      <c r="I16" s="103">
        <f>J16+K16+L16</f>
        <v>15</v>
      </c>
      <c r="J16" s="338">
        <v>5</v>
      </c>
      <c r="K16" s="339">
        <v>5</v>
      </c>
      <c r="L16" s="340">
        <v>5</v>
      </c>
      <c r="M16" s="103">
        <v>0</v>
      </c>
      <c r="N16" s="103">
        <v>5</v>
      </c>
    </row>
    <row r="17" spans="2:14" ht="12.75" customHeight="1" outlineLevel="2">
      <c r="B17" s="115" t="s">
        <v>6</v>
      </c>
      <c r="C17" s="116" t="s">
        <v>14</v>
      </c>
      <c r="D17" s="117" t="s">
        <v>286</v>
      </c>
      <c r="E17" s="118"/>
      <c r="F17" s="119">
        <v>1</v>
      </c>
      <c r="G17" s="120"/>
      <c r="H17" s="121">
        <f>I17+M17+N17</f>
        <v>14</v>
      </c>
      <c r="I17" s="121">
        <f>J17+K17+L17</f>
        <v>12</v>
      </c>
      <c r="J17" s="343">
        <v>4</v>
      </c>
      <c r="K17" s="344">
        <v>4</v>
      </c>
      <c r="L17" s="345">
        <v>4</v>
      </c>
      <c r="M17" s="121">
        <v>0</v>
      </c>
      <c r="N17" s="121">
        <v>2</v>
      </c>
    </row>
    <row r="18" spans="2:14" s="110" customFormat="1" ht="12.75" customHeight="1" outlineLevel="1">
      <c r="B18" s="122" t="s">
        <v>6</v>
      </c>
      <c r="C18" s="123" t="s">
        <v>287</v>
      </c>
      <c r="D18" s="124"/>
      <c r="E18" s="106">
        <v>0</v>
      </c>
      <c r="F18" s="436">
        <f aca="true" t="shared" si="1" ref="F18:N18">SUM(F14:F17)</f>
        <v>4</v>
      </c>
      <c r="G18" s="108">
        <f t="shared" si="1"/>
        <v>0</v>
      </c>
      <c r="H18" s="109">
        <f t="shared" si="1"/>
        <v>75</v>
      </c>
      <c r="I18" s="109">
        <f t="shared" si="1"/>
        <v>56</v>
      </c>
      <c r="J18" s="107">
        <f t="shared" si="1"/>
        <v>18</v>
      </c>
      <c r="K18" s="341">
        <f t="shared" si="1"/>
        <v>19</v>
      </c>
      <c r="L18" s="108">
        <f t="shared" si="1"/>
        <v>19</v>
      </c>
      <c r="M18" s="109">
        <f t="shared" si="1"/>
        <v>0</v>
      </c>
      <c r="N18" s="109">
        <f t="shared" si="1"/>
        <v>19</v>
      </c>
    </row>
    <row r="19" spans="2:14" ht="12.75" customHeight="1" outlineLevel="2">
      <c r="B19" s="125" t="s">
        <v>6</v>
      </c>
      <c r="C19" s="126" t="s">
        <v>25</v>
      </c>
      <c r="D19" s="127" t="s">
        <v>288</v>
      </c>
      <c r="E19" s="128"/>
      <c r="F19" s="129">
        <v>1</v>
      </c>
      <c r="G19" s="130"/>
      <c r="H19" s="131">
        <f>I19+M19+N19</f>
        <v>15</v>
      </c>
      <c r="I19" s="131">
        <f>J19+K19+L19</f>
        <v>13</v>
      </c>
      <c r="J19" s="346">
        <v>4</v>
      </c>
      <c r="K19" s="347">
        <v>4</v>
      </c>
      <c r="L19" s="348">
        <v>5</v>
      </c>
      <c r="M19" s="131">
        <v>0</v>
      </c>
      <c r="N19" s="131">
        <v>2</v>
      </c>
    </row>
    <row r="20" spans="2:14" s="110" customFormat="1" ht="12.75" customHeight="1" outlineLevel="1">
      <c r="B20" s="122" t="s">
        <v>6</v>
      </c>
      <c r="C20" s="132" t="s">
        <v>289</v>
      </c>
      <c r="D20" s="124"/>
      <c r="E20" s="106">
        <v>0</v>
      </c>
      <c r="F20" s="107">
        <v>1</v>
      </c>
      <c r="G20" s="108">
        <v>0</v>
      </c>
      <c r="H20" s="109">
        <f>H19</f>
        <v>15</v>
      </c>
      <c r="I20" s="109">
        <f>I19</f>
        <v>13</v>
      </c>
      <c r="J20" s="107">
        <f>J19</f>
        <v>4</v>
      </c>
      <c r="K20" s="341">
        <f>K19</f>
        <v>4</v>
      </c>
      <c r="L20" s="342">
        <f>L19</f>
        <v>5</v>
      </c>
      <c r="M20" s="109">
        <v>0</v>
      </c>
      <c r="N20" s="109">
        <f>N19</f>
        <v>2</v>
      </c>
    </row>
    <row r="21" spans="2:14" s="110" customFormat="1" ht="12.75">
      <c r="B21" s="104" t="s">
        <v>290</v>
      </c>
      <c r="C21" s="133"/>
      <c r="D21" s="124"/>
      <c r="E21" s="106">
        <v>0</v>
      </c>
      <c r="F21" s="107">
        <f aca="true" t="shared" si="2" ref="F21:N21">F13+F18+F20</f>
        <v>8</v>
      </c>
      <c r="G21" s="108">
        <f t="shared" si="2"/>
        <v>0</v>
      </c>
      <c r="H21" s="109">
        <f t="shared" si="2"/>
        <v>136</v>
      </c>
      <c r="I21" s="109">
        <f t="shared" si="2"/>
        <v>107</v>
      </c>
      <c r="J21" s="107">
        <f t="shared" si="2"/>
        <v>35</v>
      </c>
      <c r="K21" s="341">
        <f t="shared" si="2"/>
        <v>35</v>
      </c>
      <c r="L21" s="108">
        <f t="shared" si="2"/>
        <v>37</v>
      </c>
      <c r="M21" s="109">
        <f t="shared" si="2"/>
        <v>0</v>
      </c>
      <c r="N21" s="109">
        <f t="shared" si="2"/>
        <v>29</v>
      </c>
    </row>
    <row r="22" spans="2:14" ht="12.75" customHeight="1" outlineLevel="2">
      <c r="B22" s="111" t="s">
        <v>28</v>
      </c>
      <c r="C22" s="112" t="s">
        <v>29</v>
      </c>
      <c r="D22" s="92" t="s">
        <v>291</v>
      </c>
      <c r="E22" s="93"/>
      <c r="F22" s="94">
        <v>1</v>
      </c>
      <c r="G22" s="95"/>
      <c r="H22" s="96">
        <f aca="true" t="shared" si="3" ref="H22:H31">I22+M22+N22</f>
        <v>17</v>
      </c>
      <c r="I22" s="96">
        <f aca="true" t="shared" si="4" ref="I22:I31">J22+K22+L22</f>
        <v>13</v>
      </c>
      <c r="J22" s="333">
        <v>4</v>
      </c>
      <c r="K22" s="336">
        <v>4</v>
      </c>
      <c r="L22" s="337">
        <v>5</v>
      </c>
      <c r="M22" s="96">
        <v>0</v>
      </c>
      <c r="N22" s="96">
        <v>4</v>
      </c>
    </row>
    <row r="23" spans="2:14" ht="12.75" customHeight="1" outlineLevel="2">
      <c r="B23" s="113" t="s">
        <v>28</v>
      </c>
      <c r="C23" s="114" t="s">
        <v>29</v>
      </c>
      <c r="D23" s="99" t="s">
        <v>292</v>
      </c>
      <c r="E23" s="100"/>
      <c r="F23" s="101">
        <v>1</v>
      </c>
      <c r="G23" s="102"/>
      <c r="H23" s="103">
        <f t="shared" si="3"/>
        <v>15</v>
      </c>
      <c r="I23" s="103">
        <f t="shared" si="4"/>
        <v>12</v>
      </c>
      <c r="J23" s="338">
        <v>4</v>
      </c>
      <c r="K23" s="339">
        <v>4</v>
      </c>
      <c r="L23" s="340">
        <v>4</v>
      </c>
      <c r="M23" s="103">
        <v>0</v>
      </c>
      <c r="N23" s="103">
        <v>3</v>
      </c>
    </row>
    <row r="24" spans="2:14" ht="12.75" customHeight="1" outlineLevel="2">
      <c r="B24" s="113" t="s">
        <v>28</v>
      </c>
      <c r="C24" s="114" t="s">
        <v>29</v>
      </c>
      <c r="D24" s="99" t="s">
        <v>293</v>
      </c>
      <c r="E24" s="100"/>
      <c r="F24" s="101">
        <v>1</v>
      </c>
      <c r="G24" s="102"/>
      <c r="H24" s="103">
        <f t="shared" si="3"/>
        <v>10</v>
      </c>
      <c r="I24" s="103">
        <f t="shared" si="4"/>
        <v>7</v>
      </c>
      <c r="J24" s="338">
        <v>2</v>
      </c>
      <c r="K24" s="339">
        <v>3</v>
      </c>
      <c r="L24" s="340">
        <v>2</v>
      </c>
      <c r="M24" s="103">
        <v>0</v>
      </c>
      <c r="N24" s="103">
        <v>3</v>
      </c>
    </row>
    <row r="25" spans="2:14" ht="12.75" customHeight="1" outlineLevel="2">
      <c r="B25" s="113" t="s">
        <v>28</v>
      </c>
      <c r="C25" s="114" t="s">
        <v>29</v>
      </c>
      <c r="D25" s="99" t="s">
        <v>294</v>
      </c>
      <c r="E25" s="100"/>
      <c r="F25" s="101">
        <v>1</v>
      </c>
      <c r="G25" s="102"/>
      <c r="H25" s="103">
        <f t="shared" si="3"/>
        <v>18</v>
      </c>
      <c r="I25" s="103">
        <f t="shared" si="4"/>
        <v>16</v>
      </c>
      <c r="J25" s="338">
        <v>5</v>
      </c>
      <c r="K25" s="339">
        <v>5</v>
      </c>
      <c r="L25" s="340">
        <v>6</v>
      </c>
      <c r="M25" s="103">
        <v>0</v>
      </c>
      <c r="N25" s="103">
        <v>2</v>
      </c>
    </row>
    <row r="26" spans="2:14" ht="12.75" customHeight="1" outlineLevel="2">
      <c r="B26" s="113" t="s">
        <v>28</v>
      </c>
      <c r="C26" s="114" t="s">
        <v>29</v>
      </c>
      <c r="D26" s="99" t="s">
        <v>295</v>
      </c>
      <c r="E26" s="100"/>
      <c r="F26" s="101">
        <v>1</v>
      </c>
      <c r="G26" s="102"/>
      <c r="H26" s="103">
        <f t="shared" si="3"/>
        <v>10</v>
      </c>
      <c r="I26" s="103">
        <f t="shared" si="4"/>
        <v>9</v>
      </c>
      <c r="J26" s="338">
        <v>3</v>
      </c>
      <c r="K26" s="339">
        <v>3</v>
      </c>
      <c r="L26" s="339">
        <v>3</v>
      </c>
      <c r="M26" s="103">
        <v>0</v>
      </c>
      <c r="N26" s="103">
        <v>1</v>
      </c>
    </row>
    <row r="27" spans="2:14" ht="12.75" customHeight="1" outlineLevel="2">
      <c r="B27" s="113" t="s">
        <v>28</v>
      </c>
      <c r="C27" s="114" t="s">
        <v>29</v>
      </c>
      <c r="D27" s="99" t="s">
        <v>296</v>
      </c>
      <c r="E27" s="100"/>
      <c r="F27" s="101">
        <v>1</v>
      </c>
      <c r="G27" s="102"/>
      <c r="H27" s="103">
        <f t="shared" si="3"/>
        <v>16</v>
      </c>
      <c r="I27" s="103">
        <f t="shared" si="4"/>
        <v>14</v>
      </c>
      <c r="J27" s="338">
        <v>4</v>
      </c>
      <c r="K27" s="339">
        <v>5</v>
      </c>
      <c r="L27" s="340">
        <v>5</v>
      </c>
      <c r="M27" s="103">
        <v>0</v>
      </c>
      <c r="N27" s="103">
        <v>2</v>
      </c>
    </row>
    <row r="28" spans="2:14" ht="12.75" customHeight="1" outlineLevel="2">
      <c r="B28" s="113" t="s">
        <v>28</v>
      </c>
      <c r="C28" s="114" t="s">
        <v>29</v>
      </c>
      <c r="D28" s="99" t="s">
        <v>297</v>
      </c>
      <c r="E28" s="100"/>
      <c r="F28" s="101">
        <v>1</v>
      </c>
      <c r="G28" s="102"/>
      <c r="H28" s="103">
        <f t="shared" si="3"/>
        <v>17</v>
      </c>
      <c r="I28" s="103">
        <f t="shared" si="4"/>
        <v>15</v>
      </c>
      <c r="J28" s="338">
        <v>5</v>
      </c>
      <c r="K28" s="339">
        <v>5</v>
      </c>
      <c r="L28" s="340">
        <v>5</v>
      </c>
      <c r="M28" s="103">
        <v>0</v>
      </c>
      <c r="N28" s="103">
        <v>2</v>
      </c>
    </row>
    <row r="29" spans="2:14" ht="12.75" customHeight="1" outlineLevel="2">
      <c r="B29" s="113" t="s">
        <v>28</v>
      </c>
      <c r="C29" s="114" t="s">
        <v>29</v>
      </c>
      <c r="D29" s="99" t="s">
        <v>298</v>
      </c>
      <c r="E29" s="100"/>
      <c r="F29" s="101">
        <v>1</v>
      </c>
      <c r="G29" s="102"/>
      <c r="H29" s="103">
        <f t="shared" si="3"/>
        <v>11</v>
      </c>
      <c r="I29" s="103">
        <f t="shared" si="4"/>
        <v>9</v>
      </c>
      <c r="J29" s="646">
        <v>3</v>
      </c>
      <c r="K29" s="339">
        <v>3</v>
      </c>
      <c r="L29" s="339">
        <v>3</v>
      </c>
      <c r="M29" s="103">
        <v>0</v>
      </c>
      <c r="N29" s="103">
        <v>2</v>
      </c>
    </row>
    <row r="30" spans="2:14" ht="12.75" customHeight="1" outlineLevel="2">
      <c r="B30" s="113" t="s">
        <v>28</v>
      </c>
      <c r="C30" s="114" t="s">
        <v>29</v>
      </c>
      <c r="D30" s="99" t="s">
        <v>299</v>
      </c>
      <c r="E30" s="100"/>
      <c r="F30" s="101">
        <v>1</v>
      </c>
      <c r="G30" s="102"/>
      <c r="H30" s="103">
        <f t="shared" si="3"/>
        <v>23</v>
      </c>
      <c r="I30" s="103">
        <f t="shared" si="4"/>
        <v>21</v>
      </c>
      <c r="J30" s="338">
        <v>7</v>
      </c>
      <c r="K30" s="339">
        <v>7</v>
      </c>
      <c r="L30" s="340">
        <v>7</v>
      </c>
      <c r="M30" s="103">
        <v>0</v>
      </c>
      <c r="N30" s="103">
        <v>2</v>
      </c>
    </row>
    <row r="31" spans="2:14" ht="12.75" customHeight="1" outlineLevel="2">
      <c r="B31" s="115" t="s">
        <v>28</v>
      </c>
      <c r="C31" s="116" t="s">
        <v>29</v>
      </c>
      <c r="D31" s="117" t="s">
        <v>300</v>
      </c>
      <c r="E31" s="118"/>
      <c r="F31" s="119">
        <v>1</v>
      </c>
      <c r="G31" s="120"/>
      <c r="H31" s="103">
        <f t="shared" si="3"/>
        <v>11</v>
      </c>
      <c r="I31" s="103">
        <f t="shared" si="4"/>
        <v>8</v>
      </c>
      <c r="J31" s="343">
        <v>2</v>
      </c>
      <c r="K31" s="344">
        <v>3</v>
      </c>
      <c r="L31" s="339">
        <v>3</v>
      </c>
      <c r="M31" s="121">
        <v>0</v>
      </c>
      <c r="N31" s="121">
        <v>3</v>
      </c>
    </row>
    <row r="32" spans="2:14" s="110" customFormat="1" ht="12.75" customHeight="1" outlineLevel="1">
      <c r="B32" s="122" t="s">
        <v>28</v>
      </c>
      <c r="C32" s="123" t="s">
        <v>301</v>
      </c>
      <c r="D32" s="124"/>
      <c r="E32" s="106">
        <v>0</v>
      </c>
      <c r="F32" s="436">
        <f aca="true" t="shared" si="5" ref="F32:N32">SUM(F22:F31)</f>
        <v>10</v>
      </c>
      <c r="G32" s="108">
        <f t="shared" si="5"/>
        <v>0</v>
      </c>
      <c r="H32" s="109">
        <f t="shared" si="5"/>
        <v>148</v>
      </c>
      <c r="I32" s="109">
        <f t="shared" si="5"/>
        <v>124</v>
      </c>
      <c r="J32" s="107">
        <f t="shared" si="5"/>
        <v>39</v>
      </c>
      <c r="K32" s="341">
        <f t="shared" si="5"/>
        <v>42</v>
      </c>
      <c r="L32" s="108">
        <f t="shared" si="5"/>
        <v>43</v>
      </c>
      <c r="M32" s="109">
        <f t="shared" si="5"/>
        <v>0</v>
      </c>
      <c r="N32" s="109">
        <f t="shared" si="5"/>
        <v>24</v>
      </c>
    </row>
    <row r="33" spans="2:14" ht="12.75" customHeight="1" outlineLevel="2">
      <c r="B33" s="111" t="s">
        <v>28</v>
      </c>
      <c r="C33" s="112" t="s">
        <v>52</v>
      </c>
      <c r="D33" s="92" t="s">
        <v>302</v>
      </c>
      <c r="E33" s="93"/>
      <c r="F33" s="94">
        <v>1</v>
      </c>
      <c r="G33" s="95"/>
      <c r="H33" s="96">
        <f>I33+M33+N33</f>
        <v>14</v>
      </c>
      <c r="I33" s="96">
        <f>J33+K33+L33</f>
        <v>12</v>
      </c>
      <c r="J33" s="333">
        <v>4</v>
      </c>
      <c r="K33" s="336">
        <v>4</v>
      </c>
      <c r="L33" s="337">
        <v>4</v>
      </c>
      <c r="M33" s="96">
        <v>0</v>
      </c>
      <c r="N33" s="96">
        <v>2</v>
      </c>
    </row>
    <row r="34" spans="2:14" ht="12.75" customHeight="1" outlineLevel="2">
      <c r="B34" s="113" t="s">
        <v>28</v>
      </c>
      <c r="C34" s="114" t="s">
        <v>52</v>
      </c>
      <c r="D34" s="99" t="s">
        <v>303</v>
      </c>
      <c r="E34" s="100"/>
      <c r="F34" s="101">
        <v>1</v>
      </c>
      <c r="G34" s="102"/>
      <c r="H34" s="103">
        <f>I34+M34+N34</f>
        <v>16</v>
      </c>
      <c r="I34" s="103">
        <f>J34+K34+L34</f>
        <v>12</v>
      </c>
      <c r="J34" s="338">
        <v>4</v>
      </c>
      <c r="K34" s="339">
        <v>4</v>
      </c>
      <c r="L34" s="340">
        <v>4</v>
      </c>
      <c r="M34" s="103">
        <v>0</v>
      </c>
      <c r="N34" s="103">
        <v>4</v>
      </c>
    </row>
    <row r="35" spans="2:14" ht="12.75" customHeight="1" outlineLevel="2">
      <c r="B35" s="113" t="s">
        <v>28</v>
      </c>
      <c r="C35" s="114" t="s">
        <v>52</v>
      </c>
      <c r="D35" s="99" t="s">
        <v>304</v>
      </c>
      <c r="E35" s="100"/>
      <c r="F35" s="101">
        <v>1</v>
      </c>
      <c r="G35" s="102"/>
      <c r="H35" s="103">
        <f>I35+M35+N35</f>
        <v>11</v>
      </c>
      <c r="I35" s="103">
        <f>J35+K35+L35</f>
        <v>9</v>
      </c>
      <c r="J35" s="338">
        <v>3</v>
      </c>
      <c r="K35" s="339">
        <v>3</v>
      </c>
      <c r="L35" s="339">
        <v>3</v>
      </c>
      <c r="M35" s="103">
        <v>0</v>
      </c>
      <c r="N35" s="103">
        <v>2</v>
      </c>
    </row>
    <row r="36" spans="2:14" ht="12.75" customHeight="1" outlineLevel="2">
      <c r="B36" s="113" t="s">
        <v>28</v>
      </c>
      <c r="C36" s="114" t="s">
        <v>52</v>
      </c>
      <c r="D36" s="99" t="s">
        <v>305</v>
      </c>
      <c r="E36" s="100"/>
      <c r="F36" s="101">
        <v>1</v>
      </c>
      <c r="G36" s="102"/>
      <c r="H36" s="103">
        <f>I36+M36+N36</f>
        <v>15</v>
      </c>
      <c r="I36" s="103">
        <f>J36+K36+L36</f>
        <v>12</v>
      </c>
      <c r="J36" s="338">
        <v>4</v>
      </c>
      <c r="K36" s="339">
        <v>4</v>
      </c>
      <c r="L36" s="340">
        <v>4</v>
      </c>
      <c r="M36" s="103">
        <v>0</v>
      </c>
      <c r="N36" s="103">
        <v>3</v>
      </c>
    </row>
    <row r="37" spans="2:14" ht="12.75" customHeight="1" outlineLevel="2">
      <c r="B37" s="115" t="s">
        <v>28</v>
      </c>
      <c r="C37" s="116" t="s">
        <v>52</v>
      </c>
      <c r="D37" s="117" t="s">
        <v>306</v>
      </c>
      <c r="E37" s="118"/>
      <c r="F37" s="119">
        <v>1</v>
      </c>
      <c r="G37" s="120"/>
      <c r="H37" s="103">
        <f>I37+M37+N37</f>
        <v>11</v>
      </c>
      <c r="I37" s="103">
        <f>J37+K37+L37</f>
        <v>9</v>
      </c>
      <c r="J37" s="343">
        <v>3</v>
      </c>
      <c r="K37" s="344">
        <v>3</v>
      </c>
      <c r="L37" s="339">
        <v>3</v>
      </c>
      <c r="M37" s="121">
        <v>0</v>
      </c>
      <c r="N37" s="121">
        <v>2</v>
      </c>
    </row>
    <row r="38" spans="2:14" s="110" customFormat="1" ht="12.75" customHeight="1" outlineLevel="1">
      <c r="B38" s="122" t="s">
        <v>28</v>
      </c>
      <c r="C38" s="123" t="s">
        <v>307</v>
      </c>
      <c r="D38" s="124"/>
      <c r="E38" s="106">
        <v>0</v>
      </c>
      <c r="F38" s="436">
        <f aca="true" t="shared" si="6" ref="F38:N38">SUM(F33:F37)</f>
        <v>5</v>
      </c>
      <c r="G38" s="108">
        <f t="shared" si="6"/>
        <v>0</v>
      </c>
      <c r="H38" s="109">
        <f t="shared" si="6"/>
        <v>67</v>
      </c>
      <c r="I38" s="109">
        <f>SUM(I33:I37)</f>
        <v>54</v>
      </c>
      <c r="J38" s="107">
        <f t="shared" si="6"/>
        <v>18</v>
      </c>
      <c r="K38" s="341">
        <f t="shared" si="6"/>
        <v>18</v>
      </c>
      <c r="L38" s="342">
        <f t="shared" si="6"/>
        <v>18</v>
      </c>
      <c r="M38" s="109">
        <f t="shared" si="6"/>
        <v>0</v>
      </c>
      <c r="N38" s="109">
        <f t="shared" si="6"/>
        <v>13</v>
      </c>
    </row>
    <row r="39" spans="2:14" ht="12.75" customHeight="1" outlineLevel="2">
      <c r="B39" s="111" t="s">
        <v>28</v>
      </c>
      <c r="C39" s="112" t="s">
        <v>63</v>
      </c>
      <c r="D39" s="92" t="s">
        <v>308</v>
      </c>
      <c r="E39" s="93"/>
      <c r="F39" s="94">
        <v>1</v>
      </c>
      <c r="G39" s="95"/>
      <c r="H39" s="96">
        <f>I39+M39+N39</f>
        <v>15</v>
      </c>
      <c r="I39" s="96">
        <f>J39+K39+L39</f>
        <v>11</v>
      </c>
      <c r="J39" s="333">
        <v>4</v>
      </c>
      <c r="K39" s="336">
        <v>4</v>
      </c>
      <c r="L39" s="339">
        <v>3</v>
      </c>
      <c r="M39" s="96">
        <v>0</v>
      </c>
      <c r="N39" s="96">
        <v>4</v>
      </c>
    </row>
    <row r="40" spans="2:14" ht="12.75" customHeight="1" outlineLevel="2">
      <c r="B40" s="113" t="s">
        <v>28</v>
      </c>
      <c r="C40" s="114" t="s">
        <v>63</v>
      </c>
      <c r="D40" s="99" t="s">
        <v>309</v>
      </c>
      <c r="E40" s="100"/>
      <c r="F40" s="101">
        <v>1</v>
      </c>
      <c r="G40" s="102"/>
      <c r="H40" s="103">
        <f>I40+M40+N40</f>
        <v>14</v>
      </c>
      <c r="I40" s="103">
        <f>J40+K40+L40</f>
        <v>12</v>
      </c>
      <c r="J40" s="338">
        <v>4</v>
      </c>
      <c r="K40" s="339">
        <v>4</v>
      </c>
      <c r="L40" s="340">
        <v>4</v>
      </c>
      <c r="M40" s="103">
        <v>0</v>
      </c>
      <c r="N40" s="103">
        <v>2</v>
      </c>
    </row>
    <row r="41" spans="2:14" ht="12.75" customHeight="1" outlineLevel="2">
      <c r="B41" s="113" t="s">
        <v>28</v>
      </c>
      <c r="C41" s="114" t="s">
        <v>63</v>
      </c>
      <c r="D41" s="99" t="s">
        <v>310</v>
      </c>
      <c r="E41" s="100"/>
      <c r="F41" s="101">
        <v>1</v>
      </c>
      <c r="G41" s="102"/>
      <c r="H41" s="103">
        <f>I41+M41+N41</f>
        <v>17</v>
      </c>
      <c r="I41" s="103">
        <f>J41+K41+L41</f>
        <v>14</v>
      </c>
      <c r="J41" s="338">
        <v>4</v>
      </c>
      <c r="K41" s="339">
        <v>5</v>
      </c>
      <c r="L41" s="340">
        <v>5</v>
      </c>
      <c r="M41" s="103">
        <v>0</v>
      </c>
      <c r="N41" s="103">
        <v>3</v>
      </c>
    </row>
    <row r="42" spans="2:14" ht="12.75" customHeight="1" outlineLevel="2">
      <c r="B42" s="115" t="s">
        <v>28</v>
      </c>
      <c r="C42" s="116" t="s">
        <v>63</v>
      </c>
      <c r="D42" s="117" t="s">
        <v>311</v>
      </c>
      <c r="E42" s="118"/>
      <c r="F42" s="119">
        <v>1</v>
      </c>
      <c r="G42" s="120"/>
      <c r="H42" s="121">
        <f>I42+M42+N42</f>
        <v>14</v>
      </c>
      <c r="I42" s="121">
        <f>J42+K42+L42</f>
        <v>12</v>
      </c>
      <c r="J42" s="343">
        <v>4</v>
      </c>
      <c r="K42" s="344">
        <v>4</v>
      </c>
      <c r="L42" s="345">
        <v>4</v>
      </c>
      <c r="M42" s="121">
        <v>0</v>
      </c>
      <c r="N42" s="121">
        <v>2</v>
      </c>
    </row>
    <row r="43" spans="2:14" s="110" customFormat="1" ht="12.75" customHeight="1" outlineLevel="1">
      <c r="B43" s="122" t="s">
        <v>28</v>
      </c>
      <c r="C43" s="123" t="s">
        <v>312</v>
      </c>
      <c r="D43" s="124"/>
      <c r="E43" s="106">
        <v>0</v>
      </c>
      <c r="F43" s="436">
        <f aca="true" t="shared" si="7" ref="F43:N43">SUM(F39:F42)</f>
        <v>4</v>
      </c>
      <c r="G43" s="108">
        <f t="shared" si="7"/>
        <v>0</v>
      </c>
      <c r="H43" s="109">
        <f t="shared" si="7"/>
        <v>60</v>
      </c>
      <c r="I43" s="109">
        <f t="shared" si="7"/>
        <v>49</v>
      </c>
      <c r="J43" s="107">
        <f t="shared" si="7"/>
        <v>16</v>
      </c>
      <c r="K43" s="341">
        <f t="shared" si="7"/>
        <v>17</v>
      </c>
      <c r="L43" s="108">
        <f t="shared" si="7"/>
        <v>16</v>
      </c>
      <c r="M43" s="109">
        <f t="shared" si="7"/>
        <v>0</v>
      </c>
      <c r="N43" s="109">
        <f t="shared" si="7"/>
        <v>11</v>
      </c>
    </row>
    <row r="44" spans="2:14" ht="12.75" customHeight="1" outlineLevel="2">
      <c r="B44" s="111" t="s">
        <v>28</v>
      </c>
      <c r="C44" s="112" t="s">
        <v>72</v>
      </c>
      <c r="D44" s="92" t="s">
        <v>313</v>
      </c>
      <c r="E44" s="93"/>
      <c r="F44" s="94">
        <v>1</v>
      </c>
      <c r="G44" s="95"/>
      <c r="H44" s="96">
        <f>I44+M44+N44</f>
        <v>28</v>
      </c>
      <c r="I44" s="96">
        <f>J44+K44+L44</f>
        <v>25</v>
      </c>
      <c r="J44" s="333">
        <v>9</v>
      </c>
      <c r="K44" s="336">
        <v>8</v>
      </c>
      <c r="L44" s="337">
        <v>8</v>
      </c>
      <c r="M44" s="96">
        <v>0</v>
      </c>
      <c r="N44" s="96">
        <v>3</v>
      </c>
    </row>
    <row r="45" spans="2:14" ht="12.75" customHeight="1" outlineLevel="2">
      <c r="B45" s="113" t="s">
        <v>28</v>
      </c>
      <c r="C45" s="114" t="s">
        <v>72</v>
      </c>
      <c r="D45" s="99" t="s">
        <v>314</v>
      </c>
      <c r="E45" s="100"/>
      <c r="F45" s="101">
        <v>1</v>
      </c>
      <c r="G45" s="102"/>
      <c r="H45" s="103">
        <f>I45+M45+N45</f>
        <v>21</v>
      </c>
      <c r="I45" s="103">
        <f>J45+K45+L45</f>
        <v>19</v>
      </c>
      <c r="J45" s="338">
        <v>6</v>
      </c>
      <c r="K45" s="339">
        <v>6</v>
      </c>
      <c r="L45" s="340">
        <v>7</v>
      </c>
      <c r="M45" s="103">
        <v>0</v>
      </c>
      <c r="N45" s="103">
        <v>2</v>
      </c>
    </row>
    <row r="46" spans="2:14" ht="12.75" customHeight="1" outlineLevel="2">
      <c r="B46" s="115" t="s">
        <v>28</v>
      </c>
      <c r="C46" s="116" t="s">
        <v>72</v>
      </c>
      <c r="D46" s="117" t="s">
        <v>315</v>
      </c>
      <c r="E46" s="118"/>
      <c r="F46" s="119">
        <v>1</v>
      </c>
      <c r="G46" s="120"/>
      <c r="H46" s="121">
        <f>I46+M46+N46</f>
        <v>10</v>
      </c>
      <c r="I46" s="121">
        <f>J46+K46+L46</f>
        <v>8</v>
      </c>
      <c r="J46" s="343">
        <v>2</v>
      </c>
      <c r="K46" s="344">
        <v>3</v>
      </c>
      <c r="L46" s="344">
        <v>3</v>
      </c>
      <c r="M46" s="121">
        <v>0</v>
      </c>
      <c r="N46" s="121">
        <v>2</v>
      </c>
    </row>
    <row r="47" spans="2:14" s="110" customFormat="1" ht="12.75" customHeight="1" outlineLevel="1">
      <c r="B47" s="122" t="s">
        <v>28</v>
      </c>
      <c r="C47" s="123" t="s">
        <v>316</v>
      </c>
      <c r="D47" s="124"/>
      <c r="E47" s="106">
        <v>0</v>
      </c>
      <c r="F47" s="436">
        <f aca="true" t="shared" si="8" ref="F47:N47">SUM(F44:F46)</f>
        <v>3</v>
      </c>
      <c r="G47" s="108">
        <f t="shared" si="8"/>
        <v>0</v>
      </c>
      <c r="H47" s="109">
        <f t="shared" si="8"/>
        <v>59</v>
      </c>
      <c r="I47" s="109">
        <f t="shared" si="8"/>
        <v>52</v>
      </c>
      <c r="J47" s="107">
        <f t="shared" si="8"/>
        <v>17</v>
      </c>
      <c r="K47" s="341">
        <f t="shared" si="8"/>
        <v>17</v>
      </c>
      <c r="L47" s="342">
        <f t="shared" si="8"/>
        <v>18</v>
      </c>
      <c r="M47" s="109">
        <f t="shared" si="8"/>
        <v>0</v>
      </c>
      <c r="N47" s="109">
        <f t="shared" si="8"/>
        <v>7</v>
      </c>
    </row>
    <row r="48" spans="2:14" ht="12.75" customHeight="1" outlineLevel="2">
      <c r="B48" s="111" t="s">
        <v>28</v>
      </c>
      <c r="C48" s="112" t="s">
        <v>82</v>
      </c>
      <c r="D48" s="92" t="s">
        <v>317</v>
      </c>
      <c r="E48" s="93"/>
      <c r="F48" s="94">
        <v>1</v>
      </c>
      <c r="G48" s="95"/>
      <c r="H48" s="96">
        <f>I48+M48+N48</f>
        <v>23</v>
      </c>
      <c r="I48" s="96">
        <f>J48+K48+L48</f>
        <v>18</v>
      </c>
      <c r="J48" s="333">
        <v>6</v>
      </c>
      <c r="K48" s="336">
        <v>6</v>
      </c>
      <c r="L48" s="337">
        <v>6</v>
      </c>
      <c r="M48" s="96">
        <v>0</v>
      </c>
      <c r="N48" s="96">
        <v>5</v>
      </c>
    </row>
    <row r="49" spans="2:14" ht="12.75" customHeight="1" outlineLevel="2">
      <c r="B49" s="113" t="s">
        <v>28</v>
      </c>
      <c r="C49" s="114" t="s">
        <v>82</v>
      </c>
      <c r="D49" s="99" t="s">
        <v>318</v>
      </c>
      <c r="E49" s="100"/>
      <c r="F49" s="101">
        <v>1</v>
      </c>
      <c r="G49" s="102"/>
      <c r="H49" s="103">
        <f>I49+M49+N49</f>
        <v>14</v>
      </c>
      <c r="I49" s="103">
        <f>J49+K49+L49</f>
        <v>12</v>
      </c>
      <c r="J49" s="338">
        <v>3</v>
      </c>
      <c r="K49" s="339">
        <v>4</v>
      </c>
      <c r="L49" s="340">
        <v>5</v>
      </c>
      <c r="M49" s="103">
        <v>0</v>
      </c>
      <c r="N49" s="103">
        <v>2</v>
      </c>
    </row>
    <row r="50" spans="2:14" ht="12.75" customHeight="1" outlineLevel="2">
      <c r="B50" s="113" t="s">
        <v>28</v>
      </c>
      <c r="C50" s="114" t="s">
        <v>82</v>
      </c>
      <c r="D50" s="99" t="s">
        <v>319</v>
      </c>
      <c r="E50" s="100"/>
      <c r="F50" s="101">
        <v>1</v>
      </c>
      <c r="G50" s="102"/>
      <c r="H50" s="103">
        <f>I50+M50+N50</f>
        <v>27</v>
      </c>
      <c r="I50" s="103">
        <f>J50+K50+L50</f>
        <v>23</v>
      </c>
      <c r="J50" s="338">
        <v>8</v>
      </c>
      <c r="K50" s="339">
        <v>7</v>
      </c>
      <c r="L50" s="340">
        <v>8</v>
      </c>
      <c r="M50" s="103">
        <v>0</v>
      </c>
      <c r="N50" s="103">
        <v>4</v>
      </c>
    </row>
    <row r="51" spans="2:14" ht="12.75" customHeight="1" outlineLevel="2">
      <c r="B51" s="113" t="s">
        <v>28</v>
      </c>
      <c r="C51" s="114" t="s">
        <v>82</v>
      </c>
      <c r="D51" s="99" t="s">
        <v>320</v>
      </c>
      <c r="E51" s="100"/>
      <c r="F51" s="101">
        <v>1</v>
      </c>
      <c r="G51" s="102"/>
      <c r="H51" s="103">
        <f>I51+M51+N51</f>
        <v>9</v>
      </c>
      <c r="I51" s="103">
        <f>J51+K51+L51</f>
        <v>7</v>
      </c>
      <c r="J51" s="338">
        <v>2</v>
      </c>
      <c r="K51" s="339">
        <v>2</v>
      </c>
      <c r="L51" s="659">
        <v>3</v>
      </c>
      <c r="M51" s="103">
        <v>0</v>
      </c>
      <c r="N51" s="103">
        <v>2</v>
      </c>
    </row>
    <row r="52" spans="2:14" ht="12.75" customHeight="1" outlineLevel="2">
      <c r="B52" s="115" t="s">
        <v>28</v>
      </c>
      <c r="C52" s="116" t="s">
        <v>82</v>
      </c>
      <c r="D52" s="117" t="s">
        <v>321</v>
      </c>
      <c r="E52" s="118"/>
      <c r="F52" s="119">
        <v>1</v>
      </c>
      <c r="G52" s="120"/>
      <c r="H52" s="121">
        <f>I52+M52+N52</f>
        <v>10</v>
      </c>
      <c r="I52" s="121">
        <f>J52+K52+L52</f>
        <v>8</v>
      </c>
      <c r="J52" s="681">
        <v>2</v>
      </c>
      <c r="K52" s="660">
        <v>3</v>
      </c>
      <c r="L52" s="659">
        <v>3</v>
      </c>
      <c r="M52" s="121">
        <v>0</v>
      </c>
      <c r="N52" s="121">
        <v>2</v>
      </c>
    </row>
    <row r="53" spans="2:14" s="110" customFormat="1" ht="12.75" customHeight="1" outlineLevel="1">
      <c r="B53" s="122" t="s">
        <v>28</v>
      </c>
      <c r="C53" s="123" t="s">
        <v>322</v>
      </c>
      <c r="D53" s="124"/>
      <c r="E53" s="106">
        <v>0</v>
      </c>
      <c r="F53" s="436">
        <f aca="true" t="shared" si="9" ref="F53:N53">SUM(F48:F52)</f>
        <v>5</v>
      </c>
      <c r="G53" s="108">
        <f t="shared" si="9"/>
        <v>0</v>
      </c>
      <c r="H53" s="109">
        <f t="shared" si="9"/>
        <v>83</v>
      </c>
      <c r="I53" s="109">
        <f t="shared" si="9"/>
        <v>68</v>
      </c>
      <c r="J53" s="107">
        <f t="shared" si="9"/>
        <v>21</v>
      </c>
      <c r="K53" s="341">
        <f t="shared" si="9"/>
        <v>22</v>
      </c>
      <c r="L53" s="342">
        <f t="shared" si="9"/>
        <v>25</v>
      </c>
      <c r="M53" s="109">
        <f t="shared" si="9"/>
        <v>0</v>
      </c>
      <c r="N53" s="109">
        <f t="shared" si="9"/>
        <v>15</v>
      </c>
    </row>
    <row r="54" spans="2:14" ht="12.75" customHeight="1" outlineLevel="2">
      <c r="B54" s="125" t="s">
        <v>28</v>
      </c>
      <c r="C54" s="126" t="s">
        <v>96</v>
      </c>
      <c r="D54" s="127" t="s">
        <v>323</v>
      </c>
      <c r="E54" s="128"/>
      <c r="F54" s="129">
        <v>1</v>
      </c>
      <c r="G54" s="130"/>
      <c r="H54" s="131">
        <f>I54+M54+N54</f>
        <v>14</v>
      </c>
      <c r="I54" s="131">
        <f>J54+K54+L54</f>
        <v>11</v>
      </c>
      <c r="J54" s="346">
        <v>3</v>
      </c>
      <c r="K54" s="347">
        <v>4</v>
      </c>
      <c r="L54" s="348">
        <v>4</v>
      </c>
      <c r="M54" s="131">
        <v>0</v>
      </c>
      <c r="N54" s="131">
        <v>3</v>
      </c>
    </row>
    <row r="55" spans="2:14" s="110" customFormat="1" ht="12.75" customHeight="1" outlineLevel="1">
      <c r="B55" s="122" t="s">
        <v>28</v>
      </c>
      <c r="C55" s="132" t="s">
        <v>324</v>
      </c>
      <c r="D55" s="124"/>
      <c r="E55" s="106">
        <v>0</v>
      </c>
      <c r="F55" s="107">
        <v>1</v>
      </c>
      <c r="G55" s="108">
        <v>0</v>
      </c>
      <c r="H55" s="139">
        <f>I55+M55+N55</f>
        <v>14</v>
      </c>
      <c r="I55" s="109">
        <f>I54</f>
        <v>11</v>
      </c>
      <c r="J55" s="107">
        <f>J54</f>
        <v>3</v>
      </c>
      <c r="K55" s="341">
        <f>K54</f>
        <v>4</v>
      </c>
      <c r="L55" s="342">
        <f>L54</f>
        <v>4</v>
      </c>
      <c r="M55" s="109">
        <v>0</v>
      </c>
      <c r="N55" s="109">
        <f>N54</f>
        <v>3</v>
      </c>
    </row>
    <row r="56" spans="2:14" ht="12.75" customHeight="1" outlineLevel="2">
      <c r="B56" s="125" t="s">
        <v>28</v>
      </c>
      <c r="C56" s="126" t="s">
        <v>100</v>
      </c>
      <c r="D56" s="127" t="s">
        <v>325</v>
      </c>
      <c r="E56" s="128"/>
      <c r="F56" s="129">
        <v>1</v>
      </c>
      <c r="G56" s="130"/>
      <c r="H56" s="131">
        <f>I56+M56+N56</f>
        <v>9</v>
      </c>
      <c r="I56" s="131">
        <f>J56+K56+L56</f>
        <v>6</v>
      </c>
      <c r="J56" s="652">
        <v>2</v>
      </c>
      <c r="K56" s="350">
        <v>2</v>
      </c>
      <c r="L56" s="348">
        <v>2</v>
      </c>
      <c r="M56" s="131">
        <v>0</v>
      </c>
      <c r="N56" s="131">
        <v>3</v>
      </c>
    </row>
    <row r="57" spans="2:14" s="110" customFormat="1" ht="12.75" customHeight="1" outlineLevel="1">
      <c r="B57" s="122" t="s">
        <v>28</v>
      </c>
      <c r="C57" s="132" t="s">
        <v>326</v>
      </c>
      <c r="D57" s="124"/>
      <c r="E57" s="106">
        <v>0</v>
      </c>
      <c r="F57" s="107">
        <v>1</v>
      </c>
      <c r="G57" s="108">
        <v>0</v>
      </c>
      <c r="H57" s="109">
        <f>H56</f>
        <v>9</v>
      </c>
      <c r="I57" s="109">
        <f>I56</f>
        <v>6</v>
      </c>
      <c r="J57" s="107">
        <f>J56</f>
        <v>2</v>
      </c>
      <c r="K57" s="341">
        <f>K56</f>
        <v>2</v>
      </c>
      <c r="L57" s="342">
        <f>L56</f>
        <v>2</v>
      </c>
      <c r="M57" s="109">
        <v>0</v>
      </c>
      <c r="N57" s="109">
        <f>N56</f>
        <v>3</v>
      </c>
    </row>
    <row r="58" spans="2:14" ht="12.75" customHeight="1" outlineLevel="2">
      <c r="B58" s="134" t="s">
        <v>28</v>
      </c>
      <c r="C58" s="135" t="s">
        <v>104</v>
      </c>
      <c r="D58" s="136" t="s">
        <v>327</v>
      </c>
      <c r="E58" s="309"/>
      <c r="F58" s="137">
        <v>1</v>
      </c>
      <c r="G58" s="138"/>
      <c r="H58" s="139">
        <f>I58+M58+N58</f>
        <v>8</v>
      </c>
      <c r="I58" s="139">
        <f>J58+K58+L58</f>
        <v>6</v>
      </c>
      <c r="J58" s="349">
        <v>2</v>
      </c>
      <c r="K58" s="348">
        <v>2</v>
      </c>
      <c r="L58" s="653">
        <v>2</v>
      </c>
      <c r="M58" s="139">
        <v>0</v>
      </c>
      <c r="N58" s="139">
        <v>2</v>
      </c>
    </row>
    <row r="59" spans="2:14" s="110" customFormat="1" ht="12.75" customHeight="1" outlineLevel="1">
      <c r="B59" s="122" t="s">
        <v>28</v>
      </c>
      <c r="C59" s="132" t="s">
        <v>328</v>
      </c>
      <c r="D59" s="124"/>
      <c r="E59" s="106">
        <v>0</v>
      </c>
      <c r="F59" s="107">
        <v>1</v>
      </c>
      <c r="G59" s="108">
        <v>0</v>
      </c>
      <c r="H59" s="109">
        <f>H58</f>
        <v>8</v>
      </c>
      <c r="I59" s="109">
        <f>I58</f>
        <v>6</v>
      </c>
      <c r="J59" s="107">
        <f>J58</f>
        <v>2</v>
      </c>
      <c r="K59" s="341">
        <f>K58</f>
        <v>2</v>
      </c>
      <c r="L59" s="342">
        <f>L58</f>
        <v>2</v>
      </c>
      <c r="M59" s="109">
        <v>0</v>
      </c>
      <c r="N59" s="109">
        <f>N58</f>
        <v>2</v>
      </c>
    </row>
    <row r="60" spans="2:14" ht="12.75" customHeight="1" outlineLevel="2">
      <c r="B60" s="111" t="s">
        <v>28</v>
      </c>
      <c r="C60" s="112" t="s">
        <v>107</v>
      </c>
      <c r="D60" s="92" t="s">
        <v>329</v>
      </c>
      <c r="E60" s="93"/>
      <c r="F60" s="94">
        <v>1</v>
      </c>
      <c r="G60" s="95"/>
      <c r="H60" s="96">
        <f>I60+M60+N60</f>
        <v>16</v>
      </c>
      <c r="I60" s="96">
        <f>J60+K60+L60</f>
        <v>12</v>
      </c>
      <c r="J60" s="333">
        <v>4</v>
      </c>
      <c r="K60" s="336">
        <v>4</v>
      </c>
      <c r="L60" s="337">
        <v>4</v>
      </c>
      <c r="M60" s="96">
        <v>0</v>
      </c>
      <c r="N60" s="96">
        <v>4</v>
      </c>
    </row>
    <row r="61" spans="2:14" ht="12.75" customHeight="1" outlineLevel="2">
      <c r="B61" s="113" t="s">
        <v>28</v>
      </c>
      <c r="C61" s="114" t="s">
        <v>107</v>
      </c>
      <c r="D61" s="99" t="s">
        <v>330</v>
      </c>
      <c r="E61" s="100"/>
      <c r="F61" s="101">
        <v>1</v>
      </c>
      <c r="G61" s="102"/>
      <c r="H61" s="103">
        <f>I61+M61+N61</f>
        <v>8</v>
      </c>
      <c r="I61" s="103">
        <f>J61+K61+L61</f>
        <v>6</v>
      </c>
      <c r="J61" s="646">
        <v>2</v>
      </c>
      <c r="K61" s="339">
        <v>2</v>
      </c>
      <c r="L61" s="348">
        <v>2</v>
      </c>
      <c r="M61" s="103">
        <v>0</v>
      </c>
      <c r="N61" s="103">
        <v>2</v>
      </c>
    </row>
    <row r="62" spans="2:14" ht="12.75" customHeight="1" outlineLevel="2">
      <c r="B62" s="115" t="s">
        <v>28</v>
      </c>
      <c r="C62" s="116" t="s">
        <v>107</v>
      </c>
      <c r="D62" s="117" t="s">
        <v>331</v>
      </c>
      <c r="E62" s="118"/>
      <c r="F62" s="119">
        <v>1</v>
      </c>
      <c r="G62" s="120"/>
      <c r="H62" s="121">
        <f>I62+M62+N62</f>
        <v>14</v>
      </c>
      <c r="I62" s="121">
        <f>J62+K62+L62</f>
        <v>12</v>
      </c>
      <c r="J62" s="343">
        <v>4</v>
      </c>
      <c r="K62" s="344">
        <v>4</v>
      </c>
      <c r="L62" s="345">
        <v>4</v>
      </c>
      <c r="M62" s="121">
        <v>0</v>
      </c>
      <c r="N62" s="121">
        <v>2</v>
      </c>
    </row>
    <row r="63" spans="2:14" s="110" customFormat="1" ht="12.75" customHeight="1" outlineLevel="1">
      <c r="B63" s="122" t="s">
        <v>28</v>
      </c>
      <c r="C63" s="123" t="s">
        <v>332</v>
      </c>
      <c r="D63" s="124"/>
      <c r="E63" s="106">
        <v>0</v>
      </c>
      <c r="F63" s="436">
        <f aca="true" t="shared" si="10" ref="F63:N63">SUM(F60:F62)</f>
        <v>3</v>
      </c>
      <c r="G63" s="108">
        <f t="shared" si="10"/>
        <v>0</v>
      </c>
      <c r="H63" s="109">
        <f t="shared" si="10"/>
        <v>38</v>
      </c>
      <c r="I63" s="109">
        <f t="shared" si="10"/>
        <v>30</v>
      </c>
      <c r="J63" s="107">
        <f t="shared" si="10"/>
        <v>10</v>
      </c>
      <c r="K63" s="341">
        <f t="shared" si="10"/>
        <v>10</v>
      </c>
      <c r="L63" s="342">
        <f t="shared" si="10"/>
        <v>10</v>
      </c>
      <c r="M63" s="109">
        <f t="shared" si="10"/>
        <v>0</v>
      </c>
      <c r="N63" s="109">
        <f t="shared" si="10"/>
        <v>8</v>
      </c>
    </row>
    <row r="64" spans="2:14" ht="12.75" customHeight="1" outlineLevel="2">
      <c r="B64" s="111" t="s">
        <v>28</v>
      </c>
      <c r="C64" s="112" t="s">
        <v>113</v>
      </c>
      <c r="D64" s="92" t="s">
        <v>333</v>
      </c>
      <c r="E64" s="93"/>
      <c r="F64" s="87">
        <v>1</v>
      </c>
      <c r="G64" s="95"/>
      <c r="H64" s="96">
        <f>I64+M64+N64</f>
        <v>5</v>
      </c>
      <c r="I64" s="96">
        <f>J64+K64+L64</f>
        <v>3</v>
      </c>
      <c r="J64" s="654">
        <v>1</v>
      </c>
      <c r="K64" s="647">
        <v>1</v>
      </c>
      <c r="L64" s="657">
        <v>1</v>
      </c>
      <c r="M64" s="96">
        <v>0</v>
      </c>
      <c r="N64" s="96">
        <v>2</v>
      </c>
    </row>
    <row r="65" spans="2:14" ht="12.75" customHeight="1" outlineLevel="2">
      <c r="B65" s="115" t="s">
        <v>28</v>
      </c>
      <c r="C65" s="116" t="s">
        <v>113</v>
      </c>
      <c r="D65" s="117" t="s">
        <v>334</v>
      </c>
      <c r="E65" s="118"/>
      <c r="F65" s="119">
        <v>1</v>
      </c>
      <c r="G65" s="120"/>
      <c r="H65" s="121">
        <f>I65+M65+N65</f>
        <v>5</v>
      </c>
      <c r="I65" s="121">
        <f>J65+K65+L65</f>
        <v>3</v>
      </c>
      <c r="J65" s="655">
        <v>1</v>
      </c>
      <c r="K65" s="658">
        <v>1</v>
      </c>
      <c r="L65" s="656">
        <v>1</v>
      </c>
      <c r="M65" s="121">
        <v>0</v>
      </c>
      <c r="N65" s="121">
        <v>2</v>
      </c>
    </row>
    <row r="66" spans="2:14" s="110" customFormat="1" ht="12.75" customHeight="1" outlineLevel="1">
      <c r="B66" s="122" t="s">
        <v>28</v>
      </c>
      <c r="C66" s="123" t="s">
        <v>335</v>
      </c>
      <c r="D66" s="124"/>
      <c r="E66" s="106">
        <v>0</v>
      </c>
      <c r="F66" s="107">
        <v>2</v>
      </c>
      <c r="G66" s="108">
        <v>0</v>
      </c>
      <c r="H66" s="109">
        <f>H64+H65</f>
        <v>10</v>
      </c>
      <c r="I66" s="109">
        <f>I64+I65</f>
        <v>6</v>
      </c>
      <c r="J66" s="107">
        <f>J64+J65</f>
        <v>2</v>
      </c>
      <c r="K66" s="341">
        <f>K64+K65</f>
        <v>2</v>
      </c>
      <c r="L66" s="108">
        <f>L64+L65</f>
        <v>2</v>
      </c>
      <c r="M66" s="109">
        <v>0</v>
      </c>
      <c r="N66" s="109">
        <f>N64+N65</f>
        <v>4</v>
      </c>
    </row>
    <row r="67" spans="2:14" s="110" customFormat="1" ht="12.75">
      <c r="B67" s="104" t="s">
        <v>336</v>
      </c>
      <c r="C67" s="133"/>
      <c r="D67" s="124"/>
      <c r="E67" s="106">
        <v>0</v>
      </c>
      <c r="F67" s="107">
        <f aca="true" t="shared" si="11" ref="F67:N67">F32+F38+F43+F47+F53+F55+F57+F59+F63+F66</f>
        <v>35</v>
      </c>
      <c r="G67" s="108">
        <f t="shared" si="11"/>
        <v>0</v>
      </c>
      <c r="H67" s="109">
        <f>H32+H38+H43+H47+H53+H55+H57+H59+H63+H66</f>
        <v>496</v>
      </c>
      <c r="I67" s="109">
        <f>I32+I38+I43+I47+I53+I55+I57+I59+I63+I66</f>
        <v>406</v>
      </c>
      <c r="J67" s="107">
        <f t="shared" si="11"/>
        <v>130</v>
      </c>
      <c r="K67" s="341">
        <f t="shared" si="11"/>
        <v>136</v>
      </c>
      <c r="L67" s="108">
        <f t="shared" si="11"/>
        <v>140</v>
      </c>
      <c r="M67" s="109">
        <f t="shared" si="11"/>
        <v>0</v>
      </c>
      <c r="N67" s="109">
        <f t="shared" si="11"/>
        <v>90</v>
      </c>
    </row>
    <row r="68" spans="2:14" ht="12.75" customHeight="1" outlineLevel="2">
      <c r="B68" s="111" t="s">
        <v>117</v>
      </c>
      <c r="C68" s="112" t="s">
        <v>118</v>
      </c>
      <c r="D68" s="92" t="s">
        <v>337</v>
      </c>
      <c r="E68" s="93"/>
      <c r="F68" s="94">
        <v>1</v>
      </c>
      <c r="G68" s="95"/>
      <c r="H68" s="96">
        <f aca="true" t="shared" si="12" ref="H68:H73">I68+M68+N68</f>
        <v>22</v>
      </c>
      <c r="I68" s="96">
        <f aca="true" t="shared" si="13" ref="I68:I73">J68+K68+L68</f>
        <v>15</v>
      </c>
      <c r="J68" s="333">
        <v>5</v>
      </c>
      <c r="K68" s="336">
        <v>5</v>
      </c>
      <c r="L68" s="337">
        <v>5</v>
      </c>
      <c r="M68" s="96">
        <v>0</v>
      </c>
      <c r="N68" s="96">
        <v>7</v>
      </c>
    </row>
    <row r="69" spans="2:14" ht="12.75" customHeight="1" outlineLevel="2">
      <c r="B69" s="113" t="s">
        <v>117</v>
      </c>
      <c r="C69" s="114" t="s">
        <v>118</v>
      </c>
      <c r="D69" s="99" t="s">
        <v>338</v>
      </c>
      <c r="E69" s="100"/>
      <c r="F69" s="101">
        <v>1</v>
      </c>
      <c r="G69" s="102"/>
      <c r="H69" s="103">
        <f t="shared" si="12"/>
        <v>12</v>
      </c>
      <c r="I69" s="103">
        <f t="shared" si="13"/>
        <v>9</v>
      </c>
      <c r="J69" s="338">
        <v>3</v>
      </c>
      <c r="K69" s="339">
        <v>3</v>
      </c>
      <c r="L69" s="339">
        <v>3</v>
      </c>
      <c r="M69" s="103">
        <v>0</v>
      </c>
      <c r="N69" s="103">
        <v>3</v>
      </c>
    </row>
    <row r="70" spans="2:14" ht="12.75" customHeight="1" outlineLevel="2">
      <c r="B70" s="113" t="s">
        <v>117</v>
      </c>
      <c r="C70" s="114" t="s">
        <v>118</v>
      </c>
      <c r="D70" s="99" t="s">
        <v>339</v>
      </c>
      <c r="E70" s="100"/>
      <c r="F70" s="101">
        <v>1</v>
      </c>
      <c r="G70" s="102"/>
      <c r="H70" s="103">
        <f t="shared" si="12"/>
        <v>5</v>
      </c>
      <c r="I70" s="103">
        <f t="shared" si="13"/>
        <v>3</v>
      </c>
      <c r="J70" s="650">
        <v>1</v>
      </c>
      <c r="K70" s="648">
        <v>1</v>
      </c>
      <c r="L70" s="651">
        <v>1</v>
      </c>
      <c r="M70" s="103">
        <v>0</v>
      </c>
      <c r="N70" s="103">
        <v>2</v>
      </c>
    </row>
    <row r="71" spans="2:14" ht="12.75" customHeight="1" outlineLevel="2">
      <c r="B71" s="113" t="s">
        <v>117</v>
      </c>
      <c r="C71" s="114" t="s">
        <v>118</v>
      </c>
      <c r="D71" s="99" t="s">
        <v>340</v>
      </c>
      <c r="E71" s="100"/>
      <c r="F71" s="101">
        <v>1</v>
      </c>
      <c r="G71" s="102"/>
      <c r="H71" s="121">
        <f t="shared" si="12"/>
        <v>17</v>
      </c>
      <c r="I71" s="121">
        <f t="shared" si="13"/>
        <v>14</v>
      </c>
      <c r="J71" s="338">
        <v>5</v>
      </c>
      <c r="K71" s="339">
        <v>4</v>
      </c>
      <c r="L71" s="340">
        <v>5</v>
      </c>
      <c r="M71" s="103">
        <v>0</v>
      </c>
      <c r="N71" s="103">
        <v>3</v>
      </c>
    </row>
    <row r="72" spans="2:14" ht="12.75" customHeight="1" outlineLevel="2">
      <c r="B72" s="113" t="s">
        <v>117</v>
      </c>
      <c r="C72" s="114" t="s">
        <v>118</v>
      </c>
      <c r="D72" s="99" t="s">
        <v>341</v>
      </c>
      <c r="E72" s="100"/>
      <c r="F72" s="101">
        <v>1</v>
      </c>
      <c r="G72" s="102"/>
      <c r="H72" s="103">
        <f t="shared" si="12"/>
        <v>15</v>
      </c>
      <c r="I72" s="103">
        <f t="shared" si="13"/>
        <v>12</v>
      </c>
      <c r="J72" s="338">
        <v>4</v>
      </c>
      <c r="K72" s="339">
        <v>4</v>
      </c>
      <c r="L72" s="340">
        <v>4</v>
      </c>
      <c r="M72" s="103">
        <v>0</v>
      </c>
      <c r="N72" s="103">
        <v>3</v>
      </c>
    </row>
    <row r="73" spans="2:14" ht="12.75" customHeight="1" outlineLevel="2">
      <c r="B73" s="115" t="s">
        <v>117</v>
      </c>
      <c r="C73" s="116" t="s">
        <v>118</v>
      </c>
      <c r="D73" s="117" t="s">
        <v>342</v>
      </c>
      <c r="E73" s="118"/>
      <c r="F73" s="119">
        <v>1</v>
      </c>
      <c r="G73" s="120"/>
      <c r="H73" s="121">
        <f t="shared" si="12"/>
        <v>17</v>
      </c>
      <c r="I73" s="121">
        <f t="shared" si="13"/>
        <v>15</v>
      </c>
      <c r="J73" s="343">
        <v>5</v>
      </c>
      <c r="K73" s="344">
        <v>5</v>
      </c>
      <c r="L73" s="345">
        <v>5</v>
      </c>
      <c r="M73" s="121">
        <v>0</v>
      </c>
      <c r="N73" s="121">
        <v>2</v>
      </c>
    </row>
    <row r="74" spans="2:14" s="110" customFormat="1" ht="12.75" customHeight="1" outlineLevel="1">
      <c r="B74" s="122" t="s">
        <v>117</v>
      </c>
      <c r="C74" s="123" t="s">
        <v>343</v>
      </c>
      <c r="D74" s="124"/>
      <c r="E74" s="106">
        <v>0</v>
      </c>
      <c r="F74" s="436">
        <f aca="true" t="shared" si="14" ref="F74:N74">SUM(F68:F73)</f>
        <v>6</v>
      </c>
      <c r="G74" s="108">
        <f t="shared" si="14"/>
        <v>0</v>
      </c>
      <c r="H74" s="109">
        <f t="shared" si="14"/>
        <v>88</v>
      </c>
      <c r="I74" s="109">
        <f t="shared" si="14"/>
        <v>68</v>
      </c>
      <c r="J74" s="107">
        <f t="shared" si="14"/>
        <v>23</v>
      </c>
      <c r="K74" s="341">
        <f t="shared" si="14"/>
        <v>22</v>
      </c>
      <c r="L74" s="342">
        <f t="shared" si="14"/>
        <v>23</v>
      </c>
      <c r="M74" s="109">
        <f t="shared" si="14"/>
        <v>0</v>
      </c>
      <c r="N74" s="109">
        <f t="shared" si="14"/>
        <v>20</v>
      </c>
    </row>
    <row r="75" spans="2:14" ht="12.75" customHeight="1" outlineLevel="2">
      <c r="B75" s="111" t="s">
        <v>117</v>
      </c>
      <c r="C75" s="112" t="s">
        <v>136</v>
      </c>
      <c r="D75" s="92" t="s">
        <v>345</v>
      </c>
      <c r="E75" s="93"/>
      <c r="F75" s="94">
        <v>1</v>
      </c>
      <c r="G75" s="95"/>
      <c r="H75" s="96">
        <f>I75+M75+N75</f>
        <v>16</v>
      </c>
      <c r="I75" s="96">
        <f>J75+K75+L75</f>
        <v>12</v>
      </c>
      <c r="J75" s="333">
        <v>4</v>
      </c>
      <c r="K75" s="336">
        <v>4</v>
      </c>
      <c r="L75" s="337">
        <v>4</v>
      </c>
      <c r="M75" s="96">
        <v>0</v>
      </c>
      <c r="N75" s="96">
        <v>4</v>
      </c>
    </row>
    <row r="76" spans="2:14" ht="12.75" customHeight="1" outlineLevel="2">
      <c r="B76" s="113" t="s">
        <v>117</v>
      </c>
      <c r="C76" s="114" t="s">
        <v>136</v>
      </c>
      <c r="D76" s="99" t="s">
        <v>346</v>
      </c>
      <c r="E76" s="100"/>
      <c r="F76" s="101">
        <v>1</v>
      </c>
      <c r="G76" s="102"/>
      <c r="H76" s="103">
        <f>I76+M76+N76</f>
        <v>8</v>
      </c>
      <c r="I76" s="103">
        <f>J76+K76+L76</f>
        <v>6</v>
      </c>
      <c r="J76" s="338">
        <v>2</v>
      </c>
      <c r="K76" s="339">
        <v>2</v>
      </c>
      <c r="L76" s="659">
        <v>2</v>
      </c>
      <c r="M76" s="103">
        <v>0</v>
      </c>
      <c r="N76" s="103">
        <v>2</v>
      </c>
    </row>
    <row r="77" spans="2:14" ht="12.75" customHeight="1" outlineLevel="2">
      <c r="B77" s="113" t="s">
        <v>117</v>
      </c>
      <c r="C77" s="114" t="s">
        <v>136</v>
      </c>
      <c r="D77" s="99" t="s">
        <v>347</v>
      </c>
      <c r="E77" s="100"/>
      <c r="F77" s="101">
        <v>1</v>
      </c>
      <c r="G77" s="102"/>
      <c r="H77" s="103">
        <f>I77+M77+N77</f>
        <v>5</v>
      </c>
      <c r="I77" s="103">
        <f>J77+K77+L77</f>
        <v>3</v>
      </c>
      <c r="J77" s="649">
        <v>1</v>
      </c>
      <c r="K77" s="648">
        <v>1</v>
      </c>
      <c r="L77" s="651">
        <v>1</v>
      </c>
      <c r="M77" s="103">
        <v>0</v>
      </c>
      <c r="N77" s="103">
        <v>2</v>
      </c>
    </row>
    <row r="78" spans="2:14" ht="12.75" customHeight="1" outlineLevel="2">
      <c r="B78" s="113" t="s">
        <v>117</v>
      </c>
      <c r="C78" s="114" t="s">
        <v>136</v>
      </c>
      <c r="D78" s="99" t="s">
        <v>344</v>
      </c>
      <c r="E78" s="100"/>
      <c r="F78" s="101">
        <v>1</v>
      </c>
      <c r="G78" s="102"/>
      <c r="H78" s="103">
        <f>I78+M78+N78</f>
        <v>4</v>
      </c>
      <c r="I78" s="103">
        <f>J78+K78+L78</f>
        <v>3</v>
      </c>
      <c r="J78" s="649">
        <v>1</v>
      </c>
      <c r="K78" s="648">
        <v>1</v>
      </c>
      <c r="L78" s="651">
        <v>1</v>
      </c>
      <c r="M78" s="103">
        <v>0</v>
      </c>
      <c r="N78" s="103">
        <v>1</v>
      </c>
    </row>
    <row r="79" spans="2:14" ht="12.75" customHeight="1" outlineLevel="2">
      <c r="B79" s="115" t="s">
        <v>117</v>
      </c>
      <c r="C79" s="116" t="s">
        <v>136</v>
      </c>
      <c r="D79" s="676" t="s">
        <v>348</v>
      </c>
      <c r="E79" s="118"/>
      <c r="F79" s="119">
        <v>1</v>
      </c>
      <c r="G79" s="120"/>
      <c r="H79" s="121">
        <f>I79+M79+N79</f>
        <v>3</v>
      </c>
      <c r="I79" s="121">
        <f>J79+K79+L79</f>
        <v>3</v>
      </c>
      <c r="J79" s="649">
        <v>1</v>
      </c>
      <c r="K79" s="660">
        <v>1</v>
      </c>
      <c r="L79" s="345">
        <v>1</v>
      </c>
      <c r="M79" s="121">
        <v>0</v>
      </c>
      <c r="N79" s="121">
        <v>0</v>
      </c>
    </row>
    <row r="80" spans="2:14" s="110" customFormat="1" ht="12.75" customHeight="1" outlineLevel="1">
      <c r="B80" s="122" t="s">
        <v>117</v>
      </c>
      <c r="C80" s="123" t="s">
        <v>349</v>
      </c>
      <c r="D80" s="124"/>
      <c r="E80" s="106">
        <v>0</v>
      </c>
      <c r="F80" s="436">
        <f aca="true" t="shared" si="15" ref="F80:N80">SUM(F75:F79)</f>
        <v>5</v>
      </c>
      <c r="G80" s="108">
        <f t="shared" si="15"/>
        <v>0</v>
      </c>
      <c r="H80" s="109">
        <f t="shared" si="15"/>
        <v>36</v>
      </c>
      <c r="I80" s="109">
        <f t="shared" si="15"/>
        <v>27</v>
      </c>
      <c r="J80" s="107">
        <f t="shared" si="15"/>
        <v>9</v>
      </c>
      <c r="K80" s="341">
        <f t="shared" si="15"/>
        <v>9</v>
      </c>
      <c r="L80" s="342">
        <f t="shared" si="15"/>
        <v>9</v>
      </c>
      <c r="M80" s="109">
        <f t="shared" si="15"/>
        <v>0</v>
      </c>
      <c r="N80" s="109">
        <f t="shared" si="15"/>
        <v>9</v>
      </c>
    </row>
    <row r="81" spans="2:14" ht="12.75" customHeight="1" outlineLevel="2">
      <c r="B81" s="111" t="s">
        <v>117</v>
      </c>
      <c r="C81" s="112" t="s">
        <v>144</v>
      </c>
      <c r="D81" s="92" t="s">
        <v>350</v>
      </c>
      <c r="E81" s="93"/>
      <c r="F81" s="94">
        <v>1</v>
      </c>
      <c r="G81" s="95"/>
      <c r="H81" s="96">
        <f>I81+M81+N81</f>
        <v>8</v>
      </c>
      <c r="I81" s="96">
        <f>J81+K81+L81</f>
        <v>6</v>
      </c>
      <c r="J81" s="333">
        <v>2</v>
      </c>
      <c r="K81" s="339">
        <v>2</v>
      </c>
      <c r="L81" s="659">
        <v>2</v>
      </c>
      <c r="M81" s="96">
        <v>0</v>
      </c>
      <c r="N81" s="96">
        <v>2</v>
      </c>
    </row>
    <row r="82" spans="2:14" ht="12.75" customHeight="1" outlineLevel="2">
      <c r="B82" s="113" t="s">
        <v>117</v>
      </c>
      <c r="C82" s="114" t="s">
        <v>144</v>
      </c>
      <c r="D82" s="99" t="s">
        <v>351</v>
      </c>
      <c r="E82" s="100"/>
      <c r="F82" s="101">
        <v>1</v>
      </c>
      <c r="G82" s="102"/>
      <c r="H82" s="103">
        <f>I82+M82+N82</f>
        <v>5</v>
      </c>
      <c r="I82" s="103">
        <f>J82+K82+L82</f>
        <v>3</v>
      </c>
      <c r="J82" s="649">
        <v>1</v>
      </c>
      <c r="K82" s="648">
        <v>1</v>
      </c>
      <c r="L82" s="651">
        <v>1</v>
      </c>
      <c r="M82" s="103">
        <v>0</v>
      </c>
      <c r="N82" s="103">
        <v>2</v>
      </c>
    </row>
    <row r="83" spans="2:14" ht="12.75" customHeight="1" outlineLevel="2">
      <c r="B83" s="115" t="s">
        <v>117</v>
      </c>
      <c r="C83" s="116" t="s">
        <v>144</v>
      </c>
      <c r="D83" s="117" t="s">
        <v>352</v>
      </c>
      <c r="E83" s="118"/>
      <c r="F83" s="119">
        <v>1</v>
      </c>
      <c r="G83" s="120"/>
      <c r="H83" s="121">
        <f>I83+M83+N83</f>
        <v>4</v>
      </c>
      <c r="I83" s="121">
        <f>J83+K83+L83</f>
        <v>3</v>
      </c>
      <c r="J83" s="649">
        <v>1</v>
      </c>
      <c r="K83" s="648">
        <v>1</v>
      </c>
      <c r="L83" s="651">
        <v>1</v>
      </c>
      <c r="M83" s="121">
        <v>0</v>
      </c>
      <c r="N83" s="121">
        <v>1</v>
      </c>
    </row>
    <row r="84" spans="2:14" s="110" customFormat="1" ht="12.75" customHeight="1" outlineLevel="1">
      <c r="B84" s="122" t="s">
        <v>117</v>
      </c>
      <c r="C84" s="123" t="s">
        <v>353</v>
      </c>
      <c r="D84" s="124"/>
      <c r="E84" s="106">
        <v>0</v>
      </c>
      <c r="F84" s="436">
        <f aca="true" t="shared" si="16" ref="F84:N84">SUM(F81:F83)</f>
        <v>3</v>
      </c>
      <c r="G84" s="108">
        <f t="shared" si="16"/>
        <v>0</v>
      </c>
      <c r="H84" s="109">
        <f t="shared" si="16"/>
        <v>17</v>
      </c>
      <c r="I84" s="109">
        <f t="shared" si="16"/>
        <v>12</v>
      </c>
      <c r="J84" s="107">
        <f t="shared" si="16"/>
        <v>4</v>
      </c>
      <c r="K84" s="341">
        <f t="shared" si="16"/>
        <v>4</v>
      </c>
      <c r="L84" s="342">
        <f t="shared" si="16"/>
        <v>4</v>
      </c>
      <c r="M84" s="109">
        <f t="shared" si="16"/>
        <v>0</v>
      </c>
      <c r="N84" s="109">
        <f t="shared" si="16"/>
        <v>5</v>
      </c>
    </row>
    <row r="85" spans="2:14" s="110" customFormat="1" ht="12.75">
      <c r="B85" s="104" t="s">
        <v>354</v>
      </c>
      <c r="C85" s="133"/>
      <c r="D85" s="124"/>
      <c r="E85" s="106">
        <v>0</v>
      </c>
      <c r="F85" s="107">
        <f aca="true" t="shared" si="17" ref="F85:N85">F74+F80+F84</f>
        <v>14</v>
      </c>
      <c r="G85" s="108">
        <f t="shared" si="17"/>
        <v>0</v>
      </c>
      <c r="H85" s="109">
        <f t="shared" si="17"/>
        <v>141</v>
      </c>
      <c r="I85" s="109">
        <f t="shared" si="17"/>
        <v>107</v>
      </c>
      <c r="J85" s="107">
        <f t="shared" si="17"/>
        <v>36</v>
      </c>
      <c r="K85" s="341">
        <f t="shared" si="17"/>
        <v>35</v>
      </c>
      <c r="L85" s="342">
        <f t="shared" si="17"/>
        <v>36</v>
      </c>
      <c r="M85" s="109">
        <f t="shared" si="17"/>
        <v>0</v>
      </c>
      <c r="N85" s="109">
        <f t="shared" si="17"/>
        <v>34</v>
      </c>
    </row>
    <row r="86" spans="2:14" ht="12.75" customHeight="1" outlineLevel="2">
      <c r="B86" s="111" t="s">
        <v>150</v>
      </c>
      <c r="C86" s="112" t="s">
        <v>151</v>
      </c>
      <c r="D86" s="92" t="s">
        <v>355</v>
      </c>
      <c r="E86" s="93"/>
      <c r="F86" s="94">
        <v>1</v>
      </c>
      <c r="G86" s="95"/>
      <c r="H86" s="96">
        <f aca="true" t="shared" si="18" ref="H86:H91">I86+M86+N86</f>
        <v>18</v>
      </c>
      <c r="I86" s="96">
        <f aca="true" t="shared" si="19" ref="I86:I91">J86+K86+L86</f>
        <v>16</v>
      </c>
      <c r="J86" s="333">
        <v>5</v>
      </c>
      <c r="K86" s="336">
        <v>5</v>
      </c>
      <c r="L86" s="337">
        <v>6</v>
      </c>
      <c r="M86" s="96">
        <v>0</v>
      </c>
      <c r="N86" s="96">
        <v>2</v>
      </c>
    </row>
    <row r="87" spans="2:14" ht="12.75" customHeight="1" outlineLevel="2">
      <c r="B87" s="113" t="s">
        <v>150</v>
      </c>
      <c r="C87" s="114" t="s">
        <v>151</v>
      </c>
      <c r="D87" s="99" t="s">
        <v>356</v>
      </c>
      <c r="E87" s="100"/>
      <c r="F87" s="101">
        <v>1</v>
      </c>
      <c r="G87" s="102"/>
      <c r="H87" s="103">
        <f t="shared" si="18"/>
        <v>4</v>
      </c>
      <c r="I87" s="103">
        <f t="shared" si="19"/>
        <v>3</v>
      </c>
      <c r="J87" s="649">
        <v>1</v>
      </c>
      <c r="K87" s="339">
        <v>1</v>
      </c>
      <c r="L87" s="340">
        <v>1</v>
      </c>
      <c r="M87" s="103">
        <v>0</v>
      </c>
      <c r="N87" s="103">
        <v>1</v>
      </c>
    </row>
    <row r="88" spans="2:14" ht="12.75" customHeight="1" outlineLevel="2">
      <c r="B88" s="113" t="s">
        <v>150</v>
      </c>
      <c r="C88" s="114" t="s">
        <v>151</v>
      </c>
      <c r="D88" s="99" t="s">
        <v>357</v>
      </c>
      <c r="E88" s="100"/>
      <c r="F88" s="101">
        <v>1</v>
      </c>
      <c r="G88" s="102"/>
      <c r="H88" s="103">
        <f t="shared" si="18"/>
        <v>5</v>
      </c>
      <c r="I88" s="103">
        <f t="shared" si="19"/>
        <v>3</v>
      </c>
      <c r="J88" s="649">
        <v>1</v>
      </c>
      <c r="K88" s="339">
        <v>1</v>
      </c>
      <c r="L88" s="340">
        <v>1</v>
      </c>
      <c r="M88" s="103">
        <v>0</v>
      </c>
      <c r="N88" s="103">
        <v>2</v>
      </c>
    </row>
    <row r="89" spans="2:14" ht="12.75" customHeight="1" outlineLevel="2">
      <c r="B89" s="113" t="s">
        <v>150</v>
      </c>
      <c r="C89" s="114" t="s">
        <v>151</v>
      </c>
      <c r="D89" s="99" t="s">
        <v>358</v>
      </c>
      <c r="E89" s="100"/>
      <c r="F89" s="101">
        <v>1</v>
      </c>
      <c r="G89" s="102"/>
      <c r="H89" s="103">
        <f t="shared" si="18"/>
        <v>5</v>
      </c>
      <c r="I89" s="103">
        <f t="shared" si="19"/>
        <v>3</v>
      </c>
      <c r="J89" s="649">
        <v>1</v>
      </c>
      <c r="K89" s="339">
        <v>1</v>
      </c>
      <c r="L89" s="340">
        <v>1</v>
      </c>
      <c r="M89" s="103">
        <v>0</v>
      </c>
      <c r="N89" s="103">
        <v>2</v>
      </c>
    </row>
    <row r="90" spans="2:14" ht="12.75" customHeight="1" outlineLevel="2">
      <c r="B90" s="113" t="s">
        <v>150</v>
      </c>
      <c r="C90" s="114" t="s">
        <v>151</v>
      </c>
      <c r="D90" s="99" t="s">
        <v>359</v>
      </c>
      <c r="E90" s="100"/>
      <c r="F90" s="101">
        <v>1</v>
      </c>
      <c r="G90" s="102"/>
      <c r="H90" s="103">
        <f t="shared" si="18"/>
        <v>3</v>
      </c>
      <c r="I90" s="103">
        <f t="shared" si="19"/>
        <v>3</v>
      </c>
      <c r="J90" s="649">
        <v>1</v>
      </c>
      <c r="K90" s="339">
        <v>1</v>
      </c>
      <c r="L90" s="340">
        <v>1</v>
      </c>
      <c r="M90" s="103">
        <v>0</v>
      </c>
      <c r="N90" s="103">
        <v>0</v>
      </c>
    </row>
    <row r="91" spans="2:14" ht="12.75" customHeight="1" outlineLevel="2">
      <c r="B91" s="115" t="s">
        <v>150</v>
      </c>
      <c r="C91" s="116" t="s">
        <v>151</v>
      </c>
      <c r="D91" s="117" t="s">
        <v>360</v>
      </c>
      <c r="E91" s="118"/>
      <c r="F91" s="119">
        <v>1</v>
      </c>
      <c r="G91" s="120"/>
      <c r="H91" s="121">
        <f t="shared" si="18"/>
        <v>5</v>
      </c>
      <c r="I91" s="121">
        <f t="shared" si="19"/>
        <v>3</v>
      </c>
      <c r="J91" s="649">
        <v>1</v>
      </c>
      <c r="K91" s="339">
        <v>1</v>
      </c>
      <c r="L91" s="340">
        <v>1</v>
      </c>
      <c r="M91" s="121">
        <v>0</v>
      </c>
      <c r="N91" s="121">
        <v>2</v>
      </c>
    </row>
    <row r="92" spans="2:14" s="110" customFormat="1" ht="12.75" customHeight="1" outlineLevel="1">
      <c r="B92" s="122" t="s">
        <v>150</v>
      </c>
      <c r="C92" s="123" t="s">
        <v>361</v>
      </c>
      <c r="D92" s="124"/>
      <c r="E92" s="106">
        <v>0</v>
      </c>
      <c r="F92" s="436">
        <f aca="true" t="shared" si="20" ref="F92:N92">SUM(F86:F91)</f>
        <v>6</v>
      </c>
      <c r="G92" s="108">
        <f t="shared" si="20"/>
        <v>0</v>
      </c>
      <c r="H92" s="109">
        <f t="shared" si="20"/>
        <v>40</v>
      </c>
      <c r="I92" s="109">
        <f t="shared" si="20"/>
        <v>31</v>
      </c>
      <c r="J92" s="107">
        <f t="shared" si="20"/>
        <v>10</v>
      </c>
      <c r="K92" s="341">
        <f t="shared" si="20"/>
        <v>10</v>
      </c>
      <c r="L92" s="342">
        <f t="shared" si="20"/>
        <v>11</v>
      </c>
      <c r="M92" s="109">
        <f t="shared" si="20"/>
        <v>0</v>
      </c>
      <c r="N92" s="109">
        <f t="shared" si="20"/>
        <v>9</v>
      </c>
    </row>
    <row r="93" spans="2:14" ht="12.75" customHeight="1" outlineLevel="2">
      <c r="B93" s="111" t="s">
        <v>150</v>
      </c>
      <c r="C93" s="112" t="s">
        <v>161</v>
      </c>
      <c r="D93" s="92" t="s">
        <v>362</v>
      </c>
      <c r="E93" s="93"/>
      <c r="F93" s="94">
        <v>1</v>
      </c>
      <c r="G93" s="95"/>
      <c r="H93" s="96">
        <f aca="true" t="shared" si="21" ref="H93:H101">I93+M93+N93</f>
        <v>10</v>
      </c>
      <c r="I93" s="96">
        <f aca="true" t="shared" si="22" ref="I93:I101">J93+K93+L93</f>
        <v>8</v>
      </c>
      <c r="J93" s="333">
        <v>3</v>
      </c>
      <c r="K93" s="336">
        <v>3</v>
      </c>
      <c r="L93" s="337">
        <v>2</v>
      </c>
      <c r="M93" s="96">
        <v>0</v>
      </c>
      <c r="N93" s="96">
        <v>2</v>
      </c>
    </row>
    <row r="94" spans="2:14" ht="12.75" customHeight="1" outlineLevel="2">
      <c r="B94" s="113" t="s">
        <v>150</v>
      </c>
      <c r="C94" s="114" t="s">
        <v>161</v>
      </c>
      <c r="D94" s="99" t="s">
        <v>363</v>
      </c>
      <c r="E94" s="100"/>
      <c r="F94" s="101">
        <v>1</v>
      </c>
      <c r="G94" s="102"/>
      <c r="H94" s="103">
        <f t="shared" si="21"/>
        <v>18</v>
      </c>
      <c r="I94" s="103">
        <f t="shared" si="22"/>
        <v>15</v>
      </c>
      <c r="J94" s="338">
        <v>5</v>
      </c>
      <c r="K94" s="339">
        <v>5</v>
      </c>
      <c r="L94" s="340">
        <v>5</v>
      </c>
      <c r="M94" s="103">
        <v>0</v>
      </c>
      <c r="N94" s="103">
        <v>3</v>
      </c>
    </row>
    <row r="95" spans="2:14" ht="12.75" customHeight="1" outlineLevel="2">
      <c r="B95" s="113" t="s">
        <v>150</v>
      </c>
      <c r="C95" s="114" t="s">
        <v>161</v>
      </c>
      <c r="D95" s="99" t="s">
        <v>364</v>
      </c>
      <c r="E95" s="100"/>
      <c r="F95" s="101">
        <v>1</v>
      </c>
      <c r="G95" s="102"/>
      <c r="H95" s="103">
        <f t="shared" si="21"/>
        <v>8</v>
      </c>
      <c r="I95" s="103">
        <f t="shared" si="22"/>
        <v>6</v>
      </c>
      <c r="J95" s="338">
        <v>2</v>
      </c>
      <c r="K95" s="339">
        <v>2</v>
      </c>
      <c r="L95" s="659">
        <v>2</v>
      </c>
      <c r="M95" s="103">
        <v>0</v>
      </c>
      <c r="N95" s="103">
        <v>2</v>
      </c>
    </row>
    <row r="96" spans="2:14" ht="12.75" customHeight="1" outlineLevel="2">
      <c r="B96" s="113" t="s">
        <v>150</v>
      </c>
      <c r="C96" s="114" t="s">
        <v>161</v>
      </c>
      <c r="D96" s="99" t="s">
        <v>365</v>
      </c>
      <c r="E96" s="100"/>
      <c r="F96" s="101">
        <v>1</v>
      </c>
      <c r="G96" s="102"/>
      <c r="H96" s="103">
        <f t="shared" si="21"/>
        <v>8</v>
      </c>
      <c r="I96" s="103">
        <f t="shared" si="22"/>
        <v>6</v>
      </c>
      <c r="J96" s="338">
        <v>2</v>
      </c>
      <c r="K96" s="339">
        <v>2</v>
      </c>
      <c r="L96" s="659">
        <v>2</v>
      </c>
      <c r="M96" s="103">
        <v>0</v>
      </c>
      <c r="N96" s="103">
        <v>2</v>
      </c>
    </row>
    <row r="97" spans="2:14" ht="12.75" customHeight="1" outlineLevel="2">
      <c r="B97" s="113" t="s">
        <v>150</v>
      </c>
      <c r="C97" s="114" t="s">
        <v>161</v>
      </c>
      <c r="D97" s="99" t="s">
        <v>366</v>
      </c>
      <c r="E97" s="100"/>
      <c r="F97" s="101">
        <v>1</v>
      </c>
      <c r="G97" s="102"/>
      <c r="H97" s="103">
        <f t="shared" si="21"/>
        <v>3</v>
      </c>
      <c r="I97" s="103">
        <f t="shared" si="22"/>
        <v>3</v>
      </c>
      <c r="J97" s="649">
        <v>1</v>
      </c>
      <c r="K97" s="648">
        <v>1</v>
      </c>
      <c r="L97" s="651">
        <v>1</v>
      </c>
      <c r="M97" s="103">
        <v>0</v>
      </c>
      <c r="N97" s="103">
        <v>0</v>
      </c>
    </row>
    <row r="98" spans="2:14" ht="12.75" customHeight="1" outlineLevel="2">
      <c r="B98" s="113" t="s">
        <v>150</v>
      </c>
      <c r="C98" s="114" t="s">
        <v>161</v>
      </c>
      <c r="D98" s="99" t="s">
        <v>367</v>
      </c>
      <c r="E98" s="100"/>
      <c r="F98" s="101">
        <v>1</v>
      </c>
      <c r="G98" s="102"/>
      <c r="H98" s="103">
        <f t="shared" si="21"/>
        <v>18</v>
      </c>
      <c r="I98" s="103">
        <f t="shared" si="22"/>
        <v>15</v>
      </c>
      <c r="J98" s="338">
        <v>5</v>
      </c>
      <c r="K98" s="339">
        <v>5</v>
      </c>
      <c r="L98" s="659">
        <v>5</v>
      </c>
      <c r="M98" s="103">
        <v>0</v>
      </c>
      <c r="N98" s="103">
        <v>3</v>
      </c>
    </row>
    <row r="99" spans="2:14" ht="12.75" customHeight="1" outlineLevel="2">
      <c r="B99" s="113" t="s">
        <v>150</v>
      </c>
      <c r="C99" s="114" t="s">
        <v>161</v>
      </c>
      <c r="D99" s="99" t="s">
        <v>368</v>
      </c>
      <c r="E99" s="100"/>
      <c r="F99" s="101">
        <v>1</v>
      </c>
      <c r="G99" s="102"/>
      <c r="H99" s="103">
        <f t="shared" si="21"/>
        <v>4</v>
      </c>
      <c r="I99" s="103">
        <f t="shared" si="22"/>
        <v>3</v>
      </c>
      <c r="J99" s="649">
        <v>1</v>
      </c>
      <c r="K99" s="648">
        <v>1</v>
      </c>
      <c r="L99" s="651">
        <v>1</v>
      </c>
      <c r="M99" s="103">
        <v>0</v>
      </c>
      <c r="N99" s="103">
        <v>1</v>
      </c>
    </row>
    <row r="100" spans="2:14" ht="12.75" customHeight="1" outlineLevel="2">
      <c r="B100" s="113" t="s">
        <v>150</v>
      </c>
      <c r="C100" s="114" t="s">
        <v>161</v>
      </c>
      <c r="D100" s="99" t="s">
        <v>369</v>
      </c>
      <c r="E100" s="100"/>
      <c r="F100" s="101">
        <v>1</v>
      </c>
      <c r="G100" s="102"/>
      <c r="H100" s="103">
        <f t="shared" si="21"/>
        <v>3</v>
      </c>
      <c r="I100" s="103">
        <f t="shared" si="22"/>
        <v>3</v>
      </c>
      <c r="J100" s="649">
        <v>1</v>
      </c>
      <c r="K100" s="648">
        <v>1</v>
      </c>
      <c r="L100" s="651">
        <v>1</v>
      </c>
      <c r="M100" s="103">
        <v>0</v>
      </c>
      <c r="N100" s="103">
        <v>0</v>
      </c>
    </row>
    <row r="101" spans="2:14" ht="12.75" customHeight="1" outlineLevel="2">
      <c r="B101" s="115" t="s">
        <v>150</v>
      </c>
      <c r="C101" s="116" t="s">
        <v>161</v>
      </c>
      <c r="D101" s="117" t="s">
        <v>370</v>
      </c>
      <c r="E101" s="118"/>
      <c r="F101" s="119">
        <v>1</v>
      </c>
      <c r="G101" s="120"/>
      <c r="H101" s="121">
        <f t="shared" si="21"/>
        <v>5</v>
      </c>
      <c r="I101" s="121">
        <f t="shared" si="22"/>
        <v>3</v>
      </c>
      <c r="J101" s="661">
        <v>1</v>
      </c>
      <c r="K101" s="662">
        <v>1</v>
      </c>
      <c r="L101" s="651">
        <v>1</v>
      </c>
      <c r="M101" s="121">
        <v>0</v>
      </c>
      <c r="N101" s="121">
        <v>2</v>
      </c>
    </row>
    <row r="102" spans="2:14" s="110" customFormat="1" ht="12.75" customHeight="1" outlineLevel="1">
      <c r="B102" s="122" t="s">
        <v>150</v>
      </c>
      <c r="C102" s="123" t="s">
        <v>371</v>
      </c>
      <c r="D102" s="124"/>
      <c r="E102" s="106">
        <v>0</v>
      </c>
      <c r="F102" s="436">
        <f aca="true" t="shared" si="23" ref="F102:N102">SUM(F93:F101)</f>
        <v>9</v>
      </c>
      <c r="G102" s="108">
        <f t="shared" si="23"/>
        <v>0</v>
      </c>
      <c r="H102" s="109">
        <f t="shared" si="23"/>
        <v>77</v>
      </c>
      <c r="I102" s="109">
        <f t="shared" si="23"/>
        <v>62</v>
      </c>
      <c r="J102" s="107">
        <f t="shared" si="23"/>
        <v>21</v>
      </c>
      <c r="K102" s="341">
        <f t="shared" si="23"/>
        <v>21</v>
      </c>
      <c r="L102" s="342">
        <f t="shared" si="23"/>
        <v>20</v>
      </c>
      <c r="M102" s="109">
        <f t="shared" si="23"/>
        <v>0</v>
      </c>
      <c r="N102" s="109">
        <f t="shared" si="23"/>
        <v>15</v>
      </c>
    </row>
    <row r="103" spans="2:14" ht="12.75" customHeight="1" outlineLevel="2">
      <c r="B103" s="111" t="s">
        <v>150</v>
      </c>
      <c r="C103" s="112" t="s">
        <v>173</v>
      </c>
      <c r="D103" s="92" t="s">
        <v>372</v>
      </c>
      <c r="E103" s="93"/>
      <c r="F103" s="94">
        <v>1</v>
      </c>
      <c r="G103" s="95"/>
      <c r="H103" s="96">
        <f aca="true" t="shared" si="24" ref="H103:H109">I103+M103+N103</f>
        <v>17</v>
      </c>
      <c r="I103" s="96">
        <f aca="true" t="shared" si="25" ref="I103:I109">J103+K103+L103</f>
        <v>14</v>
      </c>
      <c r="J103" s="333">
        <v>4</v>
      </c>
      <c r="K103" s="336">
        <v>5</v>
      </c>
      <c r="L103" s="337">
        <v>5</v>
      </c>
      <c r="M103" s="96">
        <v>0</v>
      </c>
      <c r="N103" s="96">
        <v>3</v>
      </c>
    </row>
    <row r="104" spans="2:14" ht="12.75" customHeight="1" outlineLevel="2">
      <c r="B104" s="113" t="s">
        <v>150</v>
      </c>
      <c r="C104" s="114" t="s">
        <v>173</v>
      </c>
      <c r="D104" s="99" t="s">
        <v>373</v>
      </c>
      <c r="E104" s="100"/>
      <c r="F104" s="101">
        <v>1</v>
      </c>
      <c r="G104" s="102"/>
      <c r="H104" s="103">
        <f t="shared" si="24"/>
        <v>16</v>
      </c>
      <c r="I104" s="103">
        <f t="shared" si="25"/>
        <v>13</v>
      </c>
      <c r="J104" s="338">
        <v>4</v>
      </c>
      <c r="K104" s="339">
        <v>5</v>
      </c>
      <c r="L104" s="340">
        <v>4</v>
      </c>
      <c r="M104" s="103">
        <v>0</v>
      </c>
      <c r="N104" s="103">
        <v>3</v>
      </c>
    </row>
    <row r="105" spans="2:14" ht="12.75" customHeight="1" outlineLevel="2">
      <c r="B105" s="113" t="s">
        <v>150</v>
      </c>
      <c r="C105" s="114" t="s">
        <v>173</v>
      </c>
      <c r="D105" s="99" t="s">
        <v>374</v>
      </c>
      <c r="E105" s="100"/>
      <c r="F105" s="101">
        <v>1</v>
      </c>
      <c r="G105" s="102"/>
      <c r="H105" s="103">
        <f t="shared" si="24"/>
        <v>6</v>
      </c>
      <c r="I105" s="103">
        <f t="shared" si="25"/>
        <v>4</v>
      </c>
      <c r="J105" s="338">
        <v>2</v>
      </c>
      <c r="K105" s="339">
        <v>1</v>
      </c>
      <c r="L105" s="340">
        <v>1</v>
      </c>
      <c r="M105" s="103">
        <v>0</v>
      </c>
      <c r="N105" s="103">
        <v>2</v>
      </c>
    </row>
    <row r="106" spans="2:14" ht="12.75" customHeight="1" outlineLevel="2">
      <c r="B106" s="113" t="s">
        <v>150</v>
      </c>
      <c r="C106" s="114" t="s">
        <v>173</v>
      </c>
      <c r="D106" s="99" t="s">
        <v>375</v>
      </c>
      <c r="E106" s="100"/>
      <c r="F106" s="101">
        <v>1</v>
      </c>
      <c r="G106" s="102"/>
      <c r="H106" s="103">
        <f t="shared" si="24"/>
        <v>14</v>
      </c>
      <c r="I106" s="103">
        <f t="shared" si="25"/>
        <v>12</v>
      </c>
      <c r="J106" s="338">
        <v>4</v>
      </c>
      <c r="K106" s="339">
        <v>4</v>
      </c>
      <c r="L106" s="340">
        <v>4</v>
      </c>
      <c r="M106" s="103">
        <v>0</v>
      </c>
      <c r="N106" s="103">
        <v>2</v>
      </c>
    </row>
    <row r="107" spans="2:14" ht="12.75" customHeight="1" outlineLevel="2">
      <c r="B107" s="113" t="s">
        <v>150</v>
      </c>
      <c r="C107" s="114" t="s">
        <v>173</v>
      </c>
      <c r="D107" s="99" t="s">
        <v>376</v>
      </c>
      <c r="E107" s="100"/>
      <c r="F107" s="101">
        <v>1</v>
      </c>
      <c r="G107" s="102"/>
      <c r="H107" s="103">
        <f t="shared" si="24"/>
        <v>14</v>
      </c>
      <c r="I107" s="103">
        <f t="shared" si="25"/>
        <v>11</v>
      </c>
      <c r="J107" s="338">
        <v>3</v>
      </c>
      <c r="K107" s="339">
        <v>4</v>
      </c>
      <c r="L107" s="340">
        <v>4</v>
      </c>
      <c r="M107" s="103">
        <v>0</v>
      </c>
      <c r="N107" s="103">
        <v>3</v>
      </c>
    </row>
    <row r="108" spans="2:14" ht="12.75" customHeight="1" outlineLevel="2">
      <c r="B108" s="113" t="s">
        <v>150</v>
      </c>
      <c r="C108" s="114" t="s">
        <v>173</v>
      </c>
      <c r="D108" s="99" t="s">
        <v>377</v>
      </c>
      <c r="E108" s="100"/>
      <c r="F108" s="101">
        <v>1</v>
      </c>
      <c r="G108" s="102"/>
      <c r="H108" s="103">
        <f t="shared" si="24"/>
        <v>5</v>
      </c>
      <c r="I108" s="103">
        <f t="shared" si="25"/>
        <v>3</v>
      </c>
      <c r="J108" s="339">
        <v>1</v>
      </c>
      <c r="K108" s="339">
        <v>1</v>
      </c>
      <c r="L108" s="339">
        <v>1</v>
      </c>
      <c r="M108" s="103">
        <v>0</v>
      </c>
      <c r="N108" s="103">
        <v>2</v>
      </c>
    </row>
    <row r="109" spans="2:14" ht="12.75" customHeight="1" outlineLevel="2">
      <c r="B109" s="115" t="s">
        <v>150</v>
      </c>
      <c r="C109" s="116" t="s">
        <v>173</v>
      </c>
      <c r="D109" s="117" t="s">
        <v>378</v>
      </c>
      <c r="E109" s="118"/>
      <c r="F109" s="119">
        <v>1</v>
      </c>
      <c r="G109" s="120"/>
      <c r="H109" s="121">
        <f t="shared" si="24"/>
        <v>5</v>
      </c>
      <c r="I109" s="121">
        <f t="shared" si="25"/>
        <v>3</v>
      </c>
      <c r="J109" s="339">
        <v>1</v>
      </c>
      <c r="K109" s="339">
        <v>1</v>
      </c>
      <c r="L109" s="339">
        <v>1</v>
      </c>
      <c r="M109" s="121">
        <v>0</v>
      </c>
      <c r="N109" s="121">
        <v>2</v>
      </c>
    </row>
    <row r="110" spans="2:14" s="110" customFormat="1" ht="12.75" customHeight="1" outlineLevel="1">
      <c r="B110" s="122" t="s">
        <v>150</v>
      </c>
      <c r="C110" s="123" t="s">
        <v>379</v>
      </c>
      <c r="D110" s="124"/>
      <c r="E110" s="106">
        <v>0</v>
      </c>
      <c r="F110" s="436">
        <f aca="true" t="shared" si="26" ref="F110:N110">SUM(F103:F109)</f>
        <v>7</v>
      </c>
      <c r="G110" s="108">
        <f t="shared" si="26"/>
        <v>0</v>
      </c>
      <c r="H110" s="109">
        <f t="shared" si="26"/>
        <v>77</v>
      </c>
      <c r="I110" s="109">
        <f t="shared" si="26"/>
        <v>60</v>
      </c>
      <c r="J110" s="107">
        <f t="shared" si="26"/>
        <v>19</v>
      </c>
      <c r="K110" s="341">
        <f t="shared" si="26"/>
        <v>21</v>
      </c>
      <c r="L110" s="342">
        <f t="shared" si="26"/>
        <v>20</v>
      </c>
      <c r="M110" s="109">
        <f t="shared" si="26"/>
        <v>0</v>
      </c>
      <c r="N110" s="109">
        <f t="shared" si="26"/>
        <v>17</v>
      </c>
    </row>
    <row r="111" spans="2:14" s="110" customFormat="1" ht="12.75">
      <c r="B111" s="104" t="s">
        <v>380</v>
      </c>
      <c r="C111" s="133"/>
      <c r="D111" s="124"/>
      <c r="E111" s="106">
        <v>0</v>
      </c>
      <c r="F111" s="107">
        <f aca="true" t="shared" si="27" ref="F111:N111">F92+F102+F110</f>
        <v>22</v>
      </c>
      <c r="G111" s="108">
        <f t="shared" si="27"/>
        <v>0</v>
      </c>
      <c r="H111" s="109">
        <f t="shared" si="27"/>
        <v>194</v>
      </c>
      <c r="I111" s="109">
        <f t="shared" si="27"/>
        <v>153</v>
      </c>
      <c r="J111" s="107">
        <f t="shared" si="27"/>
        <v>50</v>
      </c>
      <c r="K111" s="341">
        <f t="shared" si="27"/>
        <v>52</v>
      </c>
      <c r="L111" s="342">
        <f t="shared" si="27"/>
        <v>51</v>
      </c>
      <c r="M111" s="109">
        <f t="shared" si="27"/>
        <v>0</v>
      </c>
      <c r="N111" s="109">
        <f t="shared" si="27"/>
        <v>41</v>
      </c>
    </row>
    <row r="112" spans="2:14" ht="12.75" customHeight="1" outlineLevel="2">
      <c r="B112" s="111" t="s">
        <v>191</v>
      </c>
      <c r="C112" s="112" t="s">
        <v>192</v>
      </c>
      <c r="D112" s="92" t="s">
        <v>381</v>
      </c>
      <c r="E112" s="93"/>
      <c r="F112" s="94">
        <v>1</v>
      </c>
      <c r="G112" s="95"/>
      <c r="H112" s="96">
        <f>I112+M112+N112</f>
        <v>10</v>
      </c>
      <c r="I112" s="96">
        <f>J112+K112+L112</f>
        <v>8</v>
      </c>
      <c r="J112" s="682">
        <v>3</v>
      </c>
      <c r="K112" s="340">
        <v>2</v>
      </c>
      <c r="L112" s="683">
        <v>3</v>
      </c>
      <c r="M112" s="96">
        <v>0</v>
      </c>
      <c r="N112" s="96">
        <v>2</v>
      </c>
    </row>
    <row r="113" spans="2:14" ht="12.75" customHeight="1" outlineLevel="2">
      <c r="B113" s="113" t="s">
        <v>191</v>
      </c>
      <c r="C113" s="114" t="s">
        <v>192</v>
      </c>
      <c r="D113" s="99" t="s">
        <v>382</v>
      </c>
      <c r="E113" s="100"/>
      <c r="F113" s="101">
        <v>1</v>
      </c>
      <c r="G113" s="102"/>
      <c r="H113" s="103">
        <f>I113+M113+N113</f>
        <v>4</v>
      </c>
      <c r="I113" s="103">
        <f>J113+K113+L113</f>
        <v>3</v>
      </c>
      <c r="J113" s="339">
        <v>1</v>
      </c>
      <c r="K113" s="339">
        <v>1</v>
      </c>
      <c r="L113" s="339">
        <v>1</v>
      </c>
      <c r="M113" s="103">
        <v>0</v>
      </c>
      <c r="N113" s="103">
        <v>1</v>
      </c>
    </row>
    <row r="114" spans="2:14" s="110" customFormat="1" ht="12.75" customHeight="1" outlineLevel="1">
      <c r="B114" s="122" t="s">
        <v>191</v>
      </c>
      <c r="C114" s="123" t="s">
        <v>383</v>
      </c>
      <c r="D114" s="140"/>
      <c r="E114" s="106">
        <v>0</v>
      </c>
      <c r="F114" s="107">
        <v>2</v>
      </c>
      <c r="G114" s="108">
        <v>0</v>
      </c>
      <c r="H114" s="109">
        <f>H112+H113</f>
        <v>14</v>
      </c>
      <c r="I114" s="109">
        <f>I112+I113</f>
        <v>11</v>
      </c>
      <c r="J114" s="107">
        <f>J112+J113</f>
        <v>4</v>
      </c>
      <c r="K114" s="341">
        <f>K112+K113</f>
        <v>3</v>
      </c>
      <c r="L114" s="342">
        <f>L112+L113</f>
        <v>4</v>
      </c>
      <c r="M114" s="109">
        <v>0</v>
      </c>
      <c r="N114" s="109">
        <f>N112+N113</f>
        <v>3</v>
      </c>
    </row>
    <row r="115" spans="2:14" ht="12.75" customHeight="1" outlineLevel="2">
      <c r="B115" s="111" t="s">
        <v>191</v>
      </c>
      <c r="C115" s="112" t="s">
        <v>199</v>
      </c>
      <c r="D115" s="92" t="s">
        <v>384</v>
      </c>
      <c r="E115" s="93"/>
      <c r="F115" s="94">
        <v>1</v>
      </c>
      <c r="G115" s="95"/>
      <c r="H115" s="96">
        <f aca="true" t="shared" si="28" ref="H115:H120">I115+M115+N115</f>
        <v>14</v>
      </c>
      <c r="I115" s="96">
        <f aca="true" t="shared" si="29" ref="I115:I120">J115+K115+L115</f>
        <v>10</v>
      </c>
      <c r="J115" s="351">
        <v>3</v>
      </c>
      <c r="K115" s="352">
        <v>3</v>
      </c>
      <c r="L115" s="337">
        <v>4</v>
      </c>
      <c r="M115" s="96">
        <v>0</v>
      </c>
      <c r="N115" s="96">
        <v>4</v>
      </c>
    </row>
    <row r="116" spans="2:14" ht="12.75" customHeight="1" outlineLevel="2">
      <c r="B116" s="113" t="s">
        <v>191</v>
      </c>
      <c r="C116" s="114" t="s">
        <v>199</v>
      </c>
      <c r="D116" s="99" t="s">
        <v>385</v>
      </c>
      <c r="E116" s="100"/>
      <c r="F116" s="101">
        <v>1</v>
      </c>
      <c r="G116" s="102"/>
      <c r="H116" s="103">
        <f t="shared" si="28"/>
        <v>11</v>
      </c>
      <c r="I116" s="103">
        <f t="shared" si="29"/>
        <v>9</v>
      </c>
      <c r="J116" s="351">
        <v>3</v>
      </c>
      <c r="K116" s="352">
        <v>3</v>
      </c>
      <c r="L116" s="352">
        <v>3</v>
      </c>
      <c r="M116" s="103">
        <v>0</v>
      </c>
      <c r="N116" s="103">
        <v>2</v>
      </c>
    </row>
    <row r="117" spans="2:14" ht="12.75" customHeight="1" outlineLevel="2">
      <c r="B117" s="113" t="s">
        <v>191</v>
      </c>
      <c r="C117" s="114" t="s">
        <v>199</v>
      </c>
      <c r="D117" s="99" t="s">
        <v>386</v>
      </c>
      <c r="E117" s="100"/>
      <c r="F117" s="101">
        <v>1</v>
      </c>
      <c r="G117" s="102"/>
      <c r="H117" s="103">
        <f t="shared" si="28"/>
        <v>12</v>
      </c>
      <c r="I117" s="103">
        <f t="shared" si="29"/>
        <v>9</v>
      </c>
      <c r="J117" s="351">
        <v>3</v>
      </c>
      <c r="K117" s="352">
        <v>3</v>
      </c>
      <c r="L117" s="352">
        <v>3</v>
      </c>
      <c r="M117" s="103">
        <v>0</v>
      </c>
      <c r="N117" s="103">
        <v>3</v>
      </c>
    </row>
    <row r="118" spans="2:14" ht="12.75" customHeight="1" outlineLevel="2">
      <c r="B118" s="113" t="s">
        <v>191</v>
      </c>
      <c r="C118" s="114" t="s">
        <v>199</v>
      </c>
      <c r="D118" s="99" t="s">
        <v>387</v>
      </c>
      <c r="E118" s="100"/>
      <c r="F118" s="101">
        <v>1</v>
      </c>
      <c r="G118" s="102"/>
      <c r="H118" s="103">
        <f t="shared" si="28"/>
        <v>4</v>
      </c>
      <c r="I118" s="103">
        <f t="shared" si="29"/>
        <v>3</v>
      </c>
      <c r="J118" s="339">
        <v>1</v>
      </c>
      <c r="K118" s="339">
        <v>1</v>
      </c>
      <c r="L118" s="339">
        <v>1</v>
      </c>
      <c r="M118" s="103">
        <v>0</v>
      </c>
      <c r="N118" s="103">
        <v>1</v>
      </c>
    </row>
    <row r="119" spans="2:14" ht="12.75" customHeight="1" outlineLevel="2">
      <c r="B119" s="113" t="s">
        <v>191</v>
      </c>
      <c r="C119" s="114" t="s">
        <v>199</v>
      </c>
      <c r="D119" s="99" t="s">
        <v>388</v>
      </c>
      <c r="E119" s="100"/>
      <c r="F119" s="101">
        <v>1</v>
      </c>
      <c r="G119" s="102"/>
      <c r="H119" s="103">
        <f t="shared" si="28"/>
        <v>8</v>
      </c>
      <c r="I119" s="103">
        <f t="shared" si="29"/>
        <v>6</v>
      </c>
      <c r="J119" s="338">
        <v>2</v>
      </c>
      <c r="K119" s="339">
        <v>2</v>
      </c>
      <c r="L119" s="659">
        <v>2</v>
      </c>
      <c r="M119" s="103">
        <v>0</v>
      </c>
      <c r="N119" s="103">
        <v>2</v>
      </c>
    </row>
    <row r="120" spans="2:14" ht="12.75" customHeight="1" outlineLevel="2">
      <c r="B120" s="115" t="s">
        <v>191</v>
      </c>
      <c r="C120" s="116" t="s">
        <v>199</v>
      </c>
      <c r="D120" s="117" t="s">
        <v>389</v>
      </c>
      <c r="E120" s="118"/>
      <c r="F120" s="119">
        <v>1</v>
      </c>
      <c r="G120" s="120"/>
      <c r="H120" s="121">
        <f t="shared" si="28"/>
        <v>6</v>
      </c>
      <c r="I120" s="121">
        <f t="shared" si="29"/>
        <v>5</v>
      </c>
      <c r="J120" s="338">
        <v>1</v>
      </c>
      <c r="K120" s="339">
        <v>2</v>
      </c>
      <c r="L120" s="659">
        <v>2</v>
      </c>
      <c r="M120" s="121">
        <v>0</v>
      </c>
      <c r="N120" s="121">
        <v>1</v>
      </c>
    </row>
    <row r="121" spans="2:14" s="110" customFormat="1" ht="12.75" customHeight="1" outlineLevel="1">
      <c r="B121" s="122" t="s">
        <v>191</v>
      </c>
      <c r="C121" s="123" t="s">
        <v>390</v>
      </c>
      <c r="D121" s="124"/>
      <c r="E121" s="106">
        <v>0</v>
      </c>
      <c r="F121" s="436">
        <f aca="true" t="shared" si="30" ref="F121:N121">SUM(F115:F120)</f>
        <v>6</v>
      </c>
      <c r="G121" s="108">
        <f t="shared" si="30"/>
        <v>0</v>
      </c>
      <c r="H121" s="109">
        <f t="shared" si="30"/>
        <v>55</v>
      </c>
      <c r="I121" s="109">
        <f t="shared" si="30"/>
        <v>42</v>
      </c>
      <c r="J121" s="107">
        <f t="shared" si="30"/>
        <v>13</v>
      </c>
      <c r="K121" s="341">
        <f t="shared" si="30"/>
        <v>14</v>
      </c>
      <c r="L121" s="342">
        <f t="shared" si="30"/>
        <v>15</v>
      </c>
      <c r="M121" s="109">
        <f t="shared" si="30"/>
        <v>0</v>
      </c>
      <c r="N121" s="109">
        <f t="shared" si="30"/>
        <v>13</v>
      </c>
    </row>
    <row r="122" spans="2:14" ht="12.75" customHeight="1" outlineLevel="2">
      <c r="B122" s="125" t="s">
        <v>191</v>
      </c>
      <c r="C122" s="126" t="s">
        <v>215</v>
      </c>
      <c r="D122" s="127" t="s">
        <v>391</v>
      </c>
      <c r="E122" s="128"/>
      <c r="F122" s="129">
        <v>1</v>
      </c>
      <c r="G122" s="130"/>
      <c r="H122" s="131">
        <f>I122+M122+N122</f>
        <v>5</v>
      </c>
      <c r="I122" s="131">
        <f>J122+K122+L122</f>
        <v>3</v>
      </c>
      <c r="J122" s="339">
        <v>1</v>
      </c>
      <c r="K122" s="339">
        <v>1</v>
      </c>
      <c r="L122" s="339">
        <v>1</v>
      </c>
      <c r="M122" s="131">
        <v>0</v>
      </c>
      <c r="N122" s="131">
        <v>2</v>
      </c>
    </row>
    <row r="123" spans="2:14" s="110" customFormat="1" ht="12.75" customHeight="1" outlineLevel="1">
      <c r="B123" s="122" t="s">
        <v>191</v>
      </c>
      <c r="C123" s="132" t="s">
        <v>392</v>
      </c>
      <c r="D123" s="124"/>
      <c r="E123" s="106">
        <v>0</v>
      </c>
      <c r="F123" s="107">
        <v>1</v>
      </c>
      <c r="G123" s="108">
        <v>0</v>
      </c>
      <c r="H123" s="109">
        <f>H122</f>
        <v>5</v>
      </c>
      <c r="I123" s="109">
        <f>I122</f>
        <v>3</v>
      </c>
      <c r="J123" s="107">
        <f>J122</f>
        <v>1</v>
      </c>
      <c r="K123" s="341">
        <f>K122</f>
        <v>1</v>
      </c>
      <c r="L123" s="342">
        <f>L122</f>
        <v>1</v>
      </c>
      <c r="M123" s="109">
        <v>0</v>
      </c>
      <c r="N123" s="109">
        <f>N122</f>
        <v>2</v>
      </c>
    </row>
    <row r="124" spans="2:14" ht="12.75" customHeight="1" outlineLevel="2">
      <c r="B124" s="111" t="s">
        <v>191</v>
      </c>
      <c r="C124" s="112" t="s">
        <v>218</v>
      </c>
      <c r="D124" s="92" t="s">
        <v>393</v>
      </c>
      <c r="E124" s="93"/>
      <c r="F124" s="94">
        <v>1</v>
      </c>
      <c r="G124" s="95"/>
      <c r="H124" s="96">
        <f>I124+M124+N124</f>
        <v>8</v>
      </c>
      <c r="I124" s="96">
        <f>J124+K124+L124</f>
        <v>6</v>
      </c>
      <c r="J124" s="682">
        <v>2</v>
      </c>
      <c r="K124" s="334">
        <v>2</v>
      </c>
      <c r="L124" s="659">
        <v>2</v>
      </c>
      <c r="M124" s="96">
        <v>0</v>
      </c>
      <c r="N124" s="96">
        <v>2</v>
      </c>
    </row>
    <row r="125" spans="2:14" ht="12.75" customHeight="1" outlineLevel="2">
      <c r="B125" s="115" t="s">
        <v>191</v>
      </c>
      <c r="C125" s="116" t="s">
        <v>218</v>
      </c>
      <c r="D125" s="117" t="s">
        <v>394</v>
      </c>
      <c r="E125" s="118"/>
      <c r="F125" s="119">
        <v>1</v>
      </c>
      <c r="G125" s="120"/>
      <c r="H125" s="121">
        <f>I125+M125+N125</f>
        <v>8</v>
      </c>
      <c r="I125" s="121">
        <f>J125+K125+L125</f>
        <v>6</v>
      </c>
      <c r="J125" s="680">
        <v>2</v>
      </c>
      <c r="K125" s="339">
        <v>2</v>
      </c>
      <c r="L125" s="659">
        <v>2</v>
      </c>
      <c r="M125" s="121">
        <v>0</v>
      </c>
      <c r="N125" s="121">
        <v>2</v>
      </c>
    </row>
    <row r="126" spans="2:14" s="110" customFormat="1" ht="12.75" customHeight="1" outlineLevel="1">
      <c r="B126" s="122" t="s">
        <v>191</v>
      </c>
      <c r="C126" s="123" t="s">
        <v>395</v>
      </c>
      <c r="D126" s="124"/>
      <c r="E126" s="106">
        <v>0</v>
      </c>
      <c r="F126" s="436">
        <f aca="true" t="shared" si="31" ref="F126:N126">SUM(F124:F125)</f>
        <v>2</v>
      </c>
      <c r="G126" s="108">
        <f t="shared" si="31"/>
        <v>0</v>
      </c>
      <c r="H126" s="109">
        <f t="shared" si="31"/>
        <v>16</v>
      </c>
      <c r="I126" s="109">
        <f t="shared" si="31"/>
        <v>12</v>
      </c>
      <c r="J126" s="107">
        <f t="shared" si="31"/>
        <v>4</v>
      </c>
      <c r="K126" s="341">
        <f t="shared" si="31"/>
        <v>4</v>
      </c>
      <c r="L126" s="342">
        <f t="shared" si="31"/>
        <v>4</v>
      </c>
      <c r="M126" s="109">
        <f t="shared" si="31"/>
        <v>0</v>
      </c>
      <c r="N126" s="109">
        <f t="shared" si="31"/>
        <v>4</v>
      </c>
    </row>
    <row r="127" spans="2:14" ht="12.75" customHeight="1" outlineLevel="2">
      <c r="B127" s="125" t="s">
        <v>191</v>
      </c>
      <c r="C127" s="126" t="s">
        <v>396</v>
      </c>
      <c r="D127" s="127" t="s">
        <v>397</v>
      </c>
      <c r="E127" s="128"/>
      <c r="F127" s="129">
        <v>1</v>
      </c>
      <c r="G127" s="130"/>
      <c r="H127" s="131">
        <f>I127+M127+N127</f>
        <v>12</v>
      </c>
      <c r="I127" s="131">
        <f>J127+K127+L127</f>
        <v>8</v>
      </c>
      <c r="J127" s="685">
        <v>2</v>
      </c>
      <c r="K127" s="684">
        <v>3</v>
      </c>
      <c r="L127" s="347">
        <v>3</v>
      </c>
      <c r="M127" s="131">
        <v>0</v>
      </c>
      <c r="N127" s="131">
        <v>4</v>
      </c>
    </row>
    <row r="128" spans="2:14" s="110" customFormat="1" ht="12.75" customHeight="1" outlineLevel="1">
      <c r="B128" s="122" t="s">
        <v>191</v>
      </c>
      <c r="C128" s="141" t="s">
        <v>398</v>
      </c>
      <c r="D128" s="124"/>
      <c r="E128" s="106">
        <v>0</v>
      </c>
      <c r="F128" s="107">
        <v>1</v>
      </c>
      <c r="G128" s="108">
        <v>0</v>
      </c>
      <c r="H128" s="109">
        <f>H127</f>
        <v>12</v>
      </c>
      <c r="I128" s="109">
        <f>SUM(I127)</f>
        <v>8</v>
      </c>
      <c r="J128" s="107">
        <f>SUM(J127)</f>
        <v>2</v>
      </c>
      <c r="K128" s="342">
        <f>SUM(K127)</f>
        <v>3</v>
      </c>
      <c r="L128" s="686">
        <f>SUM(L127)</f>
        <v>3</v>
      </c>
      <c r="M128" s="109">
        <v>0</v>
      </c>
      <c r="N128" s="109">
        <f>SUM(N127)</f>
        <v>4</v>
      </c>
    </row>
    <row r="129" spans="2:14" s="110" customFormat="1" ht="12.75">
      <c r="B129" s="104" t="s">
        <v>399</v>
      </c>
      <c r="C129" s="133"/>
      <c r="D129" s="124"/>
      <c r="E129" s="106">
        <v>0</v>
      </c>
      <c r="F129" s="107">
        <f aca="true" t="shared" si="32" ref="F129:N129">F114+F121+F123+F126+F128</f>
        <v>12</v>
      </c>
      <c r="G129" s="108">
        <f t="shared" si="32"/>
        <v>0</v>
      </c>
      <c r="H129" s="109">
        <f t="shared" si="32"/>
        <v>102</v>
      </c>
      <c r="I129" s="109">
        <f>I114+I121+I123+I126+I128</f>
        <v>76</v>
      </c>
      <c r="J129" s="107">
        <f t="shared" si="32"/>
        <v>24</v>
      </c>
      <c r="K129" s="341">
        <f t="shared" si="32"/>
        <v>25</v>
      </c>
      <c r="L129" s="342">
        <f t="shared" si="32"/>
        <v>27</v>
      </c>
      <c r="M129" s="109">
        <f t="shared" si="32"/>
        <v>0</v>
      </c>
      <c r="N129" s="109">
        <f t="shared" si="32"/>
        <v>26</v>
      </c>
    </row>
    <row r="130" spans="2:14" s="110" customFormat="1" ht="12.75">
      <c r="B130" s="104" t="s">
        <v>400</v>
      </c>
      <c r="C130" s="133"/>
      <c r="D130" s="124"/>
      <c r="E130" s="106">
        <v>0</v>
      </c>
      <c r="F130" s="107">
        <f aca="true" t="shared" si="33" ref="F130:N130">F21+F67+F85+F111+F129</f>
        <v>91</v>
      </c>
      <c r="G130" s="108">
        <f t="shared" si="33"/>
        <v>0</v>
      </c>
      <c r="H130" s="109">
        <f t="shared" si="33"/>
        <v>1069</v>
      </c>
      <c r="I130" s="109">
        <f t="shared" si="33"/>
        <v>849</v>
      </c>
      <c r="J130" s="107">
        <f t="shared" si="33"/>
        <v>275</v>
      </c>
      <c r="K130" s="341">
        <f t="shared" si="33"/>
        <v>283</v>
      </c>
      <c r="L130" s="342">
        <f t="shared" si="33"/>
        <v>291</v>
      </c>
      <c r="M130" s="109">
        <f t="shared" si="33"/>
        <v>0</v>
      </c>
      <c r="N130" s="109">
        <f t="shared" si="33"/>
        <v>220</v>
      </c>
    </row>
    <row r="131" spans="2:14" s="110" customFormat="1" ht="12.75">
      <c r="B131" s="104" t="s">
        <v>401</v>
      </c>
      <c r="C131" s="133"/>
      <c r="D131" s="124"/>
      <c r="E131" s="106">
        <v>0</v>
      </c>
      <c r="F131" s="107">
        <f aca="true" t="shared" si="34" ref="F131:N131">F130+F9</f>
        <v>95</v>
      </c>
      <c r="G131" s="108">
        <f t="shared" si="34"/>
        <v>0</v>
      </c>
      <c r="H131" s="109">
        <f t="shared" si="34"/>
        <v>1084</v>
      </c>
      <c r="I131" s="109">
        <f t="shared" si="34"/>
        <v>864</v>
      </c>
      <c r="J131" s="107">
        <f t="shared" si="34"/>
        <v>280</v>
      </c>
      <c r="K131" s="341">
        <f t="shared" si="34"/>
        <v>288</v>
      </c>
      <c r="L131" s="342">
        <f t="shared" si="34"/>
        <v>296</v>
      </c>
      <c r="M131" s="109">
        <f t="shared" si="34"/>
        <v>0</v>
      </c>
      <c r="N131" s="109">
        <f t="shared" si="34"/>
        <v>220</v>
      </c>
    </row>
    <row r="132" spans="2:14" s="110" customFormat="1" ht="12.75">
      <c r="B132" s="104" t="s">
        <v>499</v>
      </c>
      <c r="C132" s="133"/>
      <c r="D132" s="124"/>
      <c r="E132" s="106">
        <f>E133-E131</f>
        <v>2</v>
      </c>
      <c r="F132" s="156">
        <f>F133-F131</f>
        <v>66</v>
      </c>
      <c r="G132" s="519">
        <f>G133-G131</f>
        <v>0</v>
      </c>
      <c r="H132" s="106">
        <f>I132+M132+N132</f>
        <v>949</v>
      </c>
      <c r="I132" s="109">
        <f>SUM(J132:L132)</f>
        <v>806</v>
      </c>
      <c r="J132" s="156">
        <v>243</v>
      </c>
      <c r="K132" s="408">
        <v>250</v>
      </c>
      <c r="L132" s="519">
        <v>313</v>
      </c>
      <c r="M132" s="106">
        <f>M133-M131</f>
        <v>0</v>
      </c>
      <c r="N132" s="106">
        <v>143</v>
      </c>
    </row>
    <row r="133" spans="2:14" s="110" customFormat="1" ht="12.75">
      <c r="B133" s="460" t="s">
        <v>402</v>
      </c>
      <c r="C133" s="133"/>
      <c r="D133" s="124"/>
      <c r="E133" s="106">
        <v>2</v>
      </c>
      <c r="F133" s="436">
        <v>161</v>
      </c>
      <c r="G133" s="108">
        <v>0</v>
      </c>
      <c r="H133" s="109">
        <f>H131+H132</f>
        <v>2033</v>
      </c>
      <c r="I133" s="109">
        <f>I131+I132</f>
        <v>1670</v>
      </c>
      <c r="J133" s="107">
        <f>J131+J132</f>
        <v>523</v>
      </c>
      <c r="K133" s="341">
        <f>K131+K132</f>
        <v>538</v>
      </c>
      <c r="L133" s="108">
        <f>L131+L132</f>
        <v>609</v>
      </c>
      <c r="M133" s="109">
        <v>0</v>
      </c>
      <c r="N133" s="109">
        <f>N131+N132</f>
        <v>363</v>
      </c>
    </row>
    <row r="135" ht="12">
      <c r="B135" s="147" t="s">
        <v>510</v>
      </c>
    </row>
    <row r="136" ht="12">
      <c r="B136" s="147" t="s">
        <v>511</v>
      </c>
    </row>
  </sheetData>
  <sheetProtection/>
  <mergeCells count="9">
    <mergeCell ref="H3:H4"/>
    <mergeCell ref="M3:M4"/>
    <mergeCell ref="N3:N4"/>
    <mergeCell ref="B2:B4"/>
    <mergeCell ref="C2:C4"/>
    <mergeCell ref="D2:D4"/>
    <mergeCell ref="E2:E4"/>
    <mergeCell ref="F3:F4"/>
    <mergeCell ref="G3:G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61" r:id="rId1"/>
  <headerFooter alignWithMargins="0">
    <oddHeader>&amp;R&amp;K000000調査基準日：令和５年５月１日</oddHeader>
    <oddFooter>&amp;R&amp;K000000令和５年度公立中学校学校数・学級数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1" sqref="S11"/>
    </sheetView>
  </sheetViews>
  <sheetFormatPr defaultColWidth="9.00390625" defaultRowHeight="13.5" outlineLevelRow="2"/>
  <cols>
    <col min="1" max="1" width="9.625" style="53" customWidth="1"/>
    <col min="2" max="2" width="15.00390625" style="53" customWidth="1"/>
    <col min="3" max="3" width="20.50390625" style="53" customWidth="1"/>
    <col min="4" max="4" width="6.375" style="312" customWidth="1"/>
    <col min="5" max="6" width="5.50390625" style="59" customWidth="1"/>
    <col min="7" max="8" width="6.875" style="59" customWidth="1"/>
    <col min="9" max="17" width="5.50390625" style="312" customWidth="1"/>
    <col min="18" max="19" width="5.50390625" style="59" customWidth="1"/>
    <col min="20" max="16384" width="9.00390625" style="59" customWidth="1"/>
  </cols>
  <sheetData>
    <row r="1" spans="1:4" s="53" customFormat="1" ht="12">
      <c r="A1" s="41" t="s">
        <v>637</v>
      </c>
      <c r="D1" s="297"/>
    </row>
    <row r="2" spans="1:19" s="1" customFormat="1" ht="18.75" customHeight="1">
      <c r="A2" s="44"/>
      <c r="B2" s="46"/>
      <c r="C2" s="48"/>
      <c r="D2" s="310"/>
      <c r="E2" s="727" t="s">
        <v>225</v>
      </c>
      <c r="F2" s="727"/>
      <c r="G2" s="713" t="s">
        <v>226</v>
      </c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</row>
    <row r="3" spans="1:19" s="1" customFormat="1" ht="19.5" customHeight="1">
      <c r="A3" s="50" t="s">
        <v>267</v>
      </c>
      <c r="B3" s="51" t="s">
        <v>505</v>
      </c>
      <c r="C3" s="52" t="s">
        <v>420</v>
      </c>
      <c r="D3" s="298" t="s">
        <v>493</v>
      </c>
      <c r="E3" s="710" t="s">
        <v>227</v>
      </c>
      <c r="F3" s="711" t="s">
        <v>228</v>
      </c>
      <c r="G3" s="712" t="s">
        <v>229</v>
      </c>
      <c r="H3" s="713" t="s">
        <v>230</v>
      </c>
      <c r="I3" s="714"/>
      <c r="J3" s="714"/>
      <c r="K3" s="714"/>
      <c r="L3" s="714"/>
      <c r="M3" s="714"/>
      <c r="N3" s="714"/>
      <c r="O3" s="714"/>
      <c r="P3" s="714"/>
      <c r="Q3" s="714"/>
      <c r="R3" s="712" t="s">
        <v>231</v>
      </c>
      <c r="S3" s="715" t="s">
        <v>232</v>
      </c>
    </row>
    <row r="4" spans="1:19" s="1" customFormat="1" ht="22.5" customHeight="1">
      <c r="A4" s="45"/>
      <c r="B4" s="47"/>
      <c r="C4" s="49"/>
      <c r="D4" s="311"/>
      <c r="E4" s="710"/>
      <c r="F4" s="711"/>
      <c r="G4" s="712"/>
      <c r="H4" s="2" t="s">
        <v>233</v>
      </c>
      <c r="I4" s="321" t="s">
        <v>0</v>
      </c>
      <c r="J4" s="322" t="s">
        <v>1</v>
      </c>
      <c r="K4" s="322" t="s">
        <v>2</v>
      </c>
      <c r="L4" s="323" t="s">
        <v>3</v>
      </c>
      <c r="M4" s="324" t="s">
        <v>4</v>
      </c>
      <c r="N4" s="322" t="s">
        <v>466</v>
      </c>
      <c r="O4" s="323" t="s">
        <v>488</v>
      </c>
      <c r="P4" s="324" t="s">
        <v>489</v>
      </c>
      <c r="Q4" s="325" t="s">
        <v>490</v>
      </c>
      <c r="R4" s="712"/>
      <c r="S4" s="715"/>
    </row>
    <row r="5" spans="1:19" ht="12.75" outlineLevel="2">
      <c r="A5" s="466" t="s">
        <v>117</v>
      </c>
      <c r="B5" s="467" t="s">
        <v>118</v>
      </c>
      <c r="C5" s="468" t="s">
        <v>487</v>
      </c>
      <c r="D5" s="469"/>
      <c r="E5" s="470">
        <v>1</v>
      </c>
      <c r="F5" s="471"/>
      <c r="G5" s="472">
        <f>H5+R5+S5</f>
        <v>14</v>
      </c>
      <c r="H5" s="472">
        <f>SUM(I5:Q5)</f>
        <v>9</v>
      </c>
      <c r="I5" s="473">
        <v>1</v>
      </c>
      <c r="J5" s="474">
        <v>1</v>
      </c>
      <c r="K5" s="474">
        <v>1</v>
      </c>
      <c r="L5" s="474">
        <v>1</v>
      </c>
      <c r="M5" s="474">
        <v>1</v>
      </c>
      <c r="N5" s="474">
        <v>1</v>
      </c>
      <c r="O5" s="474">
        <v>1</v>
      </c>
      <c r="P5" s="474">
        <v>1</v>
      </c>
      <c r="Q5" s="475">
        <v>1</v>
      </c>
      <c r="R5" s="476">
        <v>0</v>
      </c>
      <c r="S5" s="476">
        <v>5</v>
      </c>
    </row>
    <row r="6" spans="1:19" ht="12.75" outlineLevel="1">
      <c r="A6" s="70" t="s">
        <v>117</v>
      </c>
      <c r="B6" s="71" t="s">
        <v>250</v>
      </c>
      <c r="C6" s="72"/>
      <c r="D6" s="477">
        <v>0</v>
      </c>
      <c r="E6" s="73">
        <v>1</v>
      </c>
      <c r="F6" s="74">
        <v>0</v>
      </c>
      <c r="G6" s="472">
        <f>H6+R6+S6</f>
        <v>14</v>
      </c>
      <c r="H6" s="472">
        <f>SUM(I6:Q6)</f>
        <v>9</v>
      </c>
      <c r="I6" s="473">
        <v>1</v>
      </c>
      <c r="J6" s="474">
        <v>1</v>
      </c>
      <c r="K6" s="474">
        <v>1</v>
      </c>
      <c r="L6" s="474">
        <v>1</v>
      </c>
      <c r="M6" s="474">
        <v>1</v>
      </c>
      <c r="N6" s="474">
        <v>1</v>
      </c>
      <c r="O6" s="474">
        <v>1</v>
      </c>
      <c r="P6" s="474">
        <v>1</v>
      </c>
      <c r="Q6" s="475">
        <v>1</v>
      </c>
      <c r="R6" s="476">
        <v>0</v>
      </c>
      <c r="S6" s="476">
        <v>5</v>
      </c>
    </row>
    <row r="7" spans="1:19" ht="12.75">
      <c r="A7" s="80" t="s">
        <v>253</v>
      </c>
      <c r="B7" s="81"/>
      <c r="C7" s="72"/>
      <c r="D7" s="477">
        <v>0</v>
      </c>
      <c r="E7" s="73">
        <v>1</v>
      </c>
      <c r="F7" s="74">
        <v>0</v>
      </c>
      <c r="G7" s="472">
        <f>H7+R7+S7</f>
        <v>14</v>
      </c>
      <c r="H7" s="472">
        <f>SUM(I7:Q7)</f>
        <v>9</v>
      </c>
      <c r="I7" s="473">
        <v>1</v>
      </c>
      <c r="J7" s="474">
        <v>1</v>
      </c>
      <c r="K7" s="474">
        <v>1</v>
      </c>
      <c r="L7" s="474">
        <v>1</v>
      </c>
      <c r="M7" s="474">
        <v>1</v>
      </c>
      <c r="N7" s="474">
        <v>1</v>
      </c>
      <c r="O7" s="474">
        <v>1</v>
      </c>
      <c r="P7" s="474">
        <v>1</v>
      </c>
      <c r="Q7" s="475">
        <v>1</v>
      </c>
      <c r="R7" s="476">
        <v>0</v>
      </c>
      <c r="S7" s="476">
        <v>5</v>
      </c>
    </row>
    <row r="8" spans="1:19" ht="12.75">
      <c r="A8" s="478" t="s">
        <v>401</v>
      </c>
      <c r="B8" s="464"/>
      <c r="C8" s="465"/>
      <c r="D8" s="479">
        <v>0</v>
      </c>
      <c r="E8" s="529">
        <v>1</v>
      </c>
      <c r="F8" s="533">
        <v>0</v>
      </c>
      <c r="G8" s="480">
        <f>H8+R8+S8</f>
        <v>14</v>
      </c>
      <c r="H8" s="480">
        <f>SUM(I8:Q8)</f>
        <v>9</v>
      </c>
      <c r="I8" s="481">
        <v>1</v>
      </c>
      <c r="J8" s="482">
        <v>1</v>
      </c>
      <c r="K8" s="482">
        <v>1</v>
      </c>
      <c r="L8" s="482">
        <v>1</v>
      </c>
      <c r="M8" s="482">
        <v>1</v>
      </c>
      <c r="N8" s="482">
        <v>1</v>
      </c>
      <c r="O8" s="482">
        <v>1</v>
      </c>
      <c r="P8" s="482">
        <v>1</v>
      </c>
      <c r="Q8" s="483">
        <v>1</v>
      </c>
      <c r="R8" s="484">
        <v>0</v>
      </c>
      <c r="S8" s="484">
        <v>5</v>
      </c>
    </row>
    <row r="9" spans="1:19" ht="12.75" hidden="1">
      <c r="A9" s="461" t="s">
        <v>499</v>
      </c>
      <c r="B9" s="462"/>
      <c r="C9" s="173"/>
      <c r="D9" s="463"/>
      <c r="E9" s="530">
        <f>E10-E8</f>
        <v>8</v>
      </c>
      <c r="F9" s="328">
        <f aca="true" t="shared" si="0" ref="F9:S9">F10-F8</f>
        <v>0</v>
      </c>
      <c r="G9" s="174">
        <f t="shared" si="0"/>
        <v>168</v>
      </c>
      <c r="H9" s="174">
        <f t="shared" si="0"/>
        <v>147</v>
      </c>
      <c r="I9" s="174">
        <f t="shared" si="0"/>
        <v>17</v>
      </c>
      <c r="J9" s="174">
        <f t="shared" si="0"/>
        <v>15</v>
      </c>
      <c r="K9" s="174">
        <f t="shared" si="0"/>
        <v>16</v>
      </c>
      <c r="L9" s="174">
        <f t="shared" si="0"/>
        <v>14</v>
      </c>
      <c r="M9" s="174">
        <f t="shared" si="0"/>
        <v>17</v>
      </c>
      <c r="N9" s="174">
        <f t="shared" si="0"/>
        <v>18</v>
      </c>
      <c r="O9" s="174">
        <f t="shared" si="0"/>
        <v>17</v>
      </c>
      <c r="P9" s="174">
        <f t="shared" si="0"/>
        <v>16</v>
      </c>
      <c r="Q9" s="174">
        <f t="shared" si="0"/>
        <v>17</v>
      </c>
      <c r="R9" s="174">
        <f t="shared" si="0"/>
        <v>0</v>
      </c>
      <c r="S9" s="174">
        <f t="shared" si="0"/>
        <v>21</v>
      </c>
    </row>
    <row r="10" spans="1:19" ht="12.75" hidden="1">
      <c r="A10" s="437" t="s">
        <v>402</v>
      </c>
      <c r="B10" s="81"/>
      <c r="C10" s="72"/>
      <c r="D10" s="73">
        <v>0</v>
      </c>
      <c r="E10" s="531">
        <v>9</v>
      </c>
      <c r="F10" s="327">
        <v>0</v>
      </c>
      <c r="G10" s="73">
        <v>182</v>
      </c>
      <c r="H10" s="73">
        <v>156</v>
      </c>
      <c r="I10" s="417">
        <v>18</v>
      </c>
      <c r="J10" s="418">
        <v>16</v>
      </c>
      <c r="K10" s="418">
        <v>17</v>
      </c>
      <c r="L10" s="418">
        <v>15</v>
      </c>
      <c r="M10" s="418">
        <v>18</v>
      </c>
      <c r="N10" s="418">
        <v>19</v>
      </c>
      <c r="O10" s="418">
        <v>18</v>
      </c>
      <c r="P10" s="418">
        <v>17</v>
      </c>
      <c r="Q10" s="326">
        <v>18</v>
      </c>
      <c r="R10" s="73">
        <v>0</v>
      </c>
      <c r="S10" s="163">
        <v>26</v>
      </c>
    </row>
    <row r="11" spans="1:19" ht="13.5">
      <c r="A11" s="538" t="s">
        <v>499</v>
      </c>
      <c r="B11" s="539"/>
      <c r="C11" s="539"/>
      <c r="D11" s="540"/>
      <c r="E11" s="542">
        <f>E12-E8</f>
        <v>8</v>
      </c>
      <c r="F11" s="534"/>
      <c r="G11" s="543">
        <f>SUM(I11:S11)</f>
        <v>171</v>
      </c>
      <c r="H11" s="543">
        <f>SUM(I11:Q11)</f>
        <v>144</v>
      </c>
      <c r="I11" s="535">
        <v>15</v>
      </c>
      <c r="J11" s="536">
        <v>16</v>
      </c>
      <c r="K11" s="536">
        <v>15</v>
      </c>
      <c r="L11" s="536">
        <v>16</v>
      </c>
      <c r="M11" s="536">
        <v>15</v>
      </c>
      <c r="N11" s="536">
        <v>16</v>
      </c>
      <c r="O11" s="536">
        <v>16</v>
      </c>
      <c r="P11" s="536">
        <v>17</v>
      </c>
      <c r="Q11" s="537">
        <v>18</v>
      </c>
      <c r="R11" s="544" t="s">
        <v>622</v>
      </c>
      <c r="S11" s="543">
        <v>27</v>
      </c>
    </row>
    <row r="12" spans="1:19" ht="13.5">
      <c r="A12" s="747" t="s">
        <v>621</v>
      </c>
      <c r="B12" s="748"/>
      <c r="C12" s="748"/>
      <c r="D12" s="541"/>
      <c r="E12" s="532">
        <v>9</v>
      </c>
      <c r="F12" s="534"/>
      <c r="G12" s="543">
        <f aca="true" t="shared" si="1" ref="G12:Q12">G8+G11</f>
        <v>185</v>
      </c>
      <c r="H12" s="543">
        <f t="shared" si="1"/>
        <v>153</v>
      </c>
      <c r="I12" s="687">
        <f t="shared" si="1"/>
        <v>16</v>
      </c>
      <c r="J12" s="688">
        <f t="shared" si="1"/>
        <v>17</v>
      </c>
      <c r="K12" s="690">
        <f t="shared" si="1"/>
        <v>16</v>
      </c>
      <c r="L12" s="690">
        <f t="shared" si="1"/>
        <v>17</v>
      </c>
      <c r="M12" s="691">
        <f t="shared" si="1"/>
        <v>16</v>
      </c>
      <c r="N12" s="688">
        <f t="shared" si="1"/>
        <v>17</v>
      </c>
      <c r="O12" s="690">
        <f t="shared" si="1"/>
        <v>17</v>
      </c>
      <c r="P12" s="690">
        <f t="shared" si="1"/>
        <v>18</v>
      </c>
      <c r="Q12" s="689">
        <f t="shared" si="1"/>
        <v>19</v>
      </c>
      <c r="R12" s="544" t="s">
        <v>622</v>
      </c>
      <c r="S12" s="543">
        <f>S8+S11</f>
        <v>32</v>
      </c>
    </row>
    <row r="13" ht="12.75">
      <c r="A13" s="147" t="s">
        <v>510</v>
      </c>
    </row>
    <row r="14" ht="12.75">
      <c r="A14" s="147" t="s">
        <v>511</v>
      </c>
    </row>
  </sheetData>
  <sheetProtection selectLockedCells="1" selectUnlockedCells="1"/>
  <mergeCells count="9">
    <mergeCell ref="A12:C12"/>
    <mergeCell ref="R3:R4"/>
    <mergeCell ref="S3:S4"/>
    <mergeCell ref="E2:F2"/>
    <mergeCell ref="G2:S2"/>
    <mergeCell ref="E3:E4"/>
    <mergeCell ref="F3:F4"/>
    <mergeCell ref="G3:G4"/>
    <mergeCell ref="H3:Q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68" r:id="rId1"/>
  <headerFooter alignWithMargins="0">
    <oddHeader>&amp;R&amp;K000000調査基準日：令和５年５月１日</oddHeader>
    <oddFooter>&amp;R&amp;K000000令和５年度公立義務教育学校学校数・学級数　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69"/>
  <sheetViews>
    <sheetView zoomScale="115" zoomScaleNormal="115" zoomScalePageLayoutView="0" workbookViewId="0" topLeftCell="A1">
      <pane xSplit="1" ySplit="4" topLeftCell="B5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5" sqref="A55:IV55"/>
    </sheetView>
  </sheetViews>
  <sheetFormatPr defaultColWidth="9.00390625" defaultRowHeight="18" customHeight="1" outlineLevelRow="1"/>
  <cols>
    <col min="1" max="1" width="6.50390625" style="10" customWidth="1"/>
    <col min="2" max="2" width="18.625" style="11" customWidth="1"/>
    <col min="3" max="9" width="5.25390625" style="11" bestFit="1" customWidth="1"/>
    <col min="10" max="10" width="5.25390625" style="11" customWidth="1"/>
    <col min="11" max="11" width="7.125" style="11" bestFit="1" customWidth="1"/>
    <col min="12" max="12" width="6.875" style="10" customWidth="1"/>
    <col min="13" max="15" width="6.25390625" style="356" customWidth="1"/>
    <col min="16" max="16" width="6.875" style="356" customWidth="1"/>
    <col min="17" max="20" width="6.25390625" style="356" customWidth="1"/>
    <col min="21" max="16384" width="9.00390625" style="10" customWidth="1"/>
  </cols>
  <sheetData>
    <row r="1" ht="12">
      <c r="A1" s="17" t="s">
        <v>629</v>
      </c>
    </row>
    <row r="2" spans="1:20" ht="14.25" customHeight="1">
      <c r="A2" s="429"/>
      <c r="B2" s="419"/>
      <c r="C2" s="755" t="s">
        <v>419</v>
      </c>
      <c r="D2" s="755"/>
      <c r="E2" s="755"/>
      <c r="F2" s="755"/>
      <c r="G2" s="755"/>
      <c r="H2" s="755"/>
      <c r="I2" s="755"/>
      <c r="J2" s="755"/>
      <c r="K2" s="755"/>
      <c r="L2" s="755" t="s">
        <v>418</v>
      </c>
      <c r="M2" s="755"/>
      <c r="N2" s="755"/>
      <c r="O2" s="755"/>
      <c r="P2" s="755"/>
      <c r="Q2" s="755"/>
      <c r="R2" s="755"/>
      <c r="S2" s="755"/>
      <c r="T2" s="755"/>
    </row>
    <row r="3" spans="1:20" ht="14.25" customHeight="1">
      <c r="A3" s="433" t="s">
        <v>421</v>
      </c>
      <c r="B3" s="420" t="s">
        <v>544</v>
      </c>
      <c r="C3" s="756" t="s">
        <v>270</v>
      </c>
      <c r="D3" s="758" t="s">
        <v>271</v>
      </c>
      <c r="E3" s="749" t="s">
        <v>417</v>
      </c>
      <c r="F3" s="750"/>
      <c r="G3" s="749" t="s">
        <v>416</v>
      </c>
      <c r="H3" s="750"/>
      <c r="I3" s="749" t="s">
        <v>415</v>
      </c>
      <c r="J3" s="750"/>
      <c r="K3" s="760" t="s">
        <v>414</v>
      </c>
      <c r="L3" s="762" t="s">
        <v>506</v>
      </c>
      <c r="M3" s="763"/>
      <c r="N3" s="763"/>
      <c r="O3" s="764"/>
      <c r="P3" s="765" t="s">
        <v>507</v>
      </c>
      <c r="Q3" s="766"/>
      <c r="R3" s="766"/>
      <c r="S3" s="766"/>
      <c r="T3" s="767"/>
    </row>
    <row r="4" spans="1:20" ht="14.25" customHeight="1">
      <c r="A4" s="431"/>
      <c r="B4" s="432"/>
      <c r="C4" s="757"/>
      <c r="D4" s="759"/>
      <c r="E4" s="16" t="s">
        <v>270</v>
      </c>
      <c r="F4" s="209" t="s">
        <v>271</v>
      </c>
      <c r="G4" s="16" t="s">
        <v>270</v>
      </c>
      <c r="H4" s="209" t="s">
        <v>271</v>
      </c>
      <c r="I4" s="16" t="s">
        <v>270</v>
      </c>
      <c r="J4" s="209" t="s">
        <v>271</v>
      </c>
      <c r="K4" s="761"/>
      <c r="L4" s="229" t="s">
        <v>276</v>
      </c>
      <c r="M4" s="357" t="s">
        <v>413</v>
      </c>
      <c r="N4" s="358" t="s">
        <v>412</v>
      </c>
      <c r="O4" s="359" t="s">
        <v>411</v>
      </c>
      <c r="P4" s="360" t="s">
        <v>276</v>
      </c>
      <c r="Q4" s="361" t="s">
        <v>413</v>
      </c>
      <c r="R4" s="362" t="s">
        <v>412</v>
      </c>
      <c r="S4" s="362" t="s">
        <v>411</v>
      </c>
      <c r="T4" s="363" t="s">
        <v>410</v>
      </c>
    </row>
    <row r="5" spans="1:20" ht="12" outlineLevel="1">
      <c r="A5" s="429" t="s">
        <v>408</v>
      </c>
      <c r="B5" s="428" t="s">
        <v>545</v>
      </c>
      <c r="C5" s="422">
        <v>1</v>
      </c>
      <c r="D5" s="211"/>
      <c r="E5" s="212" t="s">
        <v>409</v>
      </c>
      <c r="F5" s="213"/>
      <c r="G5" s="212"/>
      <c r="H5" s="213"/>
      <c r="I5" s="212"/>
      <c r="J5" s="213"/>
      <c r="K5" s="214"/>
      <c r="L5" s="215">
        <f>M5+N5+O5</f>
        <v>27</v>
      </c>
      <c r="M5" s="364">
        <v>9</v>
      </c>
      <c r="N5" s="365">
        <v>9</v>
      </c>
      <c r="O5" s="366">
        <v>9</v>
      </c>
      <c r="P5" s="367"/>
      <c r="Q5" s="364">
        <v>0</v>
      </c>
      <c r="R5" s="365">
        <v>0</v>
      </c>
      <c r="S5" s="365">
        <v>0</v>
      </c>
      <c r="T5" s="366">
        <v>0</v>
      </c>
    </row>
    <row r="6" spans="1:20" ht="12" outlineLevel="1">
      <c r="A6" s="430" t="s">
        <v>408</v>
      </c>
      <c r="B6" s="426" t="s">
        <v>546</v>
      </c>
      <c r="C6" s="421">
        <v>1</v>
      </c>
      <c r="D6" s="221"/>
      <c r="E6" s="222"/>
      <c r="F6" s="223"/>
      <c r="G6" s="222" t="s">
        <v>409</v>
      </c>
      <c r="H6" s="223"/>
      <c r="I6" s="222"/>
      <c r="J6" s="223"/>
      <c r="K6" s="227"/>
      <c r="L6" s="230"/>
      <c r="M6" s="368">
        <v>0</v>
      </c>
      <c r="N6" s="355">
        <v>0</v>
      </c>
      <c r="O6" s="293">
        <v>0</v>
      </c>
      <c r="P6" s="249">
        <f>Q6+R6+S6+T6</f>
        <v>14</v>
      </c>
      <c r="Q6" s="368">
        <v>4</v>
      </c>
      <c r="R6" s="355">
        <v>4</v>
      </c>
      <c r="S6" s="355">
        <v>3</v>
      </c>
      <c r="T6" s="293">
        <v>3</v>
      </c>
    </row>
    <row r="7" spans="1:20" ht="12" outlineLevel="1">
      <c r="A7" s="430" t="s">
        <v>408</v>
      </c>
      <c r="B7" s="426" t="s">
        <v>547</v>
      </c>
      <c r="C7" s="421">
        <v>1</v>
      </c>
      <c r="D7" s="221"/>
      <c r="E7" s="222" t="s">
        <v>403</v>
      </c>
      <c r="F7" s="223"/>
      <c r="G7" s="222"/>
      <c r="H7" s="223"/>
      <c r="I7" s="222"/>
      <c r="J7" s="223"/>
      <c r="K7" s="227"/>
      <c r="L7" s="231">
        <f aca="true" t="shared" si="0" ref="L7:L15">M7+N7+O7</f>
        <v>18</v>
      </c>
      <c r="M7" s="368">
        <v>6</v>
      </c>
      <c r="N7" s="355">
        <v>6</v>
      </c>
      <c r="O7" s="293">
        <v>6</v>
      </c>
      <c r="P7" s="249"/>
      <c r="Q7" s="368">
        <v>0</v>
      </c>
      <c r="R7" s="355">
        <v>0</v>
      </c>
      <c r="S7" s="355">
        <v>0</v>
      </c>
      <c r="T7" s="293">
        <v>0</v>
      </c>
    </row>
    <row r="8" spans="1:20" ht="12" outlineLevel="1">
      <c r="A8" s="430" t="s">
        <v>408</v>
      </c>
      <c r="B8" s="426" t="s">
        <v>548</v>
      </c>
      <c r="C8" s="421">
        <v>1</v>
      </c>
      <c r="D8" s="221"/>
      <c r="E8" s="222" t="s">
        <v>409</v>
      </c>
      <c r="F8" s="223"/>
      <c r="G8" s="222"/>
      <c r="H8" s="223"/>
      <c r="I8" s="222"/>
      <c r="J8" s="223"/>
      <c r="K8" s="227"/>
      <c r="L8" s="231">
        <f t="shared" si="0"/>
        <v>21</v>
      </c>
      <c r="M8" s="368">
        <v>7</v>
      </c>
      <c r="N8" s="355">
        <v>7</v>
      </c>
      <c r="O8" s="293">
        <v>7</v>
      </c>
      <c r="P8" s="249"/>
      <c r="Q8" s="368">
        <v>0</v>
      </c>
      <c r="R8" s="355">
        <v>0</v>
      </c>
      <c r="S8" s="355">
        <v>0</v>
      </c>
      <c r="T8" s="293">
        <v>0</v>
      </c>
    </row>
    <row r="9" spans="1:20" ht="12" outlineLevel="1">
      <c r="A9" s="430" t="s">
        <v>408</v>
      </c>
      <c r="B9" s="426" t="s">
        <v>549</v>
      </c>
      <c r="C9" s="421">
        <v>1</v>
      </c>
      <c r="D9" s="221"/>
      <c r="E9" s="222" t="s">
        <v>409</v>
      </c>
      <c r="F9" s="223"/>
      <c r="G9" s="222"/>
      <c r="H9" s="223"/>
      <c r="I9" s="222"/>
      <c r="J9" s="223"/>
      <c r="K9" s="227"/>
      <c r="L9" s="231">
        <f t="shared" si="0"/>
        <v>18</v>
      </c>
      <c r="M9" s="368">
        <v>6</v>
      </c>
      <c r="N9" s="355">
        <v>6</v>
      </c>
      <c r="O9" s="293">
        <v>6</v>
      </c>
      <c r="P9" s="249"/>
      <c r="Q9" s="368">
        <v>0</v>
      </c>
      <c r="R9" s="355">
        <v>0</v>
      </c>
      <c r="S9" s="355">
        <v>0</v>
      </c>
      <c r="T9" s="293">
        <v>0</v>
      </c>
    </row>
    <row r="10" spans="1:20" ht="12" outlineLevel="1">
      <c r="A10" s="430" t="s">
        <v>408</v>
      </c>
      <c r="B10" s="426" t="s">
        <v>550</v>
      </c>
      <c r="C10" s="421">
        <v>1</v>
      </c>
      <c r="D10" s="221"/>
      <c r="E10" s="222"/>
      <c r="F10" s="223"/>
      <c r="G10" s="222"/>
      <c r="H10" s="223"/>
      <c r="I10" s="222" t="s">
        <v>409</v>
      </c>
      <c r="J10" s="223"/>
      <c r="K10" s="227" t="s">
        <v>409</v>
      </c>
      <c r="L10" s="231">
        <f t="shared" si="0"/>
        <v>17</v>
      </c>
      <c r="M10" s="368">
        <v>6</v>
      </c>
      <c r="N10" s="355">
        <v>6</v>
      </c>
      <c r="O10" s="293">
        <v>5</v>
      </c>
      <c r="P10" s="249">
        <f>Q10+R10+S10+T10</f>
        <v>8</v>
      </c>
      <c r="Q10" s="368">
        <v>2</v>
      </c>
      <c r="R10" s="355">
        <v>2</v>
      </c>
      <c r="S10" s="355">
        <v>2</v>
      </c>
      <c r="T10" s="293">
        <v>2</v>
      </c>
    </row>
    <row r="11" spans="1:20" ht="12" outlineLevel="1">
      <c r="A11" s="430" t="s">
        <v>408</v>
      </c>
      <c r="B11" s="426" t="s">
        <v>551</v>
      </c>
      <c r="C11" s="421">
        <v>1</v>
      </c>
      <c r="D11" s="221"/>
      <c r="E11" s="222" t="s">
        <v>409</v>
      </c>
      <c r="F11" s="223"/>
      <c r="G11" s="222"/>
      <c r="H11" s="223"/>
      <c r="I11" s="222"/>
      <c r="J11" s="223"/>
      <c r="K11" s="227"/>
      <c r="L11" s="231">
        <f t="shared" si="0"/>
        <v>18</v>
      </c>
      <c r="M11" s="368">
        <v>6</v>
      </c>
      <c r="N11" s="355">
        <v>6</v>
      </c>
      <c r="O11" s="293">
        <v>6</v>
      </c>
      <c r="P11" s="249"/>
      <c r="Q11" s="368">
        <v>0</v>
      </c>
      <c r="R11" s="355">
        <v>0</v>
      </c>
      <c r="S11" s="355">
        <v>0</v>
      </c>
      <c r="T11" s="293">
        <v>0</v>
      </c>
    </row>
    <row r="12" spans="1:20" ht="12" outlineLevel="1">
      <c r="A12" s="430" t="s">
        <v>408</v>
      </c>
      <c r="B12" s="426" t="s">
        <v>552</v>
      </c>
      <c r="C12" s="421">
        <v>1</v>
      </c>
      <c r="D12" s="221"/>
      <c r="E12" s="222"/>
      <c r="F12" s="223"/>
      <c r="G12" s="222"/>
      <c r="H12" s="223"/>
      <c r="I12" s="222" t="s">
        <v>409</v>
      </c>
      <c r="J12" s="223"/>
      <c r="K12" s="227"/>
      <c r="L12" s="231">
        <f t="shared" si="0"/>
        <v>21</v>
      </c>
      <c r="M12" s="368">
        <v>7</v>
      </c>
      <c r="N12" s="355">
        <v>7</v>
      </c>
      <c r="O12" s="293">
        <v>7</v>
      </c>
      <c r="P12" s="249">
        <f>Q12+R12+S12+T12</f>
        <v>4</v>
      </c>
      <c r="Q12" s="368">
        <v>1</v>
      </c>
      <c r="R12" s="355">
        <v>1</v>
      </c>
      <c r="S12" s="355">
        <v>1</v>
      </c>
      <c r="T12" s="293">
        <v>1</v>
      </c>
    </row>
    <row r="13" spans="1:20" ht="12" outlineLevel="1">
      <c r="A13" s="430" t="s">
        <v>408</v>
      </c>
      <c r="B13" s="426" t="s">
        <v>553</v>
      </c>
      <c r="C13" s="421">
        <v>1</v>
      </c>
      <c r="D13" s="221"/>
      <c r="E13" s="222" t="s">
        <v>409</v>
      </c>
      <c r="F13" s="223"/>
      <c r="G13" s="222"/>
      <c r="H13" s="223"/>
      <c r="I13" s="222"/>
      <c r="J13" s="223"/>
      <c r="K13" s="227"/>
      <c r="L13" s="231">
        <f t="shared" si="0"/>
        <v>24</v>
      </c>
      <c r="M13" s="368">
        <v>8</v>
      </c>
      <c r="N13" s="355">
        <v>8</v>
      </c>
      <c r="O13" s="293">
        <v>8</v>
      </c>
      <c r="P13" s="249"/>
      <c r="Q13" s="368">
        <v>0</v>
      </c>
      <c r="R13" s="355">
        <v>0</v>
      </c>
      <c r="S13" s="355">
        <v>0</v>
      </c>
      <c r="T13" s="293">
        <v>0</v>
      </c>
    </row>
    <row r="14" spans="1:20" ht="12" outlineLevel="1">
      <c r="A14" s="430" t="s">
        <v>408</v>
      </c>
      <c r="B14" s="426" t="s">
        <v>554</v>
      </c>
      <c r="C14" s="421">
        <v>1</v>
      </c>
      <c r="D14" s="221"/>
      <c r="E14" s="222" t="s">
        <v>409</v>
      </c>
      <c r="F14" s="223"/>
      <c r="G14" s="222"/>
      <c r="H14" s="223"/>
      <c r="I14" s="222"/>
      <c r="J14" s="223"/>
      <c r="K14" s="227"/>
      <c r="L14" s="231">
        <f t="shared" si="0"/>
        <v>21</v>
      </c>
      <c r="M14" s="368">
        <v>7</v>
      </c>
      <c r="N14" s="355">
        <v>7</v>
      </c>
      <c r="O14" s="293">
        <v>7</v>
      </c>
      <c r="P14" s="249"/>
      <c r="Q14" s="368">
        <v>0</v>
      </c>
      <c r="R14" s="355">
        <v>0</v>
      </c>
      <c r="S14" s="355">
        <v>0</v>
      </c>
      <c r="T14" s="293">
        <v>0</v>
      </c>
    </row>
    <row r="15" spans="1:20" ht="12" outlineLevel="1">
      <c r="A15" s="430" t="s">
        <v>408</v>
      </c>
      <c r="B15" s="426" t="s">
        <v>555</v>
      </c>
      <c r="C15" s="421">
        <v>1</v>
      </c>
      <c r="D15" s="221"/>
      <c r="E15" s="222" t="s">
        <v>409</v>
      </c>
      <c r="F15" s="223"/>
      <c r="G15" s="222"/>
      <c r="H15" s="223"/>
      <c r="I15" s="222"/>
      <c r="J15" s="223"/>
      <c r="K15" s="227"/>
      <c r="L15" s="231">
        <f t="shared" si="0"/>
        <v>9</v>
      </c>
      <c r="M15" s="368">
        <v>3</v>
      </c>
      <c r="N15" s="355">
        <v>3</v>
      </c>
      <c r="O15" s="293">
        <v>3</v>
      </c>
      <c r="P15" s="249"/>
      <c r="Q15" s="368">
        <v>0</v>
      </c>
      <c r="R15" s="355">
        <v>0</v>
      </c>
      <c r="S15" s="355">
        <v>0</v>
      </c>
      <c r="T15" s="293">
        <v>0</v>
      </c>
    </row>
    <row r="16" spans="1:20" ht="12" outlineLevel="1">
      <c r="A16" s="430" t="s">
        <v>408</v>
      </c>
      <c r="B16" s="426" t="s">
        <v>556</v>
      </c>
      <c r="C16" s="421"/>
      <c r="D16" s="221">
        <v>1</v>
      </c>
      <c r="E16" s="222"/>
      <c r="F16" s="223"/>
      <c r="G16" s="222"/>
      <c r="H16" s="223" t="s">
        <v>409</v>
      </c>
      <c r="I16" s="222"/>
      <c r="J16" s="223"/>
      <c r="K16" s="227"/>
      <c r="L16" s="230"/>
      <c r="M16" s="368">
        <v>0</v>
      </c>
      <c r="N16" s="355">
        <v>0</v>
      </c>
      <c r="O16" s="293">
        <v>0</v>
      </c>
      <c r="P16" s="249">
        <f>Q16+R16+S16+T16</f>
        <v>4</v>
      </c>
      <c r="Q16" s="692">
        <v>1</v>
      </c>
      <c r="R16" s="355">
        <v>1</v>
      </c>
      <c r="S16" s="355">
        <v>1</v>
      </c>
      <c r="T16" s="293">
        <v>1</v>
      </c>
    </row>
    <row r="17" spans="1:20" ht="12" outlineLevel="1">
      <c r="A17" s="430" t="s">
        <v>408</v>
      </c>
      <c r="B17" s="426" t="s">
        <v>557</v>
      </c>
      <c r="C17" s="421">
        <v>1</v>
      </c>
      <c r="D17" s="221"/>
      <c r="E17" s="222" t="s">
        <v>409</v>
      </c>
      <c r="F17" s="223"/>
      <c r="G17" s="222"/>
      <c r="H17" s="223"/>
      <c r="I17" s="222"/>
      <c r="J17" s="223"/>
      <c r="K17" s="227"/>
      <c r="L17" s="231">
        <f aca="true" t="shared" si="1" ref="L17:L44">M17+N17+O17</f>
        <v>27</v>
      </c>
      <c r="M17" s="368">
        <v>9</v>
      </c>
      <c r="N17" s="355">
        <v>9</v>
      </c>
      <c r="O17" s="293">
        <v>9</v>
      </c>
      <c r="P17" s="249"/>
      <c r="Q17" s="368">
        <v>0</v>
      </c>
      <c r="R17" s="355">
        <v>0</v>
      </c>
      <c r="S17" s="355">
        <v>0</v>
      </c>
      <c r="T17" s="293">
        <v>0</v>
      </c>
    </row>
    <row r="18" spans="1:20" ht="12" outlineLevel="1">
      <c r="A18" s="430" t="s">
        <v>408</v>
      </c>
      <c r="B18" s="426" t="s">
        <v>558</v>
      </c>
      <c r="C18" s="421">
        <v>1</v>
      </c>
      <c r="D18" s="221"/>
      <c r="E18" s="222" t="s">
        <v>409</v>
      </c>
      <c r="F18" s="223"/>
      <c r="G18" s="222"/>
      <c r="H18" s="223"/>
      <c r="I18" s="222"/>
      <c r="J18" s="223"/>
      <c r="K18" s="227"/>
      <c r="L18" s="231">
        <f t="shared" si="1"/>
        <v>21</v>
      </c>
      <c r="M18" s="368">
        <v>7</v>
      </c>
      <c r="N18" s="355">
        <v>7</v>
      </c>
      <c r="O18" s="293">
        <v>7</v>
      </c>
      <c r="P18" s="249"/>
      <c r="Q18" s="368">
        <v>0</v>
      </c>
      <c r="R18" s="355">
        <v>0</v>
      </c>
      <c r="S18" s="355">
        <v>0</v>
      </c>
      <c r="T18" s="293">
        <v>0</v>
      </c>
    </row>
    <row r="19" spans="1:20" ht="12" outlineLevel="1">
      <c r="A19" s="430" t="s">
        <v>408</v>
      </c>
      <c r="B19" s="426" t="s">
        <v>559</v>
      </c>
      <c r="C19" s="421">
        <v>1</v>
      </c>
      <c r="D19" s="221"/>
      <c r="E19" s="222"/>
      <c r="F19" s="223"/>
      <c r="G19" s="222"/>
      <c r="H19" s="223"/>
      <c r="I19" s="222" t="s">
        <v>409</v>
      </c>
      <c r="J19" s="223"/>
      <c r="K19" s="227"/>
      <c r="L19" s="231">
        <f t="shared" si="1"/>
        <v>27</v>
      </c>
      <c r="M19" s="368">
        <v>9</v>
      </c>
      <c r="N19" s="355">
        <v>9</v>
      </c>
      <c r="O19" s="293">
        <v>9</v>
      </c>
      <c r="P19" s="249">
        <f>Q19+R19+S19+T19</f>
        <v>10</v>
      </c>
      <c r="Q19" s="368">
        <v>2</v>
      </c>
      <c r="R19" s="355">
        <v>2</v>
      </c>
      <c r="S19" s="355">
        <v>4</v>
      </c>
      <c r="T19" s="293">
        <v>2</v>
      </c>
    </row>
    <row r="20" spans="1:20" ht="12" outlineLevel="1">
      <c r="A20" s="430" t="s">
        <v>408</v>
      </c>
      <c r="B20" s="426" t="s">
        <v>560</v>
      </c>
      <c r="C20" s="421">
        <v>1</v>
      </c>
      <c r="D20" s="221"/>
      <c r="E20" s="222" t="s">
        <v>409</v>
      </c>
      <c r="F20" s="223"/>
      <c r="G20" s="222"/>
      <c r="H20" s="223"/>
      <c r="I20" s="222"/>
      <c r="J20" s="223"/>
      <c r="K20" s="227"/>
      <c r="L20" s="231">
        <f t="shared" si="1"/>
        <v>18</v>
      </c>
      <c r="M20" s="368">
        <v>6</v>
      </c>
      <c r="N20" s="355">
        <v>6</v>
      </c>
      <c r="O20" s="293">
        <v>6</v>
      </c>
      <c r="P20" s="249"/>
      <c r="Q20" s="368">
        <v>0</v>
      </c>
      <c r="R20" s="355">
        <v>0</v>
      </c>
      <c r="S20" s="355">
        <v>0</v>
      </c>
      <c r="T20" s="293">
        <v>0</v>
      </c>
    </row>
    <row r="21" spans="1:20" ht="12" outlineLevel="1">
      <c r="A21" s="430" t="s">
        <v>408</v>
      </c>
      <c r="B21" s="426" t="s">
        <v>561</v>
      </c>
      <c r="C21" s="421">
        <v>1</v>
      </c>
      <c r="D21" s="221"/>
      <c r="E21" s="222" t="s">
        <v>409</v>
      </c>
      <c r="F21" s="223"/>
      <c r="G21" s="222"/>
      <c r="H21" s="223"/>
      <c r="I21" s="222"/>
      <c r="J21" s="223"/>
      <c r="K21" s="227"/>
      <c r="L21" s="231">
        <f t="shared" si="1"/>
        <v>15</v>
      </c>
      <c r="M21" s="368">
        <v>5</v>
      </c>
      <c r="N21" s="355">
        <v>5</v>
      </c>
      <c r="O21" s="293">
        <v>5</v>
      </c>
      <c r="P21" s="249"/>
      <c r="Q21" s="368">
        <v>0</v>
      </c>
      <c r="R21" s="355">
        <v>0</v>
      </c>
      <c r="S21" s="355">
        <v>0</v>
      </c>
      <c r="T21" s="293">
        <v>0</v>
      </c>
    </row>
    <row r="22" spans="1:20" ht="12" outlineLevel="1">
      <c r="A22" s="430" t="s">
        <v>408</v>
      </c>
      <c r="B22" s="426" t="s">
        <v>562</v>
      </c>
      <c r="C22" s="421">
        <v>1</v>
      </c>
      <c r="D22" s="221"/>
      <c r="E22" s="222" t="s">
        <v>409</v>
      </c>
      <c r="F22" s="223"/>
      <c r="G22" s="222"/>
      <c r="H22" s="223"/>
      <c r="I22" s="222"/>
      <c r="J22" s="223"/>
      <c r="K22" s="227"/>
      <c r="L22" s="231">
        <f t="shared" si="1"/>
        <v>23</v>
      </c>
      <c r="M22" s="368">
        <v>7</v>
      </c>
      <c r="N22" s="355">
        <v>8</v>
      </c>
      <c r="O22" s="293">
        <v>8</v>
      </c>
      <c r="P22" s="249"/>
      <c r="Q22" s="368">
        <v>0</v>
      </c>
      <c r="R22" s="355">
        <v>0</v>
      </c>
      <c r="S22" s="355">
        <v>0</v>
      </c>
      <c r="T22" s="293">
        <v>0</v>
      </c>
    </row>
    <row r="23" spans="1:20" ht="12" outlineLevel="1">
      <c r="A23" s="430" t="s">
        <v>408</v>
      </c>
      <c r="B23" s="426" t="s">
        <v>563</v>
      </c>
      <c r="C23" s="421">
        <v>1</v>
      </c>
      <c r="D23" s="221"/>
      <c r="E23" s="222" t="s">
        <v>409</v>
      </c>
      <c r="F23" s="223"/>
      <c r="G23" s="222"/>
      <c r="H23" s="223"/>
      <c r="I23" s="222"/>
      <c r="J23" s="223"/>
      <c r="K23" s="227"/>
      <c r="L23" s="231">
        <f t="shared" si="1"/>
        <v>15</v>
      </c>
      <c r="M23" s="368">
        <v>5</v>
      </c>
      <c r="N23" s="355">
        <v>5</v>
      </c>
      <c r="O23" s="293">
        <v>5</v>
      </c>
      <c r="P23" s="249"/>
      <c r="Q23" s="368">
        <v>0</v>
      </c>
      <c r="R23" s="355">
        <v>0</v>
      </c>
      <c r="S23" s="355">
        <v>0</v>
      </c>
      <c r="T23" s="293">
        <v>0</v>
      </c>
    </row>
    <row r="24" spans="1:20" ht="12" outlineLevel="1">
      <c r="A24" s="430" t="s">
        <v>408</v>
      </c>
      <c r="B24" s="426" t="s">
        <v>564</v>
      </c>
      <c r="C24" s="421">
        <v>1</v>
      </c>
      <c r="D24" s="221"/>
      <c r="E24" s="222" t="s">
        <v>409</v>
      </c>
      <c r="F24" s="223"/>
      <c r="G24" s="222"/>
      <c r="H24" s="223"/>
      <c r="I24" s="222"/>
      <c r="J24" s="223"/>
      <c r="K24" s="227"/>
      <c r="L24" s="231">
        <f t="shared" si="1"/>
        <v>18</v>
      </c>
      <c r="M24" s="368">
        <v>6</v>
      </c>
      <c r="N24" s="355">
        <v>6</v>
      </c>
      <c r="O24" s="293">
        <v>6</v>
      </c>
      <c r="P24" s="249"/>
      <c r="Q24" s="368">
        <v>0</v>
      </c>
      <c r="R24" s="355">
        <v>0</v>
      </c>
      <c r="S24" s="355">
        <v>0</v>
      </c>
      <c r="T24" s="293">
        <v>0</v>
      </c>
    </row>
    <row r="25" spans="1:20" ht="12" outlineLevel="1">
      <c r="A25" s="430" t="s">
        <v>408</v>
      </c>
      <c r="B25" s="426" t="s">
        <v>565</v>
      </c>
      <c r="C25" s="421">
        <v>1</v>
      </c>
      <c r="D25" s="221"/>
      <c r="E25" s="222" t="s">
        <v>409</v>
      </c>
      <c r="F25" s="223"/>
      <c r="G25" s="222"/>
      <c r="H25" s="223"/>
      <c r="I25" s="222"/>
      <c r="J25" s="223"/>
      <c r="K25" s="227"/>
      <c r="L25" s="231">
        <f t="shared" si="1"/>
        <v>12</v>
      </c>
      <c r="M25" s="368">
        <v>4</v>
      </c>
      <c r="N25" s="355">
        <v>4</v>
      </c>
      <c r="O25" s="293">
        <v>4</v>
      </c>
      <c r="P25" s="249"/>
      <c r="Q25" s="368">
        <v>0</v>
      </c>
      <c r="R25" s="355">
        <v>0</v>
      </c>
      <c r="S25" s="355">
        <v>0</v>
      </c>
      <c r="T25" s="293">
        <v>0</v>
      </c>
    </row>
    <row r="26" spans="1:20" ht="12" outlineLevel="1">
      <c r="A26" s="430" t="s">
        <v>408</v>
      </c>
      <c r="B26" s="426" t="s">
        <v>566</v>
      </c>
      <c r="C26" s="421">
        <v>1</v>
      </c>
      <c r="D26" s="221"/>
      <c r="E26" s="222" t="s">
        <v>409</v>
      </c>
      <c r="F26" s="223"/>
      <c r="G26" s="222"/>
      <c r="H26" s="223"/>
      <c r="I26" s="222"/>
      <c r="J26" s="223"/>
      <c r="K26" s="227"/>
      <c r="L26" s="231">
        <f t="shared" si="1"/>
        <v>21</v>
      </c>
      <c r="M26" s="368">
        <v>7</v>
      </c>
      <c r="N26" s="355">
        <v>7</v>
      </c>
      <c r="O26" s="293">
        <v>7</v>
      </c>
      <c r="P26" s="249"/>
      <c r="Q26" s="368">
        <v>0</v>
      </c>
      <c r="R26" s="355">
        <v>0</v>
      </c>
      <c r="S26" s="355">
        <v>0</v>
      </c>
      <c r="T26" s="293">
        <v>0</v>
      </c>
    </row>
    <row r="27" spans="1:20" ht="12" outlineLevel="1">
      <c r="A27" s="430" t="s">
        <v>408</v>
      </c>
      <c r="B27" s="426" t="s">
        <v>567</v>
      </c>
      <c r="C27" s="421">
        <v>1</v>
      </c>
      <c r="D27" s="221"/>
      <c r="E27" s="222" t="s">
        <v>409</v>
      </c>
      <c r="F27" s="223"/>
      <c r="G27" s="222"/>
      <c r="H27" s="223"/>
      <c r="I27" s="222"/>
      <c r="J27" s="223"/>
      <c r="K27" s="227"/>
      <c r="L27" s="231">
        <f t="shared" si="1"/>
        <v>21</v>
      </c>
      <c r="M27" s="368">
        <v>7</v>
      </c>
      <c r="N27" s="355">
        <v>7</v>
      </c>
      <c r="O27" s="293">
        <v>7</v>
      </c>
      <c r="P27" s="249"/>
      <c r="Q27" s="368">
        <v>0</v>
      </c>
      <c r="R27" s="355">
        <v>0</v>
      </c>
      <c r="S27" s="355">
        <v>0</v>
      </c>
      <c r="T27" s="293">
        <v>0</v>
      </c>
    </row>
    <row r="28" spans="1:20" ht="12" outlineLevel="1">
      <c r="A28" s="430" t="s">
        <v>408</v>
      </c>
      <c r="B28" s="426" t="s">
        <v>568</v>
      </c>
      <c r="C28" s="421">
        <v>1</v>
      </c>
      <c r="D28" s="221"/>
      <c r="E28" s="222" t="s">
        <v>409</v>
      </c>
      <c r="F28" s="223"/>
      <c r="G28" s="222"/>
      <c r="H28" s="223"/>
      <c r="I28" s="222"/>
      <c r="J28" s="223"/>
      <c r="K28" s="227"/>
      <c r="L28" s="231">
        <f t="shared" si="1"/>
        <v>18</v>
      </c>
      <c r="M28" s="368">
        <v>6</v>
      </c>
      <c r="N28" s="355">
        <v>6</v>
      </c>
      <c r="O28" s="293">
        <v>6</v>
      </c>
      <c r="P28" s="249"/>
      <c r="Q28" s="368">
        <v>0</v>
      </c>
      <c r="R28" s="355">
        <v>0</v>
      </c>
      <c r="S28" s="355">
        <v>0</v>
      </c>
      <c r="T28" s="293">
        <v>0</v>
      </c>
    </row>
    <row r="29" spans="1:20" ht="12" outlineLevel="1">
      <c r="A29" s="430" t="s">
        <v>408</v>
      </c>
      <c r="B29" s="426" t="s">
        <v>569</v>
      </c>
      <c r="C29" s="421">
        <v>1</v>
      </c>
      <c r="D29" s="221"/>
      <c r="E29" s="222" t="s">
        <v>409</v>
      </c>
      <c r="F29" s="223"/>
      <c r="G29" s="222"/>
      <c r="H29" s="223"/>
      <c r="I29" s="222"/>
      <c r="J29" s="223"/>
      <c r="K29" s="227"/>
      <c r="L29" s="231">
        <f t="shared" si="1"/>
        <v>21</v>
      </c>
      <c r="M29" s="368">
        <v>7</v>
      </c>
      <c r="N29" s="355">
        <v>7</v>
      </c>
      <c r="O29" s="293">
        <v>7</v>
      </c>
      <c r="P29" s="249"/>
      <c r="Q29" s="368">
        <v>0</v>
      </c>
      <c r="R29" s="355">
        <v>0</v>
      </c>
      <c r="S29" s="355">
        <v>0</v>
      </c>
      <c r="T29" s="293">
        <v>0</v>
      </c>
    </row>
    <row r="30" spans="1:20" ht="12" outlineLevel="1">
      <c r="A30" s="430" t="s">
        <v>408</v>
      </c>
      <c r="B30" s="426" t="s">
        <v>570</v>
      </c>
      <c r="C30" s="421">
        <v>1</v>
      </c>
      <c r="D30" s="221"/>
      <c r="E30" s="222" t="s">
        <v>409</v>
      </c>
      <c r="F30" s="223"/>
      <c r="G30" s="222"/>
      <c r="H30" s="223"/>
      <c r="I30" s="222"/>
      <c r="J30" s="223"/>
      <c r="K30" s="227"/>
      <c r="L30" s="231">
        <f t="shared" si="1"/>
        <v>23</v>
      </c>
      <c r="M30" s="368">
        <v>7</v>
      </c>
      <c r="N30" s="355">
        <v>8</v>
      </c>
      <c r="O30" s="293">
        <v>8</v>
      </c>
      <c r="P30" s="249"/>
      <c r="Q30" s="368">
        <v>0</v>
      </c>
      <c r="R30" s="355">
        <v>0</v>
      </c>
      <c r="S30" s="355">
        <v>0</v>
      </c>
      <c r="T30" s="293">
        <v>0</v>
      </c>
    </row>
    <row r="31" spans="1:20" ht="12" outlineLevel="1">
      <c r="A31" s="430" t="s">
        <v>408</v>
      </c>
      <c r="B31" s="426" t="s">
        <v>571</v>
      </c>
      <c r="C31" s="421">
        <v>1</v>
      </c>
      <c r="D31" s="221"/>
      <c r="E31" s="222" t="s">
        <v>409</v>
      </c>
      <c r="F31" s="223"/>
      <c r="G31" s="222"/>
      <c r="H31" s="223"/>
      <c r="I31" s="222"/>
      <c r="J31" s="223"/>
      <c r="K31" s="227"/>
      <c r="L31" s="231">
        <f t="shared" si="1"/>
        <v>13</v>
      </c>
      <c r="M31" s="368">
        <v>4</v>
      </c>
      <c r="N31" s="355">
        <v>4</v>
      </c>
      <c r="O31" s="293">
        <v>5</v>
      </c>
      <c r="P31" s="249"/>
      <c r="Q31" s="368">
        <v>0</v>
      </c>
      <c r="R31" s="355">
        <v>0</v>
      </c>
      <c r="S31" s="355">
        <v>0</v>
      </c>
      <c r="T31" s="293">
        <v>0</v>
      </c>
    </row>
    <row r="32" spans="1:20" ht="12" outlineLevel="1">
      <c r="A32" s="430" t="s">
        <v>408</v>
      </c>
      <c r="B32" s="426" t="s">
        <v>543</v>
      </c>
      <c r="C32" s="421"/>
      <c r="D32" s="221">
        <v>1</v>
      </c>
      <c r="E32" s="222"/>
      <c r="F32" s="223" t="s">
        <v>409</v>
      </c>
      <c r="G32" s="222"/>
      <c r="H32" s="223"/>
      <c r="I32" s="222"/>
      <c r="J32" s="223"/>
      <c r="K32" s="227"/>
      <c r="L32" s="231">
        <f t="shared" si="1"/>
        <v>6</v>
      </c>
      <c r="M32" s="368">
        <v>2</v>
      </c>
      <c r="N32" s="355">
        <v>2</v>
      </c>
      <c r="O32" s="293">
        <v>2</v>
      </c>
      <c r="P32" s="249"/>
      <c r="Q32" s="368">
        <v>0</v>
      </c>
      <c r="R32" s="355">
        <v>0</v>
      </c>
      <c r="S32" s="355">
        <v>0</v>
      </c>
      <c r="T32" s="293">
        <v>0</v>
      </c>
    </row>
    <row r="33" spans="1:20" ht="12" outlineLevel="1">
      <c r="A33" s="430" t="s">
        <v>408</v>
      </c>
      <c r="B33" s="426" t="s">
        <v>572</v>
      </c>
      <c r="C33" s="421">
        <v>1</v>
      </c>
      <c r="D33" s="221"/>
      <c r="E33" s="222" t="s">
        <v>409</v>
      </c>
      <c r="F33" s="223"/>
      <c r="G33" s="222"/>
      <c r="H33" s="223"/>
      <c r="I33" s="222"/>
      <c r="J33" s="223"/>
      <c r="K33" s="227"/>
      <c r="L33" s="231">
        <f t="shared" si="1"/>
        <v>19</v>
      </c>
      <c r="M33" s="368">
        <v>6</v>
      </c>
      <c r="N33" s="355">
        <v>6</v>
      </c>
      <c r="O33" s="293">
        <v>7</v>
      </c>
      <c r="P33" s="249"/>
      <c r="Q33" s="368">
        <v>0</v>
      </c>
      <c r="R33" s="355">
        <v>0</v>
      </c>
      <c r="S33" s="355">
        <v>0</v>
      </c>
      <c r="T33" s="293">
        <v>0</v>
      </c>
    </row>
    <row r="34" spans="1:20" ht="12" outlineLevel="1">
      <c r="A34" s="430" t="s">
        <v>408</v>
      </c>
      <c r="B34" s="426" t="s">
        <v>573</v>
      </c>
      <c r="C34" s="421">
        <v>1</v>
      </c>
      <c r="D34" s="221"/>
      <c r="E34" s="222" t="s">
        <v>409</v>
      </c>
      <c r="F34" s="223"/>
      <c r="G34" s="222"/>
      <c r="H34" s="223"/>
      <c r="I34" s="222"/>
      <c r="J34" s="223"/>
      <c r="K34" s="227"/>
      <c r="L34" s="231">
        <f t="shared" si="1"/>
        <v>25</v>
      </c>
      <c r="M34" s="368">
        <v>8</v>
      </c>
      <c r="N34" s="355">
        <v>8</v>
      </c>
      <c r="O34" s="293">
        <v>9</v>
      </c>
      <c r="P34" s="249"/>
      <c r="Q34" s="368">
        <v>0</v>
      </c>
      <c r="R34" s="355">
        <v>0</v>
      </c>
      <c r="S34" s="355">
        <v>0</v>
      </c>
      <c r="T34" s="293">
        <v>0</v>
      </c>
    </row>
    <row r="35" spans="1:20" ht="12" outlineLevel="1">
      <c r="A35" s="430" t="s">
        <v>408</v>
      </c>
      <c r="B35" s="426" t="s">
        <v>574</v>
      </c>
      <c r="C35" s="421">
        <v>1</v>
      </c>
      <c r="D35" s="221"/>
      <c r="E35" s="222" t="s">
        <v>409</v>
      </c>
      <c r="F35" s="223"/>
      <c r="G35" s="222"/>
      <c r="H35" s="223"/>
      <c r="I35" s="222"/>
      <c r="J35" s="223"/>
      <c r="K35" s="227"/>
      <c r="L35" s="231">
        <f t="shared" si="1"/>
        <v>19</v>
      </c>
      <c r="M35" s="368">
        <v>6</v>
      </c>
      <c r="N35" s="355">
        <v>6</v>
      </c>
      <c r="O35" s="293">
        <v>7</v>
      </c>
      <c r="P35" s="249"/>
      <c r="Q35" s="368">
        <v>0</v>
      </c>
      <c r="R35" s="355">
        <v>0</v>
      </c>
      <c r="S35" s="355">
        <v>0</v>
      </c>
      <c r="T35" s="293">
        <v>0</v>
      </c>
    </row>
    <row r="36" spans="1:20" ht="12" outlineLevel="1">
      <c r="A36" s="430" t="s">
        <v>408</v>
      </c>
      <c r="B36" s="426" t="s">
        <v>575</v>
      </c>
      <c r="C36" s="421">
        <v>1</v>
      </c>
      <c r="D36" s="221"/>
      <c r="E36" s="222" t="s">
        <v>409</v>
      </c>
      <c r="F36" s="223"/>
      <c r="G36" s="222"/>
      <c r="H36" s="223"/>
      <c r="I36" s="222"/>
      <c r="J36" s="223"/>
      <c r="K36" s="227"/>
      <c r="L36" s="231">
        <f t="shared" si="1"/>
        <v>21</v>
      </c>
      <c r="M36" s="368">
        <v>7</v>
      </c>
      <c r="N36" s="355">
        <v>7</v>
      </c>
      <c r="O36" s="293">
        <v>7</v>
      </c>
      <c r="P36" s="249"/>
      <c r="Q36" s="368">
        <v>0</v>
      </c>
      <c r="R36" s="355">
        <v>0</v>
      </c>
      <c r="S36" s="355">
        <v>0</v>
      </c>
      <c r="T36" s="293">
        <v>0</v>
      </c>
    </row>
    <row r="37" spans="1:20" ht="12" outlineLevel="1">
      <c r="A37" s="430" t="s">
        <v>408</v>
      </c>
      <c r="B37" s="426" t="s">
        <v>576</v>
      </c>
      <c r="C37" s="421">
        <v>1</v>
      </c>
      <c r="D37" s="221"/>
      <c r="E37" s="222" t="s">
        <v>409</v>
      </c>
      <c r="F37" s="223"/>
      <c r="G37" s="222"/>
      <c r="H37" s="223"/>
      <c r="I37" s="222"/>
      <c r="J37" s="223"/>
      <c r="K37" s="227"/>
      <c r="L37" s="231">
        <f t="shared" si="1"/>
        <v>21</v>
      </c>
      <c r="M37" s="368">
        <v>7</v>
      </c>
      <c r="N37" s="355">
        <v>7</v>
      </c>
      <c r="O37" s="293">
        <v>7</v>
      </c>
      <c r="P37" s="249"/>
      <c r="Q37" s="368">
        <v>0</v>
      </c>
      <c r="R37" s="355">
        <v>0</v>
      </c>
      <c r="S37" s="355">
        <v>0</v>
      </c>
      <c r="T37" s="293">
        <v>0</v>
      </c>
    </row>
    <row r="38" spans="1:20" ht="12" outlineLevel="1">
      <c r="A38" s="430" t="s">
        <v>408</v>
      </c>
      <c r="B38" s="426" t="s">
        <v>577</v>
      </c>
      <c r="C38" s="421">
        <v>1</v>
      </c>
      <c r="D38" s="221"/>
      <c r="E38" s="222" t="s">
        <v>409</v>
      </c>
      <c r="F38" s="223"/>
      <c r="G38" s="222"/>
      <c r="H38" s="223"/>
      <c r="I38" s="222"/>
      <c r="J38" s="223"/>
      <c r="K38" s="227"/>
      <c r="L38" s="231">
        <f t="shared" si="1"/>
        <v>16</v>
      </c>
      <c r="M38" s="368">
        <v>5</v>
      </c>
      <c r="N38" s="355">
        <v>5</v>
      </c>
      <c r="O38" s="293">
        <v>6</v>
      </c>
      <c r="P38" s="249"/>
      <c r="Q38" s="368">
        <v>0</v>
      </c>
      <c r="R38" s="355">
        <v>0</v>
      </c>
      <c r="S38" s="355">
        <v>0</v>
      </c>
      <c r="T38" s="293">
        <v>0</v>
      </c>
    </row>
    <row r="39" spans="1:20" ht="12" outlineLevel="1">
      <c r="A39" s="430" t="s">
        <v>408</v>
      </c>
      <c r="B39" s="426" t="s">
        <v>578</v>
      </c>
      <c r="C39" s="421">
        <v>1</v>
      </c>
      <c r="D39" s="221"/>
      <c r="E39" s="222" t="s">
        <v>409</v>
      </c>
      <c r="F39" s="224"/>
      <c r="G39" s="226"/>
      <c r="H39" s="224"/>
      <c r="I39" s="226"/>
      <c r="J39" s="224"/>
      <c r="K39" s="228"/>
      <c r="L39" s="231">
        <f t="shared" si="1"/>
        <v>13</v>
      </c>
      <c r="M39" s="368">
        <v>4</v>
      </c>
      <c r="N39" s="355">
        <v>4</v>
      </c>
      <c r="O39" s="293">
        <v>5</v>
      </c>
      <c r="P39" s="249"/>
      <c r="Q39" s="368">
        <v>0</v>
      </c>
      <c r="R39" s="355">
        <v>0</v>
      </c>
      <c r="S39" s="355">
        <v>0</v>
      </c>
      <c r="T39" s="293">
        <v>0</v>
      </c>
    </row>
    <row r="40" spans="1:20" ht="12" outlineLevel="1">
      <c r="A40" s="430" t="s">
        <v>408</v>
      </c>
      <c r="B40" s="426" t="s">
        <v>579</v>
      </c>
      <c r="C40" s="421">
        <v>1</v>
      </c>
      <c r="D40" s="221"/>
      <c r="E40" s="222" t="s">
        <v>409</v>
      </c>
      <c r="F40" s="224"/>
      <c r="G40" s="226"/>
      <c r="H40" s="224"/>
      <c r="I40" s="226"/>
      <c r="J40" s="224"/>
      <c r="K40" s="228"/>
      <c r="L40" s="231">
        <f t="shared" si="1"/>
        <v>9</v>
      </c>
      <c r="M40" s="368">
        <v>3</v>
      </c>
      <c r="N40" s="355">
        <v>3</v>
      </c>
      <c r="O40" s="293">
        <v>3</v>
      </c>
      <c r="P40" s="249"/>
      <c r="Q40" s="368">
        <v>0</v>
      </c>
      <c r="R40" s="355">
        <v>0</v>
      </c>
      <c r="S40" s="355">
        <v>0</v>
      </c>
      <c r="T40" s="293">
        <v>0</v>
      </c>
    </row>
    <row r="41" spans="1:20" ht="12" outlineLevel="1">
      <c r="A41" s="430" t="s">
        <v>408</v>
      </c>
      <c r="B41" s="426" t="s">
        <v>580</v>
      </c>
      <c r="C41" s="421">
        <v>1</v>
      </c>
      <c r="D41" s="221"/>
      <c r="E41" s="222" t="s">
        <v>409</v>
      </c>
      <c r="F41" s="224"/>
      <c r="G41" s="226"/>
      <c r="H41" s="224"/>
      <c r="I41" s="226"/>
      <c r="J41" s="224"/>
      <c r="K41" s="228"/>
      <c r="L41" s="231">
        <f t="shared" si="1"/>
        <v>8</v>
      </c>
      <c r="M41" s="368">
        <v>3</v>
      </c>
      <c r="N41" s="355">
        <v>2</v>
      </c>
      <c r="O41" s="293">
        <v>3</v>
      </c>
      <c r="P41" s="249"/>
      <c r="Q41" s="368">
        <v>0</v>
      </c>
      <c r="R41" s="355">
        <v>0</v>
      </c>
      <c r="S41" s="355">
        <v>0</v>
      </c>
      <c r="T41" s="293">
        <v>0</v>
      </c>
    </row>
    <row r="42" spans="1:20" ht="12" outlineLevel="1">
      <c r="A42" s="430" t="s">
        <v>408</v>
      </c>
      <c r="B42" s="426" t="s">
        <v>581</v>
      </c>
      <c r="C42" s="421">
        <v>1</v>
      </c>
      <c r="D42" s="221"/>
      <c r="E42" s="222" t="s">
        <v>409</v>
      </c>
      <c r="F42" s="224"/>
      <c r="G42" s="226"/>
      <c r="H42" s="224"/>
      <c r="I42" s="226"/>
      <c r="J42" s="224"/>
      <c r="K42" s="228"/>
      <c r="L42" s="231">
        <f t="shared" si="1"/>
        <v>18</v>
      </c>
      <c r="M42" s="368">
        <v>6</v>
      </c>
      <c r="N42" s="355">
        <v>6</v>
      </c>
      <c r="O42" s="293">
        <v>6</v>
      </c>
      <c r="P42" s="249"/>
      <c r="Q42" s="368">
        <v>0</v>
      </c>
      <c r="R42" s="355">
        <v>0</v>
      </c>
      <c r="S42" s="355">
        <v>0</v>
      </c>
      <c r="T42" s="293">
        <v>0</v>
      </c>
    </row>
    <row r="43" spans="1:20" ht="12" outlineLevel="1">
      <c r="A43" s="430" t="s">
        <v>408</v>
      </c>
      <c r="B43" s="426" t="s">
        <v>582</v>
      </c>
      <c r="C43" s="421"/>
      <c r="D43" s="221">
        <v>1</v>
      </c>
      <c r="E43" s="222"/>
      <c r="F43" s="223"/>
      <c r="G43" s="222"/>
      <c r="H43" s="223"/>
      <c r="I43" s="222"/>
      <c r="J43" s="223" t="s">
        <v>409</v>
      </c>
      <c r="K43" s="227"/>
      <c r="L43" s="231">
        <f t="shared" si="1"/>
        <v>6</v>
      </c>
      <c r="M43" s="368">
        <v>2</v>
      </c>
      <c r="N43" s="355">
        <v>2</v>
      </c>
      <c r="O43" s="293">
        <v>2</v>
      </c>
      <c r="P43" s="249">
        <f>Q43+R43+S43+T43</f>
        <v>4</v>
      </c>
      <c r="Q43" s="368">
        <v>1</v>
      </c>
      <c r="R43" s="355">
        <v>1</v>
      </c>
      <c r="S43" s="355">
        <v>1</v>
      </c>
      <c r="T43" s="293">
        <v>1</v>
      </c>
    </row>
    <row r="44" spans="1:20" ht="12" outlineLevel="1">
      <c r="A44" s="430" t="s">
        <v>408</v>
      </c>
      <c r="B44" s="426" t="s">
        <v>583</v>
      </c>
      <c r="C44" s="421">
        <v>1</v>
      </c>
      <c r="D44" s="221"/>
      <c r="E44" s="222" t="s">
        <v>409</v>
      </c>
      <c r="F44" s="223"/>
      <c r="G44" s="222"/>
      <c r="H44" s="223"/>
      <c r="I44" s="222"/>
      <c r="J44" s="223"/>
      <c r="K44" s="227"/>
      <c r="L44" s="231">
        <f t="shared" si="1"/>
        <v>18</v>
      </c>
      <c r="M44" s="368">
        <v>6</v>
      </c>
      <c r="N44" s="355">
        <v>6</v>
      </c>
      <c r="O44" s="293">
        <v>6</v>
      </c>
      <c r="P44" s="249"/>
      <c r="Q44" s="368">
        <v>0</v>
      </c>
      <c r="R44" s="355">
        <v>0</v>
      </c>
      <c r="S44" s="355">
        <v>0</v>
      </c>
      <c r="T44" s="293">
        <v>0</v>
      </c>
    </row>
    <row r="45" spans="1:20" ht="12" outlineLevel="1">
      <c r="A45" s="430" t="s">
        <v>408</v>
      </c>
      <c r="B45" s="426" t="s">
        <v>584</v>
      </c>
      <c r="C45" s="421"/>
      <c r="D45" s="221">
        <v>1</v>
      </c>
      <c r="E45" s="222"/>
      <c r="F45" s="223"/>
      <c r="G45" s="222"/>
      <c r="H45" s="223" t="s">
        <v>409</v>
      </c>
      <c r="I45" s="222"/>
      <c r="J45" s="223"/>
      <c r="K45" s="227"/>
      <c r="L45" s="230"/>
      <c r="M45" s="368">
        <v>0</v>
      </c>
      <c r="N45" s="355">
        <v>0</v>
      </c>
      <c r="O45" s="293">
        <v>0</v>
      </c>
      <c r="P45" s="249">
        <f>Q45+R45+S45+T45</f>
        <v>4</v>
      </c>
      <c r="Q45" s="368">
        <v>1</v>
      </c>
      <c r="R45" s="355">
        <v>1</v>
      </c>
      <c r="S45" s="355">
        <v>1</v>
      </c>
      <c r="T45" s="293">
        <v>1</v>
      </c>
    </row>
    <row r="46" spans="1:20" ht="12" outlineLevel="1">
      <c r="A46" s="430" t="s">
        <v>408</v>
      </c>
      <c r="B46" s="426" t="s">
        <v>585</v>
      </c>
      <c r="C46" s="421">
        <v>1</v>
      </c>
      <c r="D46" s="221"/>
      <c r="E46" s="222" t="s">
        <v>409</v>
      </c>
      <c r="F46" s="223"/>
      <c r="G46" s="222"/>
      <c r="H46" s="223"/>
      <c r="I46" s="222"/>
      <c r="J46" s="223"/>
      <c r="K46" s="227"/>
      <c r="L46" s="231">
        <f>M46+N46+O46</f>
        <v>15</v>
      </c>
      <c r="M46" s="368">
        <v>5</v>
      </c>
      <c r="N46" s="355">
        <v>5</v>
      </c>
      <c r="O46" s="293">
        <v>5</v>
      </c>
      <c r="P46" s="249"/>
      <c r="Q46" s="368">
        <v>0</v>
      </c>
      <c r="R46" s="355">
        <v>0</v>
      </c>
      <c r="S46" s="355">
        <v>0</v>
      </c>
      <c r="T46" s="293">
        <v>0</v>
      </c>
    </row>
    <row r="47" spans="1:20" ht="12" outlineLevel="1">
      <c r="A47" s="430" t="s">
        <v>408</v>
      </c>
      <c r="B47" s="426" t="s">
        <v>586</v>
      </c>
      <c r="C47" s="421">
        <v>1</v>
      </c>
      <c r="D47" s="221"/>
      <c r="E47" s="222" t="s">
        <v>409</v>
      </c>
      <c r="F47" s="223"/>
      <c r="G47" s="222"/>
      <c r="H47" s="223"/>
      <c r="I47" s="222"/>
      <c r="J47" s="223"/>
      <c r="K47" s="227"/>
      <c r="L47" s="231">
        <f>M47+N47+O47</f>
        <v>5</v>
      </c>
      <c r="M47" s="368">
        <v>2</v>
      </c>
      <c r="N47" s="355">
        <v>2</v>
      </c>
      <c r="O47" s="293">
        <v>1</v>
      </c>
      <c r="P47" s="249"/>
      <c r="Q47" s="368">
        <v>0</v>
      </c>
      <c r="R47" s="355">
        <v>0</v>
      </c>
      <c r="S47" s="355">
        <v>0</v>
      </c>
      <c r="T47" s="293">
        <v>0</v>
      </c>
    </row>
    <row r="48" spans="1:20" ht="12" outlineLevel="1">
      <c r="A48" s="430" t="s">
        <v>408</v>
      </c>
      <c r="B48" s="426" t="s">
        <v>587</v>
      </c>
      <c r="C48" s="421">
        <v>1</v>
      </c>
      <c r="D48" s="221"/>
      <c r="E48" s="222" t="s">
        <v>409</v>
      </c>
      <c r="F48" s="223"/>
      <c r="G48" s="222"/>
      <c r="H48" s="223"/>
      <c r="I48" s="222"/>
      <c r="J48" s="223"/>
      <c r="K48" s="227"/>
      <c r="L48" s="231">
        <f>M48+N48+O48</f>
        <v>11</v>
      </c>
      <c r="M48" s="368">
        <v>3</v>
      </c>
      <c r="N48" s="355">
        <v>4</v>
      </c>
      <c r="O48" s="293">
        <v>4</v>
      </c>
      <c r="P48" s="249"/>
      <c r="Q48" s="368">
        <v>0</v>
      </c>
      <c r="R48" s="355">
        <v>0</v>
      </c>
      <c r="S48" s="355">
        <v>0</v>
      </c>
      <c r="T48" s="293">
        <v>0</v>
      </c>
    </row>
    <row r="49" spans="1:20" ht="12" outlineLevel="1">
      <c r="A49" s="430" t="s">
        <v>408</v>
      </c>
      <c r="B49" s="426" t="s">
        <v>588</v>
      </c>
      <c r="C49" s="421"/>
      <c r="D49" s="221">
        <v>1</v>
      </c>
      <c r="E49" s="222"/>
      <c r="F49" s="223"/>
      <c r="G49" s="222"/>
      <c r="H49" s="223" t="s">
        <v>409</v>
      </c>
      <c r="I49" s="222"/>
      <c r="J49" s="223"/>
      <c r="K49" s="227"/>
      <c r="L49" s="230"/>
      <c r="M49" s="368">
        <v>0</v>
      </c>
      <c r="N49" s="355">
        <v>0</v>
      </c>
      <c r="O49" s="293">
        <v>0</v>
      </c>
      <c r="P49" s="249">
        <f>Q49+R49+S49+T49</f>
        <v>4</v>
      </c>
      <c r="Q49" s="368">
        <v>1</v>
      </c>
      <c r="R49" s="355">
        <v>1</v>
      </c>
      <c r="S49" s="355">
        <v>1</v>
      </c>
      <c r="T49" s="293">
        <v>1</v>
      </c>
    </row>
    <row r="50" spans="1:20" ht="12" outlineLevel="1">
      <c r="A50" s="430" t="s">
        <v>408</v>
      </c>
      <c r="B50" s="426" t="s">
        <v>589</v>
      </c>
      <c r="C50" s="421">
        <v>1</v>
      </c>
      <c r="D50" s="221"/>
      <c r="E50" s="222" t="s">
        <v>409</v>
      </c>
      <c r="F50" s="223"/>
      <c r="G50" s="222"/>
      <c r="H50" s="223"/>
      <c r="I50" s="222"/>
      <c r="J50" s="223"/>
      <c r="K50" s="227" t="s">
        <v>409</v>
      </c>
      <c r="L50" s="231">
        <f aca="true" t="shared" si="2" ref="L50:L56">M50+N50+O50</f>
        <v>15</v>
      </c>
      <c r="M50" s="368">
        <v>5</v>
      </c>
      <c r="N50" s="355">
        <v>5</v>
      </c>
      <c r="O50" s="293">
        <v>5</v>
      </c>
      <c r="P50" s="249"/>
      <c r="Q50" s="368">
        <v>0</v>
      </c>
      <c r="R50" s="355">
        <v>0</v>
      </c>
      <c r="S50" s="355">
        <v>0</v>
      </c>
      <c r="T50" s="293">
        <v>0</v>
      </c>
    </row>
    <row r="51" spans="1:20" ht="12" outlineLevel="1">
      <c r="A51" s="430" t="s">
        <v>408</v>
      </c>
      <c r="B51" s="426" t="s">
        <v>590</v>
      </c>
      <c r="C51" s="421">
        <v>1</v>
      </c>
      <c r="D51" s="221"/>
      <c r="E51" s="222" t="s">
        <v>409</v>
      </c>
      <c r="F51" s="223"/>
      <c r="G51" s="222"/>
      <c r="H51" s="223"/>
      <c r="I51" s="222"/>
      <c r="J51" s="223"/>
      <c r="K51" s="227"/>
      <c r="L51" s="231">
        <f t="shared" si="2"/>
        <v>9</v>
      </c>
      <c r="M51" s="368">
        <v>3</v>
      </c>
      <c r="N51" s="355">
        <v>3</v>
      </c>
      <c r="O51" s="293">
        <v>3</v>
      </c>
      <c r="P51" s="249"/>
      <c r="Q51" s="368">
        <v>0</v>
      </c>
      <c r="R51" s="355">
        <v>0</v>
      </c>
      <c r="S51" s="355">
        <v>0</v>
      </c>
      <c r="T51" s="293">
        <v>0</v>
      </c>
    </row>
    <row r="52" spans="1:20" ht="13.5" outlineLevel="1">
      <c r="A52" s="430" t="s">
        <v>408</v>
      </c>
      <c r="B52" s="426" t="s">
        <v>591</v>
      </c>
      <c r="C52" s="368">
        <v>1</v>
      </c>
      <c r="D52" s="293"/>
      <c r="E52" s="527" t="s">
        <v>527</v>
      </c>
      <c r="F52" s="223"/>
      <c r="G52" s="222"/>
      <c r="H52" s="223"/>
      <c r="I52" s="222"/>
      <c r="J52" s="223"/>
      <c r="K52" s="227"/>
      <c r="L52" s="231">
        <f t="shared" si="2"/>
        <v>13</v>
      </c>
      <c r="M52" s="368">
        <v>4</v>
      </c>
      <c r="N52" s="355">
        <v>4</v>
      </c>
      <c r="O52" s="293">
        <v>5</v>
      </c>
      <c r="P52" s="249"/>
      <c r="Q52" s="368">
        <v>0</v>
      </c>
      <c r="R52" s="355">
        <v>0</v>
      </c>
      <c r="S52" s="355">
        <v>0</v>
      </c>
      <c r="T52" s="293">
        <v>0</v>
      </c>
    </row>
    <row r="53" spans="1:20" ht="12" outlineLevel="1">
      <c r="A53" s="430" t="s">
        <v>408</v>
      </c>
      <c r="B53" s="426" t="s">
        <v>592</v>
      </c>
      <c r="C53" s="368"/>
      <c r="D53" s="293">
        <v>1</v>
      </c>
      <c r="E53" s="222"/>
      <c r="F53" s="295" t="s">
        <v>244</v>
      </c>
      <c r="G53" s="222"/>
      <c r="H53" s="223"/>
      <c r="I53" s="222"/>
      <c r="J53" s="223"/>
      <c r="K53" s="227"/>
      <c r="L53" s="231">
        <f t="shared" si="2"/>
        <v>9</v>
      </c>
      <c r="M53" s="368">
        <v>3</v>
      </c>
      <c r="N53" s="355">
        <v>3</v>
      </c>
      <c r="O53" s="293">
        <v>3</v>
      </c>
      <c r="P53" s="249"/>
      <c r="Q53" s="368">
        <v>0</v>
      </c>
      <c r="R53" s="355">
        <v>0</v>
      </c>
      <c r="S53" s="355">
        <v>0</v>
      </c>
      <c r="T53" s="293">
        <v>0</v>
      </c>
    </row>
    <row r="54" spans="1:20" ht="12" outlineLevel="1">
      <c r="A54" s="430" t="s">
        <v>408</v>
      </c>
      <c r="B54" s="426" t="s">
        <v>593</v>
      </c>
      <c r="C54" s="368">
        <v>1</v>
      </c>
      <c r="D54" s="293"/>
      <c r="E54" s="222" t="s">
        <v>409</v>
      </c>
      <c r="F54" s="223"/>
      <c r="G54" s="222"/>
      <c r="H54" s="223"/>
      <c r="I54" s="222"/>
      <c r="J54" s="223"/>
      <c r="K54" s="227"/>
      <c r="L54" s="231">
        <f t="shared" si="2"/>
        <v>15</v>
      </c>
      <c r="M54" s="368">
        <v>5</v>
      </c>
      <c r="N54" s="355">
        <v>5</v>
      </c>
      <c r="O54" s="293">
        <v>5</v>
      </c>
      <c r="P54" s="249"/>
      <c r="Q54" s="368">
        <v>0</v>
      </c>
      <c r="R54" s="355">
        <v>0</v>
      </c>
      <c r="S54" s="355">
        <v>0</v>
      </c>
      <c r="T54" s="293">
        <v>0</v>
      </c>
    </row>
    <row r="55" spans="1:20" ht="12" outlineLevel="1">
      <c r="A55" s="430" t="s">
        <v>408</v>
      </c>
      <c r="B55" s="426" t="s">
        <v>594</v>
      </c>
      <c r="C55" s="368">
        <v>1</v>
      </c>
      <c r="D55" s="293"/>
      <c r="E55" s="528" t="s">
        <v>527</v>
      </c>
      <c r="F55" s="223"/>
      <c r="G55" s="222"/>
      <c r="H55" s="223"/>
      <c r="I55" s="222"/>
      <c r="J55" s="223"/>
      <c r="K55" s="227"/>
      <c r="L55" s="353">
        <f t="shared" si="2"/>
        <v>9</v>
      </c>
      <c r="M55" s="369">
        <v>3</v>
      </c>
      <c r="N55" s="355">
        <v>3</v>
      </c>
      <c r="O55" s="355">
        <v>3</v>
      </c>
      <c r="P55" s="370"/>
      <c r="Q55" s="368">
        <v>0</v>
      </c>
      <c r="R55" s="355">
        <v>0</v>
      </c>
      <c r="S55" s="355">
        <v>0</v>
      </c>
      <c r="T55" s="293">
        <v>0</v>
      </c>
    </row>
    <row r="56" spans="1:20" ht="12" outlineLevel="1">
      <c r="A56" s="430" t="s">
        <v>408</v>
      </c>
      <c r="B56" s="426" t="s">
        <v>595</v>
      </c>
      <c r="C56" s="368"/>
      <c r="D56" s="293">
        <v>1</v>
      </c>
      <c r="E56" s="222"/>
      <c r="F56" s="295" t="s">
        <v>244</v>
      </c>
      <c r="G56" s="222"/>
      <c r="H56" s="223"/>
      <c r="I56" s="222"/>
      <c r="J56" s="223"/>
      <c r="K56" s="227"/>
      <c r="L56" s="354">
        <f t="shared" si="2"/>
        <v>6</v>
      </c>
      <c r="M56" s="368">
        <v>2</v>
      </c>
      <c r="N56" s="355">
        <v>2</v>
      </c>
      <c r="O56" s="355">
        <v>2</v>
      </c>
      <c r="P56" s="249"/>
      <c r="Q56" s="368">
        <v>0</v>
      </c>
      <c r="R56" s="355">
        <v>0</v>
      </c>
      <c r="S56" s="355">
        <v>0</v>
      </c>
      <c r="T56" s="293">
        <v>0</v>
      </c>
    </row>
    <row r="57" spans="1:20" ht="12" outlineLevel="1">
      <c r="A57" s="430" t="s">
        <v>408</v>
      </c>
      <c r="B57" s="427" t="s">
        <v>596</v>
      </c>
      <c r="C57" s="423">
        <v>1</v>
      </c>
      <c r="D57" s="290"/>
      <c r="E57" s="294"/>
      <c r="F57" s="292"/>
      <c r="G57" s="294" t="s">
        <v>244</v>
      </c>
      <c r="H57" s="292"/>
      <c r="I57" s="291"/>
      <c r="J57" s="292"/>
      <c r="K57" s="219"/>
      <c r="L57" s="379"/>
      <c r="M57" s="369">
        <v>0</v>
      </c>
      <c r="N57" s="355">
        <v>0</v>
      </c>
      <c r="O57" s="355">
        <v>0</v>
      </c>
      <c r="P57" s="370">
        <f>Q57+R57+S57+T57</f>
        <v>10</v>
      </c>
      <c r="Q57" s="369">
        <v>3</v>
      </c>
      <c r="R57" s="355">
        <v>3</v>
      </c>
      <c r="S57" s="355">
        <v>3</v>
      </c>
      <c r="T57" s="293">
        <v>1</v>
      </c>
    </row>
    <row r="58" spans="1:20" s="12" customFormat="1" ht="12.75">
      <c r="A58" s="416" t="s">
        <v>407</v>
      </c>
      <c r="B58" s="425" t="s">
        <v>597</v>
      </c>
      <c r="C58" s="438">
        <f>SUM(C5:C57)</f>
        <v>46</v>
      </c>
      <c r="D58" s="220">
        <f>SUM(D5:D57)</f>
        <v>7</v>
      </c>
      <c r="E58" s="14">
        <v>41</v>
      </c>
      <c r="F58" s="220">
        <v>3</v>
      </c>
      <c r="G58" s="14">
        <v>2</v>
      </c>
      <c r="H58" s="220">
        <v>3</v>
      </c>
      <c r="I58" s="14">
        <v>3</v>
      </c>
      <c r="J58" s="220">
        <v>1</v>
      </c>
      <c r="K58" s="15">
        <v>2</v>
      </c>
      <c r="L58" s="15">
        <f aca="true" t="shared" si="3" ref="L58:T58">SUM(L5:L57)</f>
        <v>793</v>
      </c>
      <c r="M58" s="371">
        <f t="shared" si="3"/>
        <v>261</v>
      </c>
      <c r="N58" s="372">
        <f t="shared" si="3"/>
        <v>263</v>
      </c>
      <c r="O58" s="373">
        <f t="shared" si="3"/>
        <v>269</v>
      </c>
      <c r="P58" s="374">
        <f t="shared" si="3"/>
        <v>62</v>
      </c>
      <c r="Q58" s="371">
        <f t="shared" si="3"/>
        <v>16</v>
      </c>
      <c r="R58" s="372">
        <f t="shared" si="3"/>
        <v>16</v>
      </c>
      <c r="S58" s="372">
        <f t="shared" si="3"/>
        <v>17</v>
      </c>
      <c r="T58" s="373">
        <f t="shared" si="3"/>
        <v>13</v>
      </c>
    </row>
    <row r="59" spans="1:20" ht="12" hidden="1" outlineLevel="1">
      <c r="A59" s="430" t="s">
        <v>404</v>
      </c>
      <c r="B59" s="439" t="s">
        <v>598</v>
      </c>
      <c r="C59" s="421">
        <v>1</v>
      </c>
      <c r="D59" s="221"/>
      <c r="E59" s="222"/>
      <c r="F59" s="223"/>
      <c r="G59" s="296" t="s">
        <v>244</v>
      </c>
      <c r="H59" s="223"/>
      <c r="I59" s="296"/>
      <c r="J59" s="223"/>
      <c r="K59" s="227"/>
      <c r="L59" s="249">
        <v>0</v>
      </c>
      <c r="M59" s="368">
        <v>0</v>
      </c>
      <c r="N59" s="355">
        <v>0</v>
      </c>
      <c r="O59" s="293">
        <v>0</v>
      </c>
      <c r="P59" s="249">
        <v>4</v>
      </c>
      <c r="Q59" s="368">
        <v>1</v>
      </c>
      <c r="R59" s="355">
        <v>1</v>
      </c>
      <c r="S59" s="355">
        <v>1</v>
      </c>
      <c r="T59" s="293">
        <v>1</v>
      </c>
    </row>
    <row r="60" spans="1:20" ht="12" hidden="1" outlineLevel="1">
      <c r="A60" s="430" t="s">
        <v>406</v>
      </c>
      <c r="B60" s="440" t="s">
        <v>599</v>
      </c>
      <c r="C60" s="421">
        <v>1</v>
      </c>
      <c r="D60" s="221"/>
      <c r="E60" s="225" t="s">
        <v>405</v>
      </c>
      <c r="F60" s="223"/>
      <c r="G60" s="222"/>
      <c r="H60" s="223"/>
      <c r="I60" s="222"/>
      <c r="J60" s="223"/>
      <c r="K60" s="227"/>
      <c r="L60" s="249">
        <v>21</v>
      </c>
      <c r="M60" s="368">
        <v>7</v>
      </c>
      <c r="N60" s="355">
        <v>7</v>
      </c>
      <c r="O60" s="293">
        <v>7</v>
      </c>
      <c r="P60" s="249"/>
      <c r="Q60" s="368">
        <v>0</v>
      </c>
      <c r="R60" s="355">
        <v>0</v>
      </c>
      <c r="S60" s="355">
        <v>0</v>
      </c>
      <c r="T60" s="293">
        <v>0</v>
      </c>
    </row>
    <row r="61" spans="1:20" ht="12" hidden="1" outlineLevel="1">
      <c r="A61" s="430" t="s">
        <v>404</v>
      </c>
      <c r="B61" s="440" t="s">
        <v>600</v>
      </c>
      <c r="C61" s="421">
        <v>1</v>
      </c>
      <c r="D61" s="221"/>
      <c r="E61" s="222"/>
      <c r="F61" s="223"/>
      <c r="G61" s="296"/>
      <c r="H61" s="223"/>
      <c r="I61" s="296" t="s">
        <v>244</v>
      </c>
      <c r="J61" s="223"/>
      <c r="K61" s="227"/>
      <c r="L61" s="249">
        <v>21</v>
      </c>
      <c r="M61" s="368">
        <v>7</v>
      </c>
      <c r="N61" s="355">
        <v>7</v>
      </c>
      <c r="O61" s="293">
        <v>7</v>
      </c>
      <c r="P61" s="249">
        <v>9</v>
      </c>
      <c r="Q61" s="368">
        <v>3</v>
      </c>
      <c r="R61" s="355">
        <v>3</v>
      </c>
      <c r="S61" s="355">
        <v>3</v>
      </c>
      <c r="T61" s="293">
        <v>0</v>
      </c>
    </row>
    <row r="62" spans="1:20" ht="12" hidden="1" outlineLevel="1">
      <c r="A62" s="430" t="s">
        <v>404</v>
      </c>
      <c r="B62" s="440" t="s">
        <v>601</v>
      </c>
      <c r="C62" s="421">
        <v>1</v>
      </c>
      <c r="D62" s="221"/>
      <c r="E62" s="222" t="s">
        <v>403</v>
      </c>
      <c r="F62" s="223"/>
      <c r="G62" s="222"/>
      <c r="H62" s="223"/>
      <c r="I62" s="222"/>
      <c r="J62" s="223"/>
      <c r="K62" s="227"/>
      <c r="L62" s="249">
        <v>9</v>
      </c>
      <c r="M62" s="368">
        <v>3</v>
      </c>
      <c r="N62" s="355">
        <v>3</v>
      </c>
      <c r="O62" s="293">
        <v>3</v>
      </c>
      <c r="P62" s="249"/>
      <c r="Q62" s="368">
        <v>0</v>
      </c>
      <c r="R62" s="355">
        <v>0</v>
      </c>
      <c r="S62" s="355">
        <v>0</v>
      </c>
      <c r="T62" s="293">
        <v>0</v>
      </c>
    </row>
    <row r="63" spans="1:20" ht="12" hidden="1" outlineLevel="1">
      <c r="A63" s="430" t="s">
        <v>404</v>
      </c>
      <c r="B63" s="440" t="s">
        <v>602</v>
      </c>
      <c r="C63" s="421">
        <v>1</v>
      </c>
      <c r="D63" s="221"/>
      <c r="E63" s="222" t="s">
        <v>403</v>
      </c>
      <c r="F63" s="223"/>
      <c r="G63" s="222"/>
      <c r="H63" s="223"/>
      <c r="I63" s="222"/>
      <c r="J63" s="223"/>
      <c r="K63" s="227"/>
      <c r="L63" s="249">
        <v>18</v>
      </c>
      <c r="M63" s="368">
        <v>6</v>
      </c>
      <c r="N63" s="355">
        <v>6</v>
      </c>
      <c r="O63" s="293">
        <v>6</v>
      </c>
      <c r="P63" s="249"/>
      <c r="Q63" s="368">
        <v>0</v>
      </c>
      <c r="R63" s="355">
        <v>0</v>
      </c>
      <c r="S63" s="355">
        <v>0</v>
      </c>
      <c r="T63" s="293">
        <v>0</v>
      </c>
    </row>
    <row r="64" spans="1:20" ht="12" hidden="1" outlineLevel="1">
      <c r="A64" s="430" t="s">
        <v>404</v>
      </c>
      <c r="B64" s="440" t="s">
        <v>603</v>
      </c>
      <c r="C64" s="421">
        <v>1</v>
      </c>
      <c r="D64" s="221"/>
      <c r="E64" s="222" t="s">
        <v>403</v>
      </c>
      <c r="F64" s="223"/>
      <c r="G64" s="222"/>
      <c r="H64" s="223"/>
      <c r="I64" s="222"/>
      <c r="J64" s="223"/>
      <c r="K64" s="227"/>
      <c r="L64" s="249">
        <v>3</v>
      </c>
      <c r="M64" s="368">
        <v>1</v>
      </c>
      <c r="N64" s="355">
        <v>1</v>
      </c>
      <c r="O64" s="293">
        <v>1</v>
      </c>
      <c r="P64" s="249"/>
      <c r="Q64" s="368">
        <v>0</v>
      </c>
      <c r="R64" s="355">
        <v>0</v>
      </c>
      <c r="S64" s="355">
        <v>0</v>
      </c>
      <c r="T64" s="293">
        <v>0</v>
      </c>
    </row>
    <row r="65" spans="1:20" ht="12" hidden="1" outlineLevel="1">
      <c r="A65" s="430" t="s">
        <v>404</v>
      </c>
      <c r="B65" s="440" t="s">
        <v>604</v>
      </c>
      <c r="C65" s="421">
        <v>1</v>
      </c>
      <c r="D65" s="221"/>
      <c r="E65" s="222" t="s">
        <v>403</v>
      </c>
      <c r="F65" s="223"/>
      <c r="G65" s="222"/>
      <c r="H65" s="223"/>
      <c r="I65" s="222"/>
      <c r="J65" s="223"/>
      <c r="K65" s="227"/>
      <c r="L65" s="249">
        <v>21</v>
      </c>
      <c r="M65" s="368">
        <v>7</v>
      </c>
      <c r="N65" s="355">
        <v>7</v>
      </c>
      <c r="O65" s="293">
        <v>7</v>
      </c>
      <c r="P65" s="249"/>
      <c r="Q65" s="368">
        <v>0</v>
      </c>
      <c r="R65" s="355">
        <v>0</v>
      </c>
      <c r="S65" s="355">
        <v>0</v>
      </c>
      <c r="T65" s="293">
        <v>0</v>
      </c>
    </row>
    <row r="66" spans="1:20" ht="12" hidden="1" outlineLevel="1">
      <c r="A66" s="430" t="s">
        <v>404</v>
      </c>
      <c r="B66" s="440" t="s">
        <v>605</v>
      </c>
      <c r="C66" s="421">
        <v>1</v>
      </c>
      <c r="D66" s="221"/>
      <c r="E66" s="222" t="s">
        <v>403</v>
      </c>
      <c r="F66" s="223"/>
      <c r="G66" s="222"/>
      <c r="H66" s="223"/>
      <c r="I66" s="222"/>
      <c r="J66" s="223"/>
      <c r="K66" s="227"/>
      <c r="L66" s="249">
        <v>22</v>
      </c>
      <c r="M66" s="368">
        <v>7</v>
      </c>
      <c r="N66" s="355">
        <v>7</v>
      </c>
      <c r="O66" s="293">
        <v>8</v>
      </c>
      <c r="P66" s="249"/>
      <c r="Q66" s="368">
        <v>0</v>
      </c>
      <c r="R66" s="355">
        <v>0</v>
      </c>
      <c r="S66" s="355">
        <v>0</v>
      </c>
      <c r="T66" s="293">
        <v>0</v>
      </c>
    </row>
    <row r="67" spans="1:20" ht="12" hidden="1" outlineLevel="1">
      <c r="A67" s="431" t="s">
        <v>404</v>
      </c>
      <c r="B67" s="441" t="s">
        <v>606</v>
      </c>
      <c r="C67" s="424">
        <v>1</v>
      </c>
      <c r="D67" s="216"/>
      <c r="E67" s="217" t="s">
        <v>403</v>
      </c>
      <c r="F67" s="218"/>
      <c r="G67" s="217"/>
      <c r="H67" s="218"/>
      <c r="I67" s="217"/>
      <c r="J67" s="218"/>
      <c r="K67" s="219"/>
      <c r="L67" s="250">
        <v>18</v>
      </c>
      <c r="M67" s="375">
        <v>6</v>
      </c>
      <c r="N67" s="376">
        <v>6</v>
      </c>
      <c r="O67" s="377">
        <v>6</v>
      </c>
      <c r="P67" s="250"/>
      <c r="Q67" s="375">
        <v>0</v>
      </c>
      <c r="R67" s="376">
        <v>0</v>
      </c>
      <c r="S67" s="376">
        <v>0</v>
      </c>
      <c r="T67" s="377">
        <v>0</v>
      </c>
    </row>
    <row r="68" spans="1:20" s="12" customFormat="1" ht="12.75" hidden="1" collapsed="1">
      <c r="A68" s="751" t="s">
        <v>504</v>
      </c>
      <c r="B68" s="752"/>
      <c r="C68" s="14">
        <v>9</v>
      </c>
      <c r="D68" s="13">
        <v>0</v>
      </c>
      <c r="E68" s="14">
        <v>7</v>
      </c>
      <c r="F68" s="13">
        <v>0</v>
      </c>
      <c r="G68" s="14">
        <v>1</v>
      </c>
      <c r="H68" s="13">
        <v>0</v>
      </c>
      <c r="I68" s="14">
        <v>1</v>
      </c>
      <c r="J68" s="13">
        <v>0</v>
      </c>
      <c r="K68" s="15">
        <v>0</v>
      </c>
      <c r="L68" s="15">
        <v>133</v>
      </c>
      <c r="M68" s="371">
        <v>44</v>
      </c>
      <c r="N68" s="372">
        <v>44</v>
      </c>
      <c r="O68" s="378">
        <v>45</v>
      </c>
      <c r="P68" s="374">
        <v>13</v>
      </c>
      <c r="Q68" s="371">
        <v>4</v>
      </c>
      <c r="R68" s="372">
        <v>4</v>
      </c>
      <c r="S68" s="372">
        <v>4</v>
      </c>
      <c r="T68" s="378">
        <v>1</v>
      </c>
    </row>
    <row r="69" spans="1:20" s="452" customFormat="1" ht="12.75" hidden="1">
      <c r="A69" s="753" t="s">
        <v>402</v>
      </c>
      <c r="B69" s="754"/>
      <c r="C69" s="447">
        <v>59</v>
      </c>
      <c r="D69" s="448">
        <v>10</v>
      </c>
      <c r="E69" s="447">
        <v>51</v>
      </c>
      <c r="F69" s="448">
        <v>4</v>
      </c>
      <c r="G69" s="447">
        <v>3</v>
      </c>
      <c r="H69" s="448">
        <v>5</v>
      </c>
      <c r="I69" s="447">
        <v>4</v>
      </c>
      <c r="J69" s="448">
        <v>1</v>
      </c>
      <c r="K69" s="449">
        <v>2</v>
      </c>
      <c r="L69" s="449">
        <v>971</v>
      </c>
      <c r="M69" s="450">
        <v>314</v>
      </c>
      <c r="N69" s="451">
        <v>327</v>
      </c>
      <c r="O69" s="448">
        <v>330</v>
      </c>
      <c r="P69" s="449">
        <v>75</v>
      </c>
      <c r="Q69" s="450">
        <v>20</v>
      </c>
      <c r="R69" s="451">
        <v>19</v>
      </c>
      <c r="S69" s="451">
        <v>22</v>
      </c>
      <c r="T69" s="448">
        <v>14</v>
      </c>
    </row>
  </sheetData>
  <sheetProtection/>
  <mergeCells count="12">
    <mergeCell ref="L3:O3"/>
    <mergeCell ref="P3:T3"/>
    <mergeCell ref="E3:F3"/>
    <mergeCell ref="G3:H3"/>
    <mergeCell ref="I3:J3"/>
    <mergeCell ref="A68:B68"/>
    <mergeCell ref="A69:B69"/>
    <mergeCell ref="L2:T2"/>
    <mergeCell ref="C3:C4"/>
    <mergeCell ref="D3:D4"/>
    <mergeCell ref="C2:K2"/>
    <mergeCell ref="K3:K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70" r:id="rId1"/>
  <headerFooter alignWithMargins="0">
    <oddHeader>&amp;R&amp;K000000調査基準日：令和５年５月１日</oddHeader>
    <oddFooter>&amp;R&amp;K000000令和５年度公立高等学校学校数・学級数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V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10" sqref="AS10"/>
    </sheetView>
  </sheetViews>
  <sheetFormatPr defaultColWidth="9.00390625" defaultRowHeight="13.5" outlineLevelRow="1"/>
  <cols>
    <col min="1" max="1" width="4.75390625" style="42" bestFit="1" customWidth="1"/>
    <col min="2" max="2" width="20.125" style="42" customWidth="1"/>
    <col min="3" max="3" width="6.375" style="42" bestFit="1" customWidth="1"/>
    <col min="4" max="5" width="5.00390625" style="142" bestFit="1" customWidth="1"/>
    <col min="6" max="6" width="8.50390625" style="142" bestFit="1" customWidth="1"/>
    <col min="7" max="7" width="4.625" style="142" bestFit="1" customWidth="1"/>
    <col min="8" max="9" width="5.50390625" style="142" customWidth="1"/>
    <col min="10" max="10" width="3.75390625" style="142" customWidth="1"/>
    <col min="11" max="11" width="5.50390625" style="142" customWidth="1"/>
    <col min="12" max="12" width="3.75390625" style="142" customWidth="1"/>
    <col min="13" max="13" width="5.50390625" style="142" customWidth="1"/>
    <col min="14" max="14" width="3.75390625" style="142" customWidth="1"/>
    <col min="15" max="15" width="5.50390625" style="142" customWidth="1"/>
    <col min="16" max="16" width="3.75390625" style="142" customWidth="1"/>
    <col min="17" max="17" width="5.50390625" style="142" customWidth="1"/>
    <col min="18" max="18" width="3.75390625" style="142" customWidth="1"/>
    <col min="19" max="19" width="5.50390625" style="142" customWidth="1"/>
    <col min="20" max="20" width="3.75390625" style="142" customWidth="1"/>
    <col min="21" max="21" width="5.50390625" style="142" customWidth="1"/>
    <col min="22" max="22" width="3.75390625" style="142" customWidth="1"/>
    <col min="23" max="23" width="5.50390625" style="142" customWidth="1"/>
    <col min="24" max="24" width="3.75390625" style="142" customWidth="1"/>
    <col min="25" max="25" width="5.50390625" style="142" customWidth="1"/>
    <col min="26" max="26" width="3.75390625" style="142" customWidth="1"/>
    <col min="27" max="27" width="5.50390625" style="142" customWidth="1"/>
    <col min="28" max="28" width="3.75390625" style="142" customWidth="1"/>
    <col min="29" max="29" width="5.50390625" style="142" customWidth="1"/>
    <col min="30" max="30" width="3.75390625" style="142" customWidth="1"/>
    <col min="31" max="31" width="5.50390625" style="142" customWidth="1"/>
    <col min="32" max="32" width="3.75390625" style="142" customWidth="1"/>
    <col min="33" max="33" width="5.50390625" style="142" customWidth="1"/>
    <col min="34" max="34" width="3.75390625" style="142" customWidth="1"/>
    <col min="35" max="35" width="5.50390625" style="142" customWidth="1"/>
    <col min="36" max="36" width="3.75390625" style="142" customWidth="1"/>
    <col min="37" max="37" width="5.50390625" style="142" customWidth="1"/>
    <col min="38" max="38" width="3.75390625" style="142" customWidth="1"/>
    <col min="39" max="39" width="5.50390625" style="142" customWidth="1"/>
    <col min="40" max="40" width="3.75390625" style="142" customWidth="1"/>
    <col min="41" max="41" width="5.50390625" style="142" customWidth="1"/>
    <col min="42" max="42" width="3.75390625" style="142" customWidth="1"/>
    <col min="43" max="43" width="5.50390625" style="142" customWidth="1"/>
    <col min="44" max="44" width="3.75390625" style="142" customWidth="1"/>
    <col min="45" max="45" width="5.50390625" style="142" customWidth="1"/>
    <col min="46" max="46" width="3.75390625" style="142" customWidth="1"/>
    <col min="47" max="47" width="5.50390625" style="142" customWidth="1"/>
    <col min="48" max="48" width="3.75390625" style="142" customWidth="1"/>
    <col min="49" max="16384" width="9.00390625" style="142" customWidth="1"/>
  </cols>
  <sheetData>
    <row r="1" spans="1:48" ht="12">
      <c r="A1" s="41" t="s">
        <v>630</v>
      </c>
      <c r="B1" s="142"/>
      <c r="C1" s="142"/>
      <c r="AV1" s="394"/>
    </row>
    <row r="2" spans="1:48" s="42" customFormat="1" ht="15" customHeight="1">
      <c r="A2" s="187"/>
      <c r="B2" s="184"/>
      <c r="C2" s="239"/>
      <c r="D2" s="768" t="s">
        <v>419</v>
      </c>
      <c r="E2" s="768"/>
      <c r="F2" s="769" t="s">
        <v>459</v>
      </c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770"/>
      <c r="AS2" s="770"/>
      <c r="AT2" s="770"/>
      <c r="AU2" s="770"/>
      <c r="AV2" s="770"/>
    </row>
    <row r="3" spans="1:48" s="42" customFormat="1" ht="15" customHeight="1">
      <c r="A3" s="188" t="s">
        <v>494</v>
      </c>
      <c r="B3" s="185" t="s">
        <v>495</v>
      </c>
      <c r="C3" s="164" t="s">
        <v>500</v>
      </c>
      <c r="D3" s="771" t="s">
        <v>227</v>
      </c>
      <c r="E3" s="773" t="s">
        <v>228</v>
      </c>
      <c r="F3" s="775" t="s">
        <v>460</v>
      </c>
      <c r="G3" s="775"/>
      <c r="H3" s="776" t="s">
        <v>461</v>
      </c>
      <c r="I3" s="770" t="s">
        <v>462</v>
      </c>
      <c r="J3" s="77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69" t="s">
        <v>463</v>
      </c>
      <c r="Z3" s="770"/>
      <c r="AA3" s="780"/>
      <c r="AB3" s="780"/>
      <c r="AC3" s="780"/>
      <c r="AD3" s="780"/>
      <c r="AE3" s="780"/>
      <c r="AF3" s="780"/>
      <c r="AG3" s="780"/>
      <c r="AH3" s="780"/>
      <c r="AI3" s="770" t="s">
        <v>464</v>
      </c>
      <c r="AJ3" s="77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</row>
    <row r="4" spans="1:48" s="42" customFormat="1" ht="15" customHeight="1">
      <c r="A4" s="189"/>
      <c r="B4" s="186"/>
      <c r="C4" s="165"/>
      <c r="D4" s="772"/>
      <c r="E4" s="774"/>
      <c r="F4" s="775"/>
      <c r="G4" s="775"/>
      <c r="H4" s="776"/>
      <c r="I4" s="775" t="s">
        <v>626</v>
      </c>
      <c r="J4" s="775"/>
      <c r="K4" s="777" t="s">
        <v>413</v>
      </c>
      <c r="L4" s="778"/>
      <c r="M4" s="777" t="s">
        <v>412</v>
      </c>
      <c r="N4" s="778"/>
      <c r="O4" s="777" t="s">
        <v>411</v>
      </c>
      <c r="P4" s="778"/>
      <c r="Q4" s="777" t="s">
        <v>410</v>
      </c>
      <c r="R4" s="778"/>
      <c r="S4" s="777" t="s">
        <v>465</v>
      </c>
      <c r="T4" s="778"/>
      <c r="U4" s="777" t="s">
        <v>466</v>
      </c>
      <c r="V4" s="778"/>
      <c r="W4" s="777" t="s">
        <v>467</v>
      </c>
      <c r="X4" s="779"/>
      <c r="Y4" s="775" t="s">
        <v>468</v>
      </c>
      <c r="Z4" s="775"/>
      <c r="AA4" s="777" t="s">
        <v>413</v>
      </c>
      <c r="AB4" s="778"/>
      <c r="AC4" s="777" t="s">
        <v>412</v>
      </c>
      <c r="AD4" s="778"/>
      <c r="AE4" s="777" t="s">
        <v>411</v>
      </c>
      <c r="AF4" s="778"/>
      <c r="AG4" s="777" t="s">
        <v>467</v>
      </c>
      <c r="AH4" s="779"/>
      <c r="AI4" s="775" t="s">
        <v>469</v>
      </c>
      <c r="AJ4" s="775"/>
      <c r="AK4" s="777" t="s">
        <v>413</v>
      </c>
      <c r="AL4" s="778"/>
      <c r="AM4" s="777" t="s">
        <v>412</v>
      </c>
      <c r="AN4" s="778"/>
      <c r="AO4" s="777" t="s">
        <v>411</v>
      </c>
      <c r="AP4" s="778"/>
      <c r="AQ4" s="777" t="s">
        <v>467</v>
      </c>
      <c r="AR4" s="778"/>
      <c r="AS4" s="777" t="s">
        <v>470</v>
      </c>
      <c r="AT4" s="778"/>
      <c r="AU4" s="777" t="s">
        <v>471</v>
      </c>
      <c r="AV4" s="779"/>
    </row>
    <row r="5" spans="1:48" ht="13.5" customHeight="1" outlineLevel="1">
      <c r="A5" s="234" t="s">
        <v>277</v>
      </c>
      <c r="B5" s="235" t="s">
        <v>472</v>
      </c>
      <c r="C5" s="244"/>
      <c r="D5" s="236">
        <v>1</v>
      </c>
      <c r="E5" s="240"/>
      <c r="F5" s="251">
        <f>H5+I5+Y5+AI5</f>
        <v>21</v>
      </c>
      <c r="G5" s="252">
        <v>0</v>
      </c>
      <c r="H5" s="380">
        <v>1</v>
      </c>
      <c r="I5" s="253">
        <f aca="true" t="shared" si="0" ref="I5:I19">K5+M5+O5+Q5+S5+U5+W5</f>
        <v>3</v>
      </c>
      <c r="J5" s="252">
        <v>0</v>
      </c>
      <c r="K5" s="384">
        <v>2</v>
      </c>
      <c r="L5" s="385" t="s">
        <v>473</v>
      </c>
      <c r="M5" s="384">
        <v>0</v>
      </c>
      <c r="N5" s="385"/>
      <c r="O5" s="384">
        <v>0</v>
      </c>
      <c r="P5" s="385"/>
      <c r="Q5" s="384">
        <v>0</v>
      </c>
      <c r="R5" s="385" t="s">
        <v>473</v>
      </c>
      <c r="S5" s="384">
        <v>0</v>
      </c>
      <c r="T5" s="385"/>
      <c r="U5" s="384">
        <v>0</v>
      </c>
      <c r="V5" s="385" t="s">
        <v>473</v>
      </c>
      <c r="W5" s="384">
        <v>1</v>
      </c>
      <c r="X5" s="252"/>
      <c r="Y5" s="251">
        <f>AA5+AC5+AE5+AG5</f>
        <v>4</v>
      </c>
      <c r="Z5" s="252">
        <v>0</v>
      </c>
      <c r="AA5" s="384">
        <v>1</v>
      </c>
      <c r="AB5" s="385"/>
      <c r="AC5" s="395">
        <v>2</v>
      </c>
      <c r="AD5" s="385"/>
      <c r="AE5" s="395">
        <v>1</v>
      </c>
      <c r="AF5" s="385"/>
      <c r="AG5" s="384">
        <v>0</v>
      </c>
      <c r="AH5" s="252"/>
      <c r="AI5" s="251">
        <f>AK5+AM5+AO5+AQ5+AS5+AU5</f>
        <v>13</v>
      </c>
      <c r="AJ5" s="252">
        <v>0</v>
      </c>
      <c r="AK5" s="384">
        <v>2</v>
      </c>
      <c r="AL5" s="385"/>
      <c r="AM5" s="384">
        <v>1</v>
      </c>
      <c r="AN5" s="385"/>
      <c r="AO5" s="384">
        <v>2</v>
      </c>
      <c r="AP5" s="385" t="s">
        <v>473</v>
      </c>
      <c r="AQ5" s="384">
        <v>1</v>
      </c>
      <c r="AR5" s="385"/>
      <c r="AS5" s="384">
        <v>7</v>
      </c>
      <c r="AT5" s="385" t="s">
        <v>473</v>
      </c>
      <c r="AU5" s="396">
        <v>0</v>
      </c>
      <c r="AV5" s="397">
        <v>0</v>
      </c>
    </row>
    <row r="6" spans="1:48" ht="13.5" customHeight="1" outlineLevel="1">
      <c r="A6" s="247" t="s">
        <v>277</v>
      </c>
      <c r="B6" s="248" t="s">
        <v>502</v>
      </c>
      <c r="C6" s="245" t="s">
        <v>501</v>
      </c>
      <c r="D6" s="238"/>
      <c r="E6" s="241">
        <v>1</v>
      </c>
      <c r="F6" s="253">
        <v>0</v>
      </c>
      <c r="G6" s="254">
        <v>0</v>
      </c>
      <c r="H6" s="601" t="s">
        <v>508</v>
      </c>
      <c r="I6" s="253">
        <v>0</v>
      </c>
      <c r="J6" s="254">
        <v>0</v>
      </c>
      <c r="K6" s="386">
        <v>0</v>
      </c>
      <c r="L6" s="387" t="s">
        <v>473</v>
      </c>
      <c r="M6" s="388">
        <v>0</v>
      </c>
      <c r="N6" s="387"/>
      <c r="O6" s="388">
        <v>0</v>
      </c>
      <c r="P6" s="387"/>
      <c r="Q6" s="388">
        <v>0</v>
      </c>
      <c r="R6" s="387" t="s">
        <v>473</v>
      </c>
      <c r="S6" s="388">
        <v>0</v>
      </c>
      <c r="T6" s="387"/>
      <c r="U6" s="388">
        <v>0</v>
      </c>
      <c r="V6" s="387" t="s">
        <v>473</v>
      </c>
      <c r="W6" s="388">
        <v>0</v>
      </c>
      <c r="X6" s="254"/>
      <c r="Y6" s="253">
        <v>0</v>
      </c>
      <c r="Z6" s="254">
        <v>0</v>
      </c>
      <c r="AA6" s="386">
        <v>0</v>
      </c>
      <c r="AB6" s="387"/>
      <c r="AC6" s="388">
        <v>0</v>
      </c>
      <c r="AD6" s="387"/>
      <c r="AE6" s="388">
        <v>0</v>
      </c>
      <c r="AF6" s="387"/>
      <c r="AG6" s="388">
        <v>0</v>
      </c>
      <c r="AH6" s="254"/>
      <c r="AI6" s="253">
        <v>0</v>
      </c>
      <c r="AJ6" s="254">
        <v>0</v>
      </c>
      <c r="AK6" s="253">
        <v>0</v>
      </c>
      <c r="AL6" s="387"/>
      <c r="AM6" s="388">
        <v>0</v>
      </c>
      <c r="AN6" s="387" t="s">
        <v>473</v>
      </c>
      <c r="AO6" s="388">
        <v>0</v>
      </c>
      <c r="AP6" s="387" t="s">
        <v>473</v>
      </c>
      <c r="AQ6" s="388">
        <v>0</v>
      </c>
      <c r="AR6" s="387"/>
      <c r="AS6" s="388">
        <v>0</v>
      </c>
      <c r="AT6" s="387" t="s">
        <v>473</v>
      </c>
      <c r="AU6" s="388">
        <v>0</v>
      </c>
      <c r="AV6" s="254">
        <v>0</v>
      </c>
    </row>
    <row r="7" spans="1:48" ht="13.5" customHeight="1" outlineLevel="1">
      <c r="A7" s="247" t="s">
        <v>277</v>
      </c>
      <c r="B7" s="248" t="s">
        <v>474</v>
      </c>
      <c r="C7" s="245"/>
      <c r="D7" s="238">
        <v>1</v>
      </c>
      <c r="E7" s="241"/>
      <c r="F7" s="253">
        <f aca="true" t="shared" si="1" ref="F7:F20">H7+I7+Y7+AI7</f>
        <v>29</v>
      </c>
      <c r="G7" s="254">
        <v>0</v>
      </c>
      <c r="H7" s="381">
        <v>5</v>
      </c>
      <c r="I7" s="253">
        <f t="shared" si="0"/>
        <v>10</v>
      </c>
      <c r="J7" s="254">
        <v>0</v>
      </c>
      <c r="K7" s="386">
        <v>2</v>
      </c>
      <c r="L7" s="387" t="s">
        <v>473</v>
      </c>
      <c r="M7" s="388">
        <v>2</v>
      </c>
      <c r="N7" s="387"/>
      <c r="O7" s="388">
        <v>1</v>
      </c>
      <c r="P7" s="387"/>
      <c r="Q7" s="388">
        <v>1</v>
      </c>
      <c r="R7" s="387" t="s">
        <v>473</v>
      </c>
      <c r="S7" s="388">
        <v>2</v>
      </c>
      <c r="T7" s="387"/>
      <c r="U7" s="388">
        <v>2</v>
      </c>
      <c r="V7" s="387" t="s">
        <v>473</v>
      </c>
      <c r="W7" s="388">
        <v>0</v>
      </c>
      <c r="X7" s="254"/>
      <c r="Y7" s="253">
        <f aca="true" t="shared" si="2" ref="Y7:Y20">AA7+AC7+AE7+AG7</f>
        <v>7</v>
      </c>
      <c r="Z7" s="254">
        <v>0</v>
      </c>
      <c r="AA7" s="386">
        <v>3</v>
      </c>
      <c r="AB7" s="387"/>
      <c r="AC7" s="388">
        <v>2</v>
      </c>
      <c r="AD7" s="387"/>
      <c r="AE7" s="388">
        <v>2</v>
      </c>
      <c r="AF7" s="387"/>
      <c r="AG7" s="388">
        <v>0</v>
      </c>
      <c r="AH7" s="254"/>
      <c r="AI7" s="253">
        <f aca="true" t="shared" si="3" ref="AI7:AI20">AK7+AM7+AO7+AQ7+AS7+AU7</f>
        <v>7</v>
      </c>
      <c r="AJ7" s="254">
        <v>0</v>
      </c>
      <c r="AK7" s="253">
        <v>3</v>
      </c>
      <c r="AL7" s="387"/>
      <c r="AM7" s="388">
        <v>2</v>
      </c>
      <c r="AN7" s="387"/>
      <c r="AO7" s="388">
        <v>2</v>
      </c>
      <c r="AP7" s="387" t="s">
        <v>473</v>
      </c>
      <c r="AQ7" s="388">
        <v>0</v>
      </c>
      <c r="AR7" s="387"/>
      <c r="AS7" s="388">
        <v>0</v>
      </c>
      <c r="AT7" s="387" t="s">
        <v>473</v>
      </c>
      <c r="AU7" s="388">
        <v>0</v>
      </c>
      <c r="AV7" s="254">
        <v>0</v>
      </c>
    </row>
    <row r="8" spans="1:48" ht="13.5" customHeight="1" outlineLevel="1">
      <c r="A8" s="247" t="s">
        <v>277</v>
      </c>
      <c r="B8" s="248" t="s">
        <v>475</v>
      </c>
      <c r="C8" s="245"/>
      <c r="D8" s="238"/>
      <c r="E8" s="241">
        <v>1</v>
      </c>
      <c r="F8" s="253">
        <f t="shared" si="1"/>
        <v>7</v>
      </c>
      <c r="G8" s="254">
        <v>0</v>
      </c>
      <c r="H8" s="381">
        <v>3</v>
      </c>
      <c r="I8" s="253">
        <f t="shared" si="0"/>
        <v>4</v>
      </c>
      <c r="J8" s="254">
        <v>0</v>
      </c>
      <c r="K8" s="386">
        <v>2</v>
      </c>
      <c r="L8" s="387" t="s">
        <v>473</v>
      </c>
      <c r="M8" s="388">
        <v>0</v>
      </c>
      <c r="N8" s="387"/>
      <c r="O8" s="388">
        <v>0</v>
      </c>
      <c r="P8" s="387"/>
      <c r="Q8" s="388">
        <v>0</v>
      </c>
      <c r="R8" s="387" t="s">
        <v>473</v>
      </c>
      <c r="S8" s="388">
        <v>1</v>
      </c>
      <c r="T8" s="387"/>
      <c r="U8" s="388">
        <v>1</v>
      </c>
      <c r="V8" s="387" t="s">
        <v>473</v>
      </c>
      <c r="W8" s="388">
        <v>0</v>
      </c>
      <c r="X8" s="254"/>
      <c r="Y8" s="253">
        <f t="shared" si="2"/>
        <v>0</v>
      </c>
      <c r="Z8" s="254">
        <v>0</v>
      </c>
      <c r="AA8" s="386">
        <v>0</v>
      </c>
      <c r="AB8" s="387"/>
      <c r="AC8" s="388">
        <v>0</v>
      </c>
      <c r="AD8" s="387"/>
      <c r="AE8" s="388">
        <v>0</v>
      </c>
      <c r="AF8" s="387"/>
      <c r="AG8" s="388">
        <v>0</v>
      </c>
      <c r="AH8" s="254"/>
      <c r="AI8" s="253">
        <f t="shared" si="3"/>
        <v>0</v>
      </c>
      <c r="AJ8" s="254">
        <v>0</v>
      </c>
      <c r="AK8" s="253">
        <v>0</v>
      </c>
      <c r="AL8" s="387"/>
      <c r="AM8" s="388">
        <v>0</v>
      </c>
      <c r="AN8" s="387"/>
      <c r="AO8" s="388">
        <v>0</v>
      </c>
      <c r="AP8" s="387" t="s">
        <v>473</v>
      </c>
      <c r="AQ8" s="388">
        <v>0</v>
      </c>
      <c r="AR8" s="387"/>
      <c r="AS8" s="388">
        <v>0</v>
      </c>
      <c r="AT8" s="387" t="s">
        <v>473</v>
      </c>
      <c r="AU8" s="388">
        <v>0</v>
      </c>
      <c r="AV8" s="254">
        <v>0</v>
      </c>
    </row>
    <row r="9" spans="1:48" ht="13.5" customHeight="1" outlineLevel="1">
      <c r="A9" s="247" t="s">
        <v>277</v>
      </c>
      <c r="B9" s="248" t="s">
        <v>476</v>
      </c>
      <c r="C9" s="245"/>
      <c r="D9" s="238">
        <v>1</v>
      </c>
      <c r="E9" s="241"/>
      <c r="F9" s="253">
        <f t="shared" si="1"/>
        <v>57</v>
      </c>
      <c r="G9" s="254">
        <v>0</v>
      </c>
      <c r="H9" s="381">
        <v>0</v>
      </c>
      <c r="I9" s="253">
        <f t="shared" si="0"/>
        <v>22</v>
      </c>
      <c r="J9" s="254">
        <v>0</v>
      </c>
      <c r="K9" s="386">
        <v>3</v>
      </c>
      <c r="L9" s="387" t="s">
        <v>473</v>
      </c>
      <c r="M9" s="388">
        <v>2</v>
      </c>
      <c r="N9" s="387"/>
      <c r="O9" s="388">
        <v>2</v>
      </c>
      <c r="P9" s="387"/>
      <c r="Q9" s="388">
        <v>1</v>
      </c>
      <c r="R9" s="387" t="s">
        <v>473</v>
      </c>
      <c r="S9" s="388">
        <v>3</v>
      </c>
      <c r="T9" s="387"/>
      <c r="U9" s="388">
        <v>2</v>
      </c>
      <c r="V9" s="387" t="s">
        <v>473</v>
      </c>
      <c r="W9" s="388">
        <v>9</v>
      </c>
      <c r="X9" s="254"/>
      <c r="Y9" s="253">
        <f t="shared" si="2"/>
        <v>13</v>
      </c>
      <c r="Z9" s="254">
        <v>0</v>
      </c>
      <c r="AA9" s="386">
        <v>3</v>
      </c>
      <c r="AB9" s="387"/>
      <c r="AC9" s="388">
        <v>6</v>
      </c>
      <c r="AD9" s="387"/>
      <c r="AE9" s="388">
        <v>4</v>
      </c>
      <c r="AF9" s="387"/>
      <c r="AG9" s="388">
        <v>0</v>
      </c>
      <c r="AH9" s="254"/>
      <c r="AI9" s="253">
        <f t="shared" si="3"/>
        <v>22</v>
      </c>
      <c r="AJ9" s="254">
        <v>0</v>
      </c>
      <c r="AK9" s="253">
        <v>8</v>
      </c>
      <c r="AL9" s="387"/>
      <c r="AM9" s="388">
        <v>6</v>
      </c>
      <c r="AN9" s="387"/>
      <c r="AO9" s="388">
        <v>6</v>
      </c>
      <c r="AP9" s="387" t="s">
        <v>473</v>
      </c>
      <c r="AQ9" s="388">
        <v>2</v>
      </c>
      <c r="AR9" s="387"/>
      <c r="AS9" s="388">
        <v>0</v>
      </c>
      <c r="AT9" s="387" t="s">
        <v>473</v>
      </c>
      <c r="AU9" s="388">
        <v>0</v>
      </c>
      <c r="AV9" s="254">
        <v>0</v>
      </c>
    </row>
    <row r="10" spans="1:48" ht="13.5" customHeight="1" outlineLevel="1">
      <c r="A10" s="247" t="s">
        <v>277</v>
      </c>
      <c r="B10" s="248" t="s">
        <v>477</v>
      </c>
      <c r="C10" s="245"/>
      <c r="D10" s="238">
        <v>1</v>
      </c>
      <c r="E10" s="241"/>
      <c r="F10" s="253">
        <f t="shared" si="1"/>
        <v>85</v>
      </c>
      <c r="G10" s="254">
        <v>2</v>
      </c>
      <c r="H10" s="381">
        <v>0</v>
      </c>
      <c r="I10" s="253">
        <f t="shared" si="0"/>
        <v>34</v>
      </c>
      <c r="J10" s="254">
        <v>1</v>
      </c>
      <c r="K10" s="386">
        <v>5</v>
      </c>
      <c r="L10" s="387" t="s">
        <v>473</v>
      </c>
      <c r="M10" s="388">
        <v>6</v>
      </c>
      <c r="N10" s="387"/>
      <c r="O10" s="388">
        <v>4</v>
      </c>
      <c r="P10" s="387"/>
      <c r="Q10" s="388">
        <v>5</v>
      </c>
      <c r="R10" s="387" t="s">
        <v>473</v>
      </c>
      <c r="S10" s="388">
        <v>4</v>
      </c>
      <c r="T10" s="387"/>
      <c r="U10" s="388">
        <v>5</v>
      </c>
      <c r="V10" s="387" t="s">
        <v>473</v>
      </c>
      <c r="W10" s="388">
        <v>5</v>
      </c>
      <c r="X10" s="387">
        <v>-1</v>
      </c>
      <c r="Y10" s="253">
        <f t="shared" si="2"/>
        <v>20</v>
      </c>
      <c r="Z10" s="254">
        <v>1</v>
      </c>
      <c r="AA10" s="386">
        <v>7</v>
      </c>
      <c r="AB10" s="387"/>
      <c r="AC10" s="388">
        <v>6</v>
      </c>
      <c r="AD10" s="387"/>
      <c r="AE10" s="388">
        <v>6</v>
      </c>
      <c r="AF10" s="387">
        <v>-1</v>
      </c>
      <c r="AG10" s="388">
        <v>1</v>
      </c>
      <c r="AH10" s="254"/>
      <c r="AI10" s="253">
        <f t="shared" si="3"/>
        <v>31</v>
      </c>
      <c r="AJ10" s="254">
        <v>0</v>
      </c>
      <c r="AK10" s="253">
        <v>8</v>
      </c>
      <c r="AL10" s="387"/>
      <c r="AM10" s="388">
        <v>11</v>
      </c>
      <c r="AN10" s="387"/>
      <c r="AO10" s="388">
        <v>10</v>
      </c>
      <c r="AP10" s="387" t="s">
        <v>473</v>
      </c>
      <c r="AQ10" s="388">
        <v>2</v>
      </c>
      <c r="AR10" s="387"/>
      <c r="AS10" s="388">
        <v>0</v>
      </c>
      <c r="AT10" s="387" t="s">
        <v>473</v>
      </c>
      <c r="AU10" s="388">
        <v>0</v>
      </c>
      <c r="AV10" s="254">
        <v>0</v>
      </c>
    </row>
    <row r="11" spans="1:48" ht="13.5" customHeight="1" outlineLevel="1">
      <c r="A11" s="247" t="s">
        <v>277</v>
      </c>
      <c r="B11" s="248" t="s">
        <v>478</v>
      </c>
      <c r="C11" s="245"/>
      <c r="D11" s="238">
        <v>1</v>
      </c>
      <c r="E11" s="241"/>
      <c r="F11" s="253">
        <f t="shared" si="1"/>
        <v>16</v>
      </c>
      <c r="G11" s="254">
        <v>0</v>
      </c>
      <c r="H11" s="381">
        <v>0</v>
      </c>
      <c r="I11" s="253">
        <f t="shared" si="0"/>
        <v>3</v>
      </c>
      <c r="J11" s="254">
        <v>0</v>
      </c>
      <c r="K11" s="386">
        <v>1</v>
      </c>
      <c r="L11" s="387" t="s">
        <v>473</v>
      </c>
      <c r="M11" s="388">
        <v>1</v>
      </c>
      <c r="N11" s="387"/>
      <c r="O11" s="388">
        <v>0</v>
      </c>
      <c r="P11" s="387"/>
      <c r="Q11" s="388">
        <v>0</v>
      </c>
      <c r="R11" s="387" t="s">
        <v>473</v>
      </c>
      <c r="S11" s="388">
        <v>0</v>
      </c>
      <c r="T11" s="387"/>
      <c r="U11" s="388">
        <v>0</v>
      </c>
      <c r="V11" s="387" t="s">
        <v>473</v>
      </c>
      <c r="W11" s="388">
        <v>1</v>
      </c>
      <c r="X11" s="254"/>
      <c r="Y11" s="253">
        <f t="shared" si="2"/>
        <v>3</v>
      </c>
      <c r="Z11" s="254">
        <v>0</v>
      </c>
      <c r="AA11" s="386">
        <v>1</v>
      </c>
      <c r="AB11" s="387"/>
      <c r="AC11" s="388">
        <v>1</v>
      </c>
      <c r="AD11" s="387"/>
      <c r="AE11" s="388">
        <v>1</v>
      </c>
      <c r="AF11" s="387"/>
      <c r="AG11" s="388">
        <v>0</v>
      </c>
      <c r="AH11" s="254"/>
      <c r="AI11" s="253">
        <f t="shared" si="3"/>
        <v>10</v>
      </c>
      <c r="AJ11" s="254">
        <v>0</v>
      </c>
      <c r="AK11" s="253">
        <v>3</v>
      </c>
      <c r="AL11" s="387"/>
      <c r="AM11" s="388">
        <v>3</v>
      </c>
      <c r="AN11" s="387"/>
      <c r="AO11" s="388">
        <v>3</v>
      </c>
      <c r="AP11" s="387" t="s">
        <v>473</v>
      </c>
      <c r="AQ11" s="388">
        <v>1</v>
      </c>
      <c r="AR11" s="387"/>
      <c r="AS11" s="388">
        <v>0</v>
      </c>
      <c r="AT11" s="387" t="s">
        <v>473</v>
      </c>
      <c r="AU11" s="388">
        <v>0</v>
      </c>
      <c r="AV11" s="254">
        <v>0</v>
      </c>
    </row>
    <row r="12" spans="1:48" ht="13.5" customHeight="1" outlineLevel="1">
      <c r="A12" s="247" t="s">
        <v>277</v>
      </c>
      <c r="B12" s="248" t="s">
        <v>479</v>
      </c>
      <c r="C12" s="245"/>
      <c r="D12" s="238">
        <v>1</v>
      </c>
      <c r="E12" s="241"/>
      <c r="F12" s="253">
        <f t="shared" si="1"/>
        <v>45</v>
      </c>
      <c r="G12" s="254"/>
      <c r="H12" s="381">
        <v>0</v>
      </c>
      <c r="I12" s="253">
        <f t="shared" si="0"/>
        <v>13</v>
      </c>
      <c r="J12" s="254">
        <v>0</v>
      </c>
      <c r="K12" s="386">
        <v>0</v>
      </c>
      <c r="L12" s="387" t="s">
        <v>473</v>
      </c>
      <c r="M12" s="388">
        <v>0</v>
      </c>
      <c r="N12" s="387"/>
      <c r="O12" s="388">
        <v>1</v>
      </c>
      <c r="P12" s="387"/>
      <c r="Q12" s="388">
        <v>0</v>
      </c>
      <c r="R12" s="387" t="s">
        <v>473</v>
      </c>
      <c r="S12" s="388">
        <v>2</v>
      </c>
      <c r="T12" s="387"/>
      <c r="U12" s="388">
        <v>2</v>
      </c>
      <c r="V12" s="387" t="s">
        <v>473</v>
      </c>
      <c r="W12" s="388">
        <v>8</v>
      </c>
      <c r="X12" s="254"/>
      <c r="Y12" s="253">
        <f t="shared" si="2"/>
        <v>11</v>
      </c>
      <c r="Z12" s="254">
        <v>0</v>
      </c>
      <c r="AA12" s="386">
        <v>4</v>
      </c>
      <c r="AB12" s="387"/>
      <c r="AC12" s="388">
        <v>5</v>
      </c>
      <c r="AD12" s="387"/>
      <c r="AE12" s="388">
        <v>2</v>
      </c>
      <c r="AF12" s="387"/>
      <c r="AG12" s="388">
        <v>0</v>
      </c>
      <c r="AH12" s="254"/>
      <c r="AI12" s="253">
        <f t="shared" si="3"/>
        <v>21</v>
      </c>
      <c r="AJ12" s="254"/>
      <c r="AK12" s="253">
        <v>6</v>
      </c>
      <c r="AL12" s="387"/>
      <c r="AM12" s="388">
        <v>6</v>
      </c>
      <c r="AN12" s="387"/>
      <c r="AO12" s="388">
        <v>8</v>
      </c>
      <c r="AP12" s="387"/>
      <c r="AQ12" s="388">
        <v>1</v>
      </c>
      <c r="AR12" s="387"/>
      <c r="AS12" s="388">
        <v>0</v>
      </c>
      <c r="AT12" s="387" t="s">
        <v>473</v>
      </c>
      <c r="AU12" s="388">
        <v>0</v>
      </c>
      <c r="AV12" s="254">
        <v>0</v>
      </c>
    </row>
    <row r="13" spans="1:48" ht="13.5" customHeight="1" outlineLevel="1">
      <c r="A13" s="247" t="s">
        <v>277</v>
      </c>
      <c r="B13" s="248" t="s">
        <v>620</v>
      </c>
      <c r="C13" s="245"/>
      <c r="D13" s="238">
        <v>1</v>
      </c>
      <c r="E13" s="241"/>
      <c r="F13" s="253">
        <f>H13+I13+Y13+AI13</f>
        <v>41</v>
      </c>
      <c r="G13" s="254"/>
      <c r="H13" s="381">
        <v>0</v>
      </c>
      <c r="I13" s="253">
        <f>K13+M13+O13+Q13+S13+U13+W13</f>
        <v>19</v>
      </c>
      <c r="J13" s="254">
        <v>0</v>
      </c>
      <c r="K13" s="386">
        <v>0</v>
      </c>
      <c r="L13" s="387" t="s">
        <v>473</v>
      </c>
      <c r="M13" s="388">
        <v>2</v>
      </c>
      <c r="N13" s="387"/>
      <c r="O13" s="388">
        <v>0</v>
      </c>
      <c r="P13" s="387"/>
      <c r="Q13" s="388">
        <v>0</v>
      </c>
      <c r="R13" s="387"/>
      <c r="S13" s="388">
        <v>5</v>
      </c>
      <c r="T13" s="387"/>
      <c r="U13" s="388">
        <v>2</v>
      </c>
      <c r="V13" s="387"/>
      <c r="W13" s="388">
        <v>10</v>
      </c>
      <c r="X13" s="254"/>
      <c r="Y13" s="253">
        <f>AA13+AC13+AE13+AG13</f>
        <v>14</v>
      </c>
      <c r="Z13" s="254">
        <v>0</v>
      </c>
      <c r="AA13" s="386">
        <v>5</v>
      </c>
      <c r="AB13" s="387"/>
      <c r="AC13" s="388">
        <v>4</v>
      </c>
      <c r="AD13" s="387"/>
      <c r="AE13" s="388">
        <v>5</v>
      </c>
      <c r="AF13" s="387"/>
      <c r="AG13" s="388">
        <v>0</v>
      </c>
      <c r="AH13" s="254"/>
      <c r="AI13" s="253">
        <f>AK13+AM13+AO13+AQ13+AS13+AU13</f>
        <v>8</v>
      </c>
      <c r="AJ13" s="254"/>
      <c r="AK13" s="253">
        <v>3</v>
      </c>
      <c r="AL13" s="387"/>
      <c r="AM13" s="388">
        <v>3</v>
      </c>
      <c r="AN13" s="387"/>
      <c r="AO13" s="388">
        <v>2</v>
      </c>
      <c r="AP13" s="387"/>
      <c r="AQ13" s="388">
        <v>0</v>
      </c>
      <c r="AR13" s="387"/>
      <c r="AS13" s="388">
        <v>0</v>
      </c>
      <c r="AT13" s="387" t="s">
        <v>473</v>
      </c>
      <c r="AU13" s="388">
        <v>0</v>
      </c>
      <c r="AV13" s="254">
        <v>0</v>
      </c>
    </row>
    <row r="14" spans="1:48" ht="13.5" customHeight="1" outlineLevel="1">
      <c r="A14" s="247" t="s">
        <v>277</v>
      </c>
      <c r="B14" s="248" t="s">
        <v>480</v>
      </c>
      <c r="C14" s="245"/>
      <c r="D14" s="238">
        <v>1</v>
      </c>
      <c r="E14" s="241"/>
      <c r="F14" s="253">
        <f t="shared" si="1"/>
        <v>34</v>
      </c>
      <c r="G14" s="254">
        <v>0</v>
      </c>
      <c r="H14" s="381">
        <v>0</v>
      </c>
      <c r="I14" s="253">
        <f t="shared" si="0"/>
        <v>11</v>
      </c>
      <c r="J14" s="254">
        <v>0</v>
      </c>
      <c r="K14" s="386">
        <v>0</v>
      </c>
      <c r="L14" s="387"/>
      <c r="M14" s="388">
        <v>0</v>
      </c>
      <c r="N14" s="387"/>
      <c r="O14" s="388">
        <v>0</v>
      </c>
      <c r="P14" s="387"/>
      <c r="Q14" s="388">
        <v>1</v>
      </c>
      <c r="R14" s="387"/>
      <c r="S14" s="388">
        <v>1</v>
      </c>
      <c r="T14" s="387"/>
      <c r="U14" s="388">
        <v>0</v>
      </c>
      <c r="V14" s="387"/>
      <c r="W14" s="388">
        <v>9</v>
      </c>
      <c r="X14" s="254"/>
      <c r="Y14" s="253">
        <f t="shared" si="2"/>
        <v>11</v>
      </c>
      <c r="Z14" s="254">
        <v>0</v>
      </c>
      <c r="AA14" s="386">
        <v>3</v>
      </c>
      <c r="AB14" s="387"/>
      <c r="AC14" s="388">
        <v>1</v>
      </c>
      <c r="AD14" s="387"/>
      <c r="AE14" s="388">
        <v>4</v>
      </c>
      <c r="AF14" s="387"/>
      <c r="AG14" s="388">
        <v>3</v>
      </c>
      <c r="AH14" s="254"/>
      <c r="AI14" s="253">
        <f t="shared" si="3"/>
        <v>12</v>
      </c>
      <c r="AJ14" s="254">
        <v>0</v>
      </c>
      <c r="AK14" s="253">
        <v>3</v>
      </c>
      <c r="AL14" s="387"/>
      <c r="AM14" s="388">
        <v>1</v>
      </c>
      <c r="AN14" s="387"/>
      <c r="AO14" s="388">
        <v>2</v>
      </c>
      <c r="AP14" s="387" t="s">
        <v>473</v>
      </c>
      <c r="AQ14" s="388">
        <v>6</v>
      </c>
      <c r="AR14" s="387"/>
      <c r="AS14" s="388">
        <v>0</v>
      </c>
      <c r="AT14" s="387" t="s">
        <v>473</v>
      </c>
      <c r="AU14" s="388">
        <v>0</v>
      </c>
      <c r="AV14" s="254">
        <v>0</v>
      </c>
    </row>
    <row r="15" spans="1:48" ht="13.5" customHeight="1" outlineLevel="1">
      <c r="A15" s="247" t="s">
        <v>277</v>
      </c>
      <c r="B15" s="248" t="s">
        <v>481</v>
      </c>
      <c r="C15" s="245"/>
      <c r="D15" s="238">
        <v>1</v>
      </c>
      <c r="E15" s="241"/>
      <c r="F15" s="253">
        <f t="shared" si="1"/>
        <v>60</v>
      </c>
      <c r="G15" s="254">
        <v>1</v>
      </c>
      <c r="H15" s="381">
        <v>0</v>
      </c>
      <c r="I15" s="253">
        <f>K15+M15+O15+Q15+S15+U15+W15</f>
        <v>23</v>
      </c>
      <c r="J15" s="254"/>
      <c r="K15" s="386">
        <v>1</v>
      </c>
      <c r="L15" s="387" t="s">
        <v>473</v>
      </c>
      <c r="M15" s="388">
        <v>0</v>
      </c>
      <c r="N15" s="387"/>
      <c r="O15" s="388">
        <v>2</v>
      </c>
      <c r="P15" s="387"/>
      <c r="Q15" s="388">
        <v>2</v>
      </c>
      <c r="R15" s="387" t="s">
        <v>473</v>
      </c>
      <c r="S15" s="388">
        <v>0</v>
      </c>
      <c r="T15" s="387"/>
      <c r="U15" s="388">
        <v>1</v>
      </c>
      <c r="V15" s="387"/>
      <c r="W15" s="388">
        <v>17</v>
      </c>
      <c r="X15" s="254"/>
      <c r="Y15" s="253">
        <f t="shared" si="2"/>
        <v>16</v>
      </c>
      <c r="Z15" s="254">
        <v>1</v>
      </c>
      <c r="AA15" s="386">
        <v>1</v>
      </c>
      <c r="AB15" s="387">
        <v>1</v>
      </c>
      <c r="AC15" s="388">
        <v>1</v>
      </c>
      <c r="AD15" s="387"/>
      <c r="AE15" s="388">
        <v>5</v>
      </c>
      <c r="AF15" s="387"/>
      <c r="AG15" s="388">
        <v>9</v>
      </c>
      <c r="AH15" s="254"/>
      <c r="AI15" s="253">
        <f t="shared" si="3"/>
        <v>21</v>
      </c>
      <c r="AJ15" s="254"/>
      <c r="AK15" s="253">
        <v>2</v>
      </c>
      <c r="AL15" s="387"/>
      <c r="AM15" s="388">
        <v>2</v>
      </c>
      <c r="AN15" s="387"/>
      <c r="AO15" s="388">
        <v>1</v>
      </c>
      <c r="AP15" s="387"/>
      <c r="AQ15" s="388">
        <v>16</v>
      </c>
      <c r="AR15" s="387"/>
      <c r="AS15" s="388">
        <v>0</v>
      </c>
      <c r="AT15" s="387" t="s">
        <v>473</v>
      </c>
      <c r="AU15" s="388">
        <v>0</v>
      </c>
      <c r="AV15" s="254">
        <v>0</v>
      </c>
    </row>
    <row r="16" spans="1:48" ht="13.5" customHeight="1" outlineLevel="1">
      <c r="A16" s="247" t="s">
        <v>277</v>
      </c>
      <c r="B16" s="248" t="s">
        <v>482</v>
      </c>
      <c r="C16" s="245"/>
      <c r="D16" s="238"/>
      <c r="E16" s="241">
        <v>1</v>
      </c>
      <c r="F16" s="253">
        <f t="shared" si="1"/>
        <v>2</v>
      </c>
      <c r="G16" s="254">
        <v>0</v>
      </c>
      <c r="H16" s="381">
        <v>0</v>
      </c>
      <c r="I16" s="253">
        <f t="shared" si="0"/>
        <v>1</v>
      </c>
      <c r="J16" s="254">
        <v>0</v>
      </c>
      <c r="K16" s="386">
        <v>0</v>
      </c>
      <c r="L16" s="387" t="s">
        <v>473</v>
      </c>
      <c r="M16" s="388">
        <v>0</v>
      </c>
      <c r="N16" s="387"/>
      <c r="O16" s="388">
        <v>0</v>
      </c>
      <c r="P16" s="387"/>
      <c r="Q16" s="388">
        <v>0</v>
      </c>
      <c r="R16" s="387" t="s">
        <v>473</v>
      </c>
      <c r="S16" s="388">
        <v>0</v>
      </c>
      <c r="T16" s="387"/>
      <c r="U16" s="388">
        <v>0</v>
      </c>
      <c r="V16" s="387" t="s">
        <v>473</v>
      </c>
      <c r="W16" s="388">
        <v>1</v>
      </c>
      <c r="X16" s="254"/>
      <c r="Y16" s="253">
        <f t="shared" si="2"/>
        <v>1</v>
      </c>
      <c r="Z16" s="254">
        <v>0</v>
      </c>
      <c r="AA16" s="386">
        <v>1</v>
      </c>
      <c r="AB16" s="387"/>
      <c r="AC16" s="388">
        <v>0</v>
      </c>
      <c r="AD16" s="387"/>
      <c r="AE16" s="388">
        <v>0</v>
      </c>
      <c r="AF16" s="387"/>
      <c r="AG16" s="388">
        <v>0</v>
      </c>
      <c r="AH16" s="254"/>
      <c r="AI16" s="253">
        <f t="shared" si="3"/>
        <v>0</v>
      </c>
      <c r="AJ16" s="254">
        <v>0</v>
      </c>
      <c r="AK16" s="253">
        <v>0</v>
      </c>
      <c r="AL16" s="387"/>
      <c r="AM16" s="388">
        <v>0</v>
      </c>
      <c r="AN16" s="387"/>
      <c r="AO16" s="388">
        <v>0</v>
      </c>
      <c r="AP16" s="387" t="s">
        <v>473</v>
      </c>
      <c r="AQ16" s="388">
        <v>0</v>
      </c>
      <c r="AR16" s="387"/>
      <c r="AS16" s="388">
        <v>0</v>
      </c>
      <c r="AT16" s="387" t="s">
        <v>473</v>
      </c>
      <c r="AU16" s="388">
        <v>0</v>
      </c>
      <c r="AV16" s="254">
        <v>0</v>
      </c>
    </row>
    <row r="17" spans="1:48" ht="13.5" customHeight="1" outlineLevel="1">
      <c r="A17" s="247" t="s">
        <v>277</v>
      </c>
      <c r="B17" s="248" t="s">
        <v>483</v>
      </c>
      <c r="C17" s="245"/>
      <c r="D17" s="238">
        <v>1</v>
      </c>
      <c r="E17" s="241"/>
      <c r="F17" s="253">
        <f t="shared" si="1"/>
        <v>47</v>
      </c>
      <c r="G17" s="254">
        <v>2</v>
      </c>
      <c r="H17" s="381">
        <v>0</v>
      </c>
      <c r="I17" s="253">
        <f t="shared" si="0"/>
        <v>16</v>
      </c>
      <c r="J17" s="254">
        <v>1</v>
      </c>
      <c r="K17" s="388">
        <v>1</v>
      </c>
      <c r="L17" s="387" t="s">
        <v>473</v>
      </c>
      <c r="M17" s="388">
        <v>1</v>
      </c>
      <c r="N17" s="387"/>
      <c r="O17" s="388">
        <v>1</v>
      </c>
      <c r="P17" s="387"/>
      <c r="Q17" s="388">
        <v>0</v>
      </c>
      <c r="R17" s="387"/>
      <c r="S17" s="388">
        <v>1</v>
      </c>
      <c r="T17" s="387">
        <v>1</v>
      </c>
      <c r="U17" s="388">
        <v>1</v>
      </c>
      <c r="V17" s="387" t="s">
        <v>473</v>
      </c>
      <c r="W17" s="388">
        <v>11</v>
      </c>
      <c r="X17" s="254"/>
      <c r="Y17" s="253">
        <f t="shared" si="2"/>
        <v>12</v>
      </c>
      <c r="Z17" s="254">
        <v>1</v>
      </c>
      <c r="AA17" s="386">
        <v>1</v>
      </c>
      <c r="AB17" s="387">
        <v>1</v>
      </c>
      <c r="AC17" s="388">
        <v>0</v>
      </c>
      <c r="AD17" s="387"/>
      <c r="AE17" s="388">
        <v>0</v>
      </c>
      <c r="AF17" s="387"/>
      <c r="AG17" s="388">
        <v>11</v>
      </c>
      <c r="AH17" s="254"/>
      <c r="AI17" s="253">
        <f t="shared" si="3"/>
        <v>19</v>
      </c>
      <c r="AJ17" s="254">
        <v>0</v>
      </c>
      <c r="AK17" s="253">
        <v>2</v>
      </c>
      <c r="AL17" s="387"/>
      <c r="AM17" s="388">
        <v>3</v>
      </c>
      <c r="AN17" s="387"/>
      <c r="AO17" s="388">
        <v>3</v>
      </c>
      <c r="AP17" s="387" t="s">
        <v>473</v>
      </c>
      <c r="AQ17" s="388">
        <v>11</v>
      </c>
      <c r="AR17" s="387"/>
      <c r="AS17" s="388">
        <v>0</v>
      </c>
      <c r="AT17" s="387" t="s">
        <v>473</v>
      </c>
      <c r="AU17" s="388">
        <v>0</v>
      </c>
      <c r="AV17" s="254">
        <v>0</v>
      </c>
    </row>
    <row r="18" spans="1:48" ht="13.5" customHeight="1" outlineLevel="1">
      <c r="A18" s="247" t="s">
        <v>277</v>
      </c>
      <c r="B18" s="248" t="s">
        <v>484</v>
      </c>
      <c r="C18" s="245"/>
      <c r="D18" s="238">
        <v>1</v>
      </c>
      <c r="E18" s="241"/>
      <c r="F18" s="253">
        <f t="shared" si="1"/>
        <v>49</v>
      </c>
      <c r="G18" s="254">
        <v>1</v>
      </c>
      <c r="H18" s="381">
        <v>0</v>
      </c>
      <c r="I18" s="253">
        <f t="shared" si="0"/>
        <v>21</v>
      </c>
      <c r="J18" s="254">
        <v>1</v>
      </c>
      <c r="K18" s="386">
        <v>1</v>
      </c>
      <c r="L18" s="387"/>
      <c r="M18" s="388">
        <v>1</v>
      </c>
      <c r="N18" s="387">
        <v>1</v>
      </c>
      <c r="O18" s="388">
        <v>2</v>
      </c>
      <c r="P18" s="387"/>
      <c r="Q18" s="388">
        <v>2</v>
      </c>
      <c r="R18" s="387" t="s">
        <v>473</v>
      </c>
      <c r="S18" s="388">
        <v>1</v>
      </c>
      <c r="T18" s="387"/>
      <c r="U18" s="388">
        <v>1</v>
      </c>
      <c r="V18" s="387" t="s">
        <v>473</v>
      </c>
      <c r="W18" s="388">
        <v>13</v>
      </c>
      <c r="X18" s="254"/>
      <c r="Y18" s="253">
        <f t="shared" si="2"/>
        <v>14</v>
      </c>
      <c r="Z18" s="254"/>
      <c r="AA18" s="386">
        <v>2</v>
      </c>
      <c r="AB18" s="387"/>
      <c r="AC18" s="388">
        <v>2</v>
      </c>
      <c r="AD18" s="387"/>
      <c r="AE18" s="388">
        <v>2</v>
      </c>
      <c r="AF18" s="387"/>
      <c r="AG18" s="388">
        <v>8</v>
      </c>
      <c r="AH18" s="254"/>
      <c r="AI18" s="253">
        <f t="shared" si="3"/>
        <v>14</v>
      </c>
      <c r="AJ18" s="254"/>
      <c r="AK18" s="253">
        <v>3</v>
      </c>
      <c r="AL18" s="387"/>
      <c r="AM18" s="388">
        <v>0</v>
      </c>
      <c r="AN18" s="387"/>
      <c r="AO18" s="388">
        <v>1</v>
      </c>
      <c r="AP18" s="387" t="s">
        <v>473</v>
      </c>
      <c r="AQ18" s="388">
        <v>10</v>
      </c>
      <c r="AR18" s="387"/>
      <c r="AS18" s="388">
        <v>0</v>
      </c>
      <c r="AT18" s="387" t="s">
        <v>473</v>
      </c>
      <c r="AU18" s="388">
        <v>0</v>
      </c>
      <c r="AV18" s="254">
        <v>0</v>
      </c>
    </row>
    <row r="19" spans="1:48" ht="13.5" customHeight="1" outlineLevel="1">
      <c r="A19" s="247" t="s">
        <v>277</v>
      </c>
      <c r="B19" s="248" t="s">
        <v>485</v>
      </c>
      <c r="C19" s="245"/>
      <c r="D19" s="238"/>
      <c r="E19" s="241">
        <v>1</v>
      </c>
      <c r="F19" s="253">
        <f t="shared" si="1"/>
        <v>5</v>
      </c>
      <c r="G19" s="254">
        <v>0</v>
      </c>
      <c r="H19" s="381">
        <v>0</v>
      </c>
      <c r="I19" s="253">
        <f t="shared" si="0"/>
        <v>3</v>
      </c>
      <c r="J19" s="254">
        <v>0</v>
      </c>
      <c r="K19" s="386">
        <v>0</v>
      </c>
      <c r="L19" s="387" t="s">
        <v>473</v>
      </c>
      <c r="M19" s="388">
        <v>0</v>
      </c>
      <c r="N19" s="387"/>
      <c r="O19" s="388">
        <v>0</v>
      </c>
      <c r="P19" s="387"/>
      <c r="Q19" s="388">
        <v>0</v>
      </c>
      <c r="R19" s="387" t="s">
        <v>473</v>
      </c>
      <c r="S19" s="388">
        <v>0</v>
      </c>
      <c r="T19" s="387"/>
      <c r="U19" s="388">
        <v>0</v>
      </c>
      <c r="V19" s="387" t="s">
        <v>473</v>
      </c>
      <c r="W19" s="388">
        <v>3</v>
      </c>
      <c r="X19" s="254"/>
      <c r="Y19" s="253">
        <f t="shared" si="2"/>
        <v>2</v>
      </c>
      <c r="Z19" s="254">
        <v>0</v>
      </c>
      <c r="AA19" s="386">
        <v>1</v>
      </c>
      <c r="AB19" s="387"/>
      <c r="AC19" s="388">
        <v>0</v>
      </c>
      <c r="AD19" s="387"/>
      <c r="AE19" s="388">
        <v>1</v>
      </c>
      <c r="AF19" s="387"/>
      <c r="AG19" s="388">
        <v>0</v>
      </c>
      <c r="AH19" s="254"/>
      <c r="AI19" s="253">
        <f t="shared" si="3"/>
        <v>0</v>
      </c>
      <c r="AJ19" s="254">
        <v>0</v>
      </c>
      <c r="AK19" s="253">
        <v>0</v>
      </c>
      <c r="AL19" s="387"/>
      <c r="AM19" s="388">
        <v>0</v>
      </c>
      <c r="AN19" s="387"/>
      <c r="AO19" s="388">
        <v>0</v>
      </c>
      <c r="AP19" s="387" t="s">
        <v>473</v>
      </c>
      <c r="AQ19" s="388">
        <v>0</v>
      </c>
      <c r="AR19" s="387"/>
      <c r="AS19" s="388">
        <v>0</v>
      </c>
      <c r="AT19" s="387" t="s">
        <v>473</v>
      </c>
      <c r="AU19" s="388">
        <v>0</v>
      </c>
      <c r="AV19" s="254">
        <v>0</v>
      </c>
    </row>
    <row r="20" spans="1:48" ht="13.5" customHeight="1" outlineLevel="1">
      <c r="A20" s="232" t="s">
        <v>277</v>
      </c>
      <c r="B20" s="233" t="s">
        <v>486</v>
      </c>
      <c r="C20" s="246"/>
      <c r="D20" s="237">
        <v>1</v>
      </c>
      <c r="E20" s="242"/>
      <c r="F20" s="255">
        <f t="shared" si="1"/>
        <v>39</v>
      </c>
      <c r="G20" s="256">
        <v>0</v>
      </c>
      <c r="H20" s="382">
        <v>0</v>
      </c>
      <c r="I20" s="255">
        <f>K20+M20+O20+Q20+S20+U20+W20</f>
        <v>16</v>
      </c>
      <c r="J20" s="256">
        <v>0</v>
      </c>
      <c r="K20" s="389">
        <v>1</v>
      </c>
      <c r="L20" s="390" t="s">
        <v>473</v>
      </c>
      <c r="M20" s="389">
        <v>0</v>
      </c>
      <c r="N20" s="390"/>
      <c r="O20" s="389">
        <v>0</v>
      </c>
      <c r="P20" s="390"/>
      <c r="Q20" s="389">
        <v>1</v>
      </c>
      <c r="R20" s="390" t="s">
        <v>473</v>
      </c>
      <c r="S20" s="389">
        <v>0</v>
      </c>
      <c r="T20" s="390"/>
      <c r="U20" s="389">
        <v>0</v>
      </c>
      <c r="V20" s="390" t="s">
        <v>473</v>
      </c>
      <c r="W20" s="391">
        <v>14</v>
      </c>
      <c r="X20" s="256"/>
      <c r="Y20" s="255">
        <f t="shared" si="2"/>
        <v>8</v>
      </c>
      <c r="Z20" s="256">
        <v>0</v>
      </c>
      <c r="AA20" s="389">
        <v>0</v>
      </c>
      <c r="AB20" s="390"/>
      <c r="AC20" s="389">
        <v>0</v>
      </c>
      <c r="AD20" s="390"/>
      <c r="AE20" s="389">
        <v>1</v>
      </c>
      <c r="AF20" s="390"/>
      <c r="AG20" s="389">
        <v>7</v>
      </c>
      <c r="AH20" s="256"/>
      <c r="AI20" s="255">
        <f t="shared" si="3"/>
        <v>15</v>
      </c>
      <c r="AJ20" s="256">
        <v>0</v>
      </c>
      <c r="AK20" s="389">
        <v>0</v>
      </c>
      <c r="AL20" s="390"/>
      <c r="AM20" s="389">
        <v>1</v>
      </c>
      <c r="AN20" s="390"/>
      <c r="AO20" s="389">
        <v>0</v>
      </c>
      <c r="AP20" s="390" t="s">
        <v>473</v>
      </c>
      <c r="AQ20" s="389">
        <v>14</v>
      </c>
      <c r="AR20" s="390"/>
      <c r="AS20" s="389">
        <v>0</v>
      </c>
      <c r="AT20" s="390" t="s">
        <v>473</v>
      </c>
      <c r="AU20" s="389">
        <v>0</v>
      </c>
      <c r="AV20" s="256">
        <v>0</v>
      </c>
    </row>
    <row r="21" spans="1:48" s="145" customFormat="1" ht="16.5" customHeight="1">
      <c r="A21" s="781" t="s">
        <v>278</v>
      </c>
      <c r="B21" s="782"/>
      <c r="C21" s="144">
        <v>1</v>
      </c>
      <c r="D21" s="143">
        <v>12</v>
      </c>
      <c r="E21" s="243">
        <v>4</v>
      </c>
      <c r="F21" s="257">
        <f aca="true" t="shared" si="4" ref="F21:AV21">SUM(F5:F20)</f>
        <v>537</v>
      </c>
      <c r="G21" s="258">
        <f t="shared" si="4"/>
        <v>6</v>
      </c>
      <c r="H21" s="383">
        <f t="shared" si="4"/>
        <v>9</v>
      </c>
      <c r="I21" s="257">
        <f t="shared" si="4"/>
        <v>199</v>
      </c>
      <c r="J21" s="258">
        <f t="shared" si="4"/>
        <v>3</v>
      </c>
      <c r="K21" s="392">
        <f t="shared" si="4"/>
        <v>19</v>
      </c>
      <c r="L21" s="393">
        <f t="shared" si="4"/>
        <v>0</v>
      </c>
      <c r="M21" s="392">
        <f t="shared" si="4"/>
        <v>15</v>
      </c>
      <c r="N21" s="393">
        <f t="shared" si="4"/>
        <v>1</v>
      </c>
      <c r="O21" s="392">
        <f t="shared" si="4"/>
        <v>13</v>
      </c>
      <c r="P21" s="393">
        <f t="shared" si="4"/>
        <v>0</v>
      </c>
      <c r="Q21" s="392">
        <f t="shared" si="4"/>
        <v>13</v>
      </c>
      <c r="R21" s="393">
        <f t="shared" si="4"/>
        <v>0</v>
      </c>
      <c r="S21" s="392">
        <f t="shared" si="4"/>
        <v>20</v>
      </c>
      <c r="T21" s="393">
        <f t="shared" si="4"/>
        <v>1</v>
      </c>
      <c r="U21" s="392">
        <f t="shared" si="4"/>
        <v>17</v>
      </c>
      <c r="V21" s="393">
        <f t="shared" si="4"/>
        <v>0</v>
      </c>
      <c r="W21" s="392">
        <f>SUM(W5:W20)</f>
        <v>102</v>
      </c>
      <c r="X21" s="258">
        <f t="shared" si="4"/>
        <v>-1</v>
      </c>
      <c r="Y21" s="257">
        <f t="shared" si="4"/>
        <v>136</v>
      </c>
      <c r="Z21" s="258">
        <f t="shared" si="4"/>
        <v>3</v>
      </c>
      <c r="AA21" s="392">
        <f t="shared" si="4"/>
        <v>33</v>
      </c>
      <c r="AB21" s="393">
        <f t="shared" si="4"/>
        <v>2</v>
      </c>
      <c r="AC21" s="392">
        <f t="shared" si="4"/>
        <v>30</v>
      </c>
      <c r="AD21" s="393">
        <f t="shared" si="4"/>
        <v>0</v>
      </c>
      <c r="AE21" s="392">
        <f t="shared" si="4"/>
        <v>34</v>
      </c>
      <c r="AF21" s="393">
        <f t="shared" si="4"/>
        <v>-1</v>
      </c>
      <c r="AG21" s="392">
        <f t="shared" si="4"/>
        <v>39</v>
      </c>
      <c r="AH21" s="258">
        <f t="shared" si="4"/>
        <v>0</v>
      </c>
      <c r="AI21" s="257">
        <f t="shared" si="4"/>
        <v>193</v>
      </c>
      <c r="AJ21" s="258">
        <f t="shared" si="4"/>
        <v>0</v>
      </c>
      <c r="AK21" s="392">
        <f t="shared" si="4"/>
        <v>43</v>
      </c>
      <c r="AL21" s="393">
        <f t="shared" si="4"/>
        <v>0</v>
      </c>
      <c r="AM21" s="392">
        <f t="shared" si="4"/>
        <v>39</v>
      </c>
      <c r="AN21" s="393">
        <f t="shared" si="4"/>
        <v>0</v>
      </c>
      <c r="AO21" s="392">
        <f t="shared" si="4"/>
        <v>40</v>
      </c>
      <c r="AP21" s="393">
        <f t="shared" si="4"/>
        <v>0</v>
      </c>
      <c r="AQ21" s="392">
        <f t="shared" si="4"/>
        <v>64</v>
      </c>
      <c r="AR21" s="393">
        <f t="shared" si="4"/>
        <v>0</v>
      </c>
      <c r="AS21" s="392">
        <f t="shared" si="4"/>
        <v>7</v>
      </c>
      <c r="AT21" s="393">
        <f t="shared" si="4"/>
        <v>0</v>
      </c>
      <c r="AU21" s="392">
        <f t="shared" si="4"/>
        <v>0</v>
      </c>
      <c r="AV21" s="258">
        <f t="shared" si="4"/>
        <v>0</v>
      </c>
    </row>
    <row r="22" ht="16.5" customHeight="1"/>
    <row r="23" ht="12">
      <c r="A23" s="147"/>
    </row>
    <row r="24" ht="12">
      <c r="A24" s="147"/>
    </row>
  </sheetData>
  <sheetProtection/>
  <mergeCells count="30">
    <mergeCell ref="AK4:AL4"/>
    <mergeCell ref="AA4:AB4"/>
    <mergeCell ref="AC4:AD4"/>
    <mergeCell ref="AE4:AF4"/>
    <mergeCell ref="Y4:Z4"/>
    <mergeCell ref="A21:B21"/>
    <mergeCell ref="AI4:AJ4"/>
    <mergeCell ref="S4:T4"/>
    <mergeCell ref="U4:V4"/>
    <mergeCell ref="M4:N4"/>
    <mergeCell ref="AI3:AV3"/>
    <mergeCell ref="I4:J4"/>
    <mergeCell ref="AS4:AT4"/>
    <mergeCell ref="AU4:AV4"/>
    <mergeCell ref="AQ4:AR4"/>
    <mergeCell ref="I3:X3"/>
    <mergeCell ref="O4:P4"/>
    <mergeCell ref="Q4:R4"/>
    <mergeCell ref="Y3:AH3"/>
    <mergeCell ref="AG4:AH4"/>
    <mergeCell ref="D2:E2"/>
    <mergeCell ref="F2:AV2"/>
    <mergeCell ref="D3:D4"/>
    <mergeCell ref="E3:E4"/>
    <mergeCell ref="F3:G4"/>
    <mergeCell ref="H3:H4"/>
    <mergeCell ref="K4:L4"/>
    <mergeCell ref="W4:X4"/>
    <mergeCell ref="AM4:AN4"/>
    <mergeCell ref="AO4:AP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landscape" paperSize="9" scale="55" r:id="rId1"/>
  <headerFooter alignWithMargins="0">
    <oddHeader>&amp;R&amp;K000000調査基準日：令和５年５月１日</oddHeader>
    <oddFooter>&amp;R&amp;K000000令和５年度公立特別支援学校学校数・学級数　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0"/>
  <sheetViews>
    <sheetView zoomScalePageLayoutView="0" workbookViewId="0" topLeftCell="A1">
      <pane xSplit="3" ySplit="3" topLeftCell="D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5" sqref="N35"/>
    </sheetView>
  </sheetViews>
  <sheetFormatPr defaultColWidth="9.00390625" defaultRowHeight="13.5" outlineLevelRow="2"/>
  <cols>
    <col min="1" max="1" width="9.375" style="147" customWidth="1"/>
    <col min="2" max="2" width="16.375" style="147" customWidth="1"/>
    <col min="3" max="3" width="20.00390625" style="147" bestFit="1" customWidth="1"/>
    <col min="4" max="4" width="7.50390625" style="313" customWidth="1"/>
    <col min="5" max="10" width="7.50390625" style="147" customWidth="1"/>
    <col min="11" max="12" width="7.50390625" style="485" customWidth="1"/>
    <col min="13" max="15" width="7.00390625" style="147" customWidth="1"/>
    <col min="16" max="23" width="5.25390625" style="147" customWidth="1"/>
    <col min="24" max="16384" width="9.00390625" style="147" customWidth="1"/>
  </cols>
  <sheetData>
    <row r="1" spans="1:12" ht="12">
      <c r="A1" s="146" t="s">
        <v>631</v>
      </c>
      <c r="L1" s="394"/>
    </row>
    <row r="2" spans="1:12" s="20" customFormat="1" ht="19.5" customHeight="1">
      <c r="A2" s="787" t="s">
        <v>267</v>
      </c>
      <c r="B2" s="789" t="s">
        <v>505</v>
      </c>
      <c r="C2" s="791" t="s">
        <v>496</v>
      </c>
      <c r="D2" s="793" t="s">
        <v>423</v>
      </c>
      <c r="E2" s="783" t="s">
        <v>422</v>
      </c>
      <c r="F2" s="784"/>
      <c r="G2" s="785" t="s">
        <v>418</v>
      </c>
      <c r="H2" s="786"/>
      <c r="I2" s="786"/>
      <c r="J2" s="786"/>
      <c r="K2" s="786"/>
      <c r="L2" s="786"/>
    </row>
    <row r="3" spans="1:12" s="20" customFormat="1" ht="26.25" customHeight="1">
      <c r="A3" s="788"/>
      <c r="B3" s="790"/>
      <c r="C3" s="792"/>
      <c r="D3" s="794"/>
      <c r="E3" s="21" t="s">
        <v>424</v>
      </c>
      <c r="F3" s="22" t="s">
        <v>425</v>
      </c>
      <c r="G3" s="23" t="s">
        <v>276</v>
      </c>
      <c r="H3" s="398" t="s">
        <v>426</v>
      </c>
      <c r="I3" s="399" t="s">
        <v>427</v>
      </c>
      <c r="J3" s="400" t="s">
        <v>428</v>
      </c>
      <c r="K3" s="486" t="s">
        <v>429</v>
      </c>
      <c r="L3" s="487" t="s">
        <v>430</v>
      </c>
    </row>
    <row r="4" spans="1:12" ht="12" outlineLevel="2">
      <c r="A4" s="193" t="s">
        <v>28</v>
      </c>
      <c r="B4" s="199" t="s">
        <v>29</v>
      </c>
      <c r="C4" s="190" t="s">
        <v>431</v>
      </c>
      <c r="D4" s="314"/>
      <c r="E4" s="148">
        <v>1</v>
      </c>
      <c r="F4" s="149"/>
      <c r="G4" s="93">
        <f>H4+I4+J4</f>
        <v>3</v>
      </c>
      <c r="H4" s="401">
        <v>1</v>
      </c>
      <c r="I4" s="402">
        <v>1</v>
      </c>
      <c r="J4" s="402">
        <v>1</v>
      </c>
      <c r="K4" s="488" t="s">
        <v>508</v>
      </c>
      <c r="L4" s="489" t="s">
        <v>508</v>
      </c>
    </row>
    <row r="5" spans="1:12" ht="12" outlineLevel="2">
      <c r="A5" s="194" t="s">
        <v>28</v>
      </c>
      <c r="B5" s="200" t="s">
        <v>29</v>
      </c>
      <c r="C5" s="191" t="s">
        <v>432</v>
      </c>
      <c r="D5" s="315"/>
      <c r="E5" s="150">
        <v>1</v>
      </c>
      <c r="F5" s="151"/>
      <c r="G5" s="100">
        <f>H5+I5+J5</f>
        <v>2</v>
      </c>
      <c r="H5" s="403">
        <v>0</v>
      </c>
      <c r="I5" s="404">
        <v>1</v>
      </c>
      <c r="J5" s="404">
        <v>1</v>
      </c>
      <c r="K5" s="490" t="s">
        <v>508</v>
      </c>
      <c r="L5" s="491" t="s">
        <v>508</v>
      </c>
    </row>
    <row r="6" spans="1:12" ht="12" outlineLevel="2">
      <c r="A6" s="195" t="s">
        <v>28</v>
      </c>
      <c r="B6" s="201" t="s">
        <v>29</v>
      </c>
      <c r="C6" s="192" t="s">
        <v>433</v>
      </c>
      <c r="D6" s="316"/>
      <c r="E6" s="152">
        <v>1</v>
      </c>
      <c r="F6" s="153"/>
      <c r="G6" s="118">
        <f>H6+I6+J6</f>
        <v>2</v>
      </c>
      <c r="H6" s="403">
        <v>0</v>
      </c>
      <c r="I6" s="404">
        <v>1</v>
      </c>
      <c r="J6" s="404">
        <v>1</v>
      </c>
      <c r="K6" s="492" t="s">
        <v>508</v>
      </c>
      <c r="L6" s="493" t="s">
        <v>508</v>
      </c>
    </row>
    <row r="7" spans="1:12" s="158" customFormat="1" ht="12.75" outlineLevel="1">
      <c r="A7" s="196" t="s">
        <v>28</v>
      </c>
      <c r="B7" s="161" t="s">
        <v>301</v>
      </c>
      <c r="C7" s="155"/>
      <c r="D7" s="317">
        <v>0</v>
      </c>
      <c r="E7" s="499">
        <f>SUM(E4:E6)</f>
        <v>3</v>
      </c>
      <c r="F7" s="157">
        <v>0</v>
      </c>
      <c r="G7" s="496">
        <f>SUM(G4:G6)</f>
        <v>7</v>
      </c>
      <c r="H7" s="497">
        <f>SUM(H4:H6)</f>
        <v>1</v>
      </c>
      <c r="I7" s="498">
        <f>SUM(I4:I6)</f>
        <v>3</v>
      </c>
      <c r="J7" s="498">
        <f>SUM(J4:J6)</f>
        <v>3</v>
      </c>
      <c r="K7" s="494">
        <v>0</v>
      </c>
      <c r="L7" s="495">
        <v>0</v>
      </c>
    </row>
    <row r="8" spans="1:12" ht="12" outlineLevel="2">
      <c r="A8" s="197" t="s">
        <v>28</v>
      </c>
      <c r="B8" s="202" t="s">
        <v>52</v>
      </c>
      <c r="C8" s="203" t="s">
        <v>434</v>
      </c>
      <c r="D8" s="318"/>
      <c r="E8" s="159">
        <v>1</v>
      </c>
      <c r="F8" s="160"/>
      <c r="G8" s="100">
        <f>H8+I8+J8</f>
        <v>3</v>
      </c>
      <c r="H8" s="403">
        <v>1</v>
      </c>
      <c r="I8" s="404">
        <v>1</v>
      </c>
      <c r="J8" s="404">
        <v>1</v>
      </c>
      <c r="K8" s="490" t="s">
        <v>508</v>
      </c>
      <c r="L8" s="491" t="s">
        <v>508</v>
      </c>
    </row>
    <row r="9" spans="1:12" s="158" customFormat="1" ht="12.75" outlineLevel="1">
      <c r="A9" s="196" t="s">
        <v>28</v>
      </c>
      <c r="B9" s="162" t="s">
        <v>435</v>
      </c>
      <c r="C9" s="155"/>
      <c r="D9" s="317">
        <v>0</v>
      </c>
      <c r="E9" s="156">
        <v>1</v>
      </c>
      <c r="F9" s="157">
        <v>0</v>
      </c>
      <c r="G9" s="106">
        <f aca="true" t="shared" si="0" ref="G9:L9">G8</f>
        <v>3</v>
      </c>
      <c r="H9" s="407">
        <f t="shared" si="0"/>
        <v>1</v>
      </c>
      <c r="I9" s="408">
        <f t="shared" si="0"/>
        <v>1</v>
      </c>
      <c r="J9" s="408">
        <f t="shared" si="0"/>
        <v>1</v>
      </c>
      <c r="K9" s="494" t="str">
        <f t="shared" si="0"/>
        <v>-</v>
      </c>
      <c r="L9" s="495" t="str">
        <f t="shared" si="0"/>
        <v>-</v>
      </c>
    </row>
    <row r="10" spans="1:12" ht="12" outlineLevel="2">
      <c r="A10" s="198" t="s">
        <v>28</v>
      </c>
      <c r="B10" s="199" t="s">
        <v>63</v>
      </c>
      <c r="C10" s="190" t="s">
        <v>436</v>
      </c>
      <c r="D10" s="314"/>
      <c r="E10" s="148">
        <v>1</v>
      </c>
      <c r="F10" s="149"/>
      <c r="G10" s="93">
        <f>H10+I10+J10</f>
        <v>3</v>
      </c>
      <c r="H10" s="401">
        <v>1</v>
      </c>
      <c r="I10" s="402">
        <v>1</v>
      </c>
      <c r="J10" s="402">
        <v>1</v>
      </c>
      <c r="K10" s="488" t="s">
        <v>508</v>
      </c>
      <c r="L10" s="489" t="s">
        <v>508</v>
      </c>
    </row>
    <row r="11" spans="1:12" ht="12" outlineLevel="2">
      <c r="A11" s="194" t="s">
        <v>28</v>
      </c>
      <c r="B11" s="200" t="s">
        <v>63</v>
      </c>
      <c r="C11" s="191" t="s">
        <v>437</v>
      </c>
      <c r="D11" s="315" t="s">
        <v>527</v>
      </c>
      <c r="E11" s="150">
        <v>1</v>
      </c>
      <c r="F11" s="151"/>
      <c r="G11" s="100">
        <f>H11+I11+J11</f>
        <v>0</v>
      </c>
      <c r="H11" s="403">
        <v>0</v>
      </c>
      <c r="I11" s="404">
        <v>0</v>
      </c>
      <c r="J11" s="404">
        <v>0</v>
      </c>
      <c r="K11" s="490" t="s">
        <v>508</v>
      </c>
      <c r="L11" s="491" t="s">
        <v>508</v>
      </c>
    </row>
    <row r="12" spans="1:12" ht="12" outlineLevel="2">
      <c r="A12" s="194" t="s">
        <v>28</v>
      </c>
      <c r="B12" s="200" t="s">
        <v>63</v>
      </c>
      <c r="C12" s="191" t="s">
        <v>438</v>
      </c>
      <c r="D12" s="315"/>
      <c r="E12" s="150">
        <v>1</v>
      </c>
      <c r="F12" s="151"/>
      <c r="G12" s="118">
        <f>H12+I12+J12</f>
        <v>3</v>
      </c>
      <c r="H12" s="405">
        <v>1</v>
      </c>
      <c r="I12" s="406">
        <v>1</v>
      </c>
      <c r="J12" s="406">
        <v>1</v>
      </c>
      <c r="K12" s="492" t="s">
        <v>508</v>
      </c>
      <c r="L12" s="493" t="s">
        <v>508</v>
      </c>
    </row>
    <row r="13" spans="1:12" ht="12" outlineLevel="2">
      <c r="A13" s="194" t="s">
        <v>28</v>
      </c>
      <c r="B13" s="200" t="s">
        <v>63</v>
      </c>
      <c r="C13" s="191" t="s">
        <v>439</v>
      </c>
      <c r="D13" s="315"/>
      <c r="E13" s="150">
        <v>1</v>
      </c>
      <c r="F13" s="151"/>
      <c r="G13" s="100">
        <f>H13+I13+J13</f>
        <v>1</v>
      </c>
      <c r="H13" s="403">
        <v>0</v>
      </c>
      <c r="I13" s="404">
        <v>0</v>
      </c>
      <c r="J13" s="404">
        <v>1</v>
      </c>
      <c r="K13" s="490" t="s">
        <v>508</v>
      </c>
      <c r="L13" s="491" t="s">
        <v>508</v>
      </c>
    </row>
    <row r="14" spans="1:12" ht="12" outlineLevel="2">
      <c r="A14" s="195" t="s">
        <v>28</v>
      </c>
      <c r="B14" s="201" t="s">
        <v>63</v>
      </c>
      <c r="C14" s="192" t="s">
        <v>440</v>
      </c>
      <c r="D14" s="316"/>
      <c r="E14" s="152">
        <v>1</v>
      </c>
      <c r="F14" s="153"/>
      <c r="G14" s="118">
        <f>H14+I14+J14</f>
        <v>3</v>
      </c>
      <c r="H14" s="405">
        <v>1</v>
      </c>
      <c r="I14" s="406">
        <v>1</v>
      </c>
      <c r="J14" s="406">
        <v>1</v>
      </c>
      <c r="K14" s="492" t="s">
        <v>508</v>
      </c>
      <c r="L14" s="493" t="s">
        <v>508</v>
      </c>
    </row>
    <row r="15" spans="1:12" s="158" customFormat="1" ht="12.75" outlineLevel="1">
      <c r="A15" s="196" t="s">
        <v>28</v>
      </c>
      <c r="B15" s="161" t="s">
        <v>312</v>
      </c>
      <c r="C15" s="155"/>
      <c r="D15" s="317">
        <v>1</v>
      </c>
      <c r="E15" s="499">
        <f>SUM(E10:E14)</f>
        <v>5</v>
      </c>
      <c r="F15" s="157">
        <v>0</v>
      </c>
      <c r="G15" s="496">
        <f aca="true" t="shared" si="1" ref="G15:L15">SUM(G10:G14)</f>
        <v>10</v>
      </c>
      <c r="H15" s="497">
        <f t="shared" si="1"/>
        <v>3</v>
      </c>
      <c r="I15" s="498">
        <f t="shared" si="1"/>
        <v>3</v>
      </c>
      <c r="J15" s="498">
        <f t="shared" si="1"/>
        <v>4</v>
      </c>
      <c r="K15" s="500">
        <f t="shared" si="1"/>
        <v>0</v>
      </c>
      <c r="L15" s="501">
        <f t="shared" si="1"/>
        <v>0</v>
      </c>
    </row>
    <row r="16" spans="1:12" ht="12" outlineLevel="2">
      <c r="A16" s="194" t="s">
        <v>28</v>
      </c>
      <c r="B16" s="200" t="s">
        <v>72</v>
      </c>
      <c r="C16" s="191" t="s">
        <v>538</v>
      </c>
      <c r="D16" s="315"/>
      <c r="E16" s="150">
        <v>1</v>
      </c>
      <c r="F16" s="151"/>
      <c r="G16" s="100">
        <f aca="true" t="shared" si="2" ref="G16:G22">H16+I16+J16</f>
        <v>4</v>
      </c>
      <c r="H16" s="403">
        <v>2</v>
      </c>
      <c r="I16" s="404">
        <v>1</v>
      </c>
      <c r="J16" s="404">
        <v>1</v>
      </c>
      <c r="K16" s="490" t="s">
        <v>508</v>
      </c>
      <c r="L16" s="491" t="s">
        <v>508</v>
      </c>
    </row>
    <row r="17" spans="1:12" ht="12" outlineLevel="2">
      <c r="A17" s="194" t="s">
        <v>28</v>
      </c>
      <c r="B17" s="200" t="s">
        <v>72</v>
      </c>
      <c r="C17" s="191" t="s">
        <v>539</v>
      </c>
      <c r="D17" s="315"/>
      <c r="E17" s="150">
        <v>1</v>
      </c>
      <c r="F17" s="151"/>
      <c r="G17" s="118">
        <f t="shared" si="2"/>
        <v>3</v>
      </c>
      <c r="H17" s="405">
        <v>1</v>
      </c>
      <c r="I17" s="406">
        <v>1</v>
      </c>
      <c r="J17" s="406">
        <v>1</v>
      </c>
      <c r="K17" s="492" t="s">
        <v>508</v>
      </c>
      <c r="L17" s="493" t="s">
        <v>508</v>
      </c>
    </row>
    <row r="18" spans="1:12" ht="12" outlineLevel="2">
      <c r="A18" s="194" t="s">
        <v>28</v>
      </c>
      <c r="B18" s="200" t="s">
        <v>72</v>
      </c>
      <c r="C18" s="191" t="s">
        <v>540</v>
      </c>
      <c r="D18" s="315"/>
      <c r="E18" s="150">
        <v>1</v>
      </c>
      <c r="F18" s="151"/>
      <c r="G18" s="100">
        <f t="shared" si="2"/>
        <v>4</v>
      </c>
      <c r="H18" s="503">
        <v>2</v>
      </c>
      <c r="I18" s="404">
        <v>1</v>
      </c>
      <c r="J18" s="404">
        <v>1</v>
      </c>
      <c r="K18" s="490" t="s">
        <v>508</v>
      </c>
      <c r="L18" s="491" t="s">
        <v>508</v>
      </c>
    </row>
    <row r="19" spans="1:12" ht="12" outlineLevel="2">
      <c r="A19" s="194" t="s">
        <v>28</v>
      </c>
      <c r="B19" s="200" t="s">
        <v>72</v>
      </c>
      <c r="C19" s="191" t="s">
        <v>541</v>
      </c>
      <c r="D19" s="315"/>
      <c r="E19" s="150">
        <v>1</v>
      </c>
      <c r="F19" s="151"/>
      <c r="G19" s="118">
        <f t="shared" si="2"/>
        <v>4</v>
      </c>
      <c r="H19" s="405">
        <v>2</v>
      </c>
      <c r="I19" s="406">
        <v>1</v>
      </c>
      <c r="J19" s="406">
        <v>1</v>
      </c>
      <c r="K19" s="492" t="s">
        <v>508</v>
      </c>
      <c r="L19" s="493" t="s">
        <v>508</v>
      </c>
    </row>
    <row r="20" spans="1:12" ht="12" outlineLevel="2">
      <c r="A20" s="194" t="s">
        <v>28</v>
      </c>
      <c r="B20" s="200" t="s">
        <v>72</v>
      </c>
      <c r="C20" s="191" t="s">
        <v>542</v>
      </c>
      <c r="D20" s="315"/>
      <c r="E20" s="150">
        <v>1</v>
      </c>
      <c r="F20" s="151"/>
      <c r="G20" s="118">
        <f t="shared" si="2"/>
        <v>3</v>
      </c>
      <c r="H20" s="405">
        <v>1</v>
      </c>
      <c r="I20" s="406">
        <v>1</v>
      </c>
      <c r="J20" s="406">
        <v>1</v>
      </c>
      <c r="K20" s="492" t="s">
        <v>508</v>
      </c>
      <c r="L20" s="493" t="s">
        <v>508</v>
      </c>
    </row>
    <row r="21" spans="1:12" ht="12" outlineLevel="2">
      <c r="A21" s="194" t="s">
        <v>28</v>
      </c>
      <c r="B21" s="200" t="s">
        <v>72</v>
      </c>
      <c r="C21" s="191" t="s">
        <v>441</v>
      </c>
      <c r="D21" s="315"/>
      <c r="E21" s="150">
        <v>1</v>
      </c>
      <c r="F21" s="151"/>
      <c r="G21" s="100">
        <f t="shared" si="2"/>
        <v>4</v>
      </c>
      <c r="H21" s="403">
        <v>2</v>
      </c>
      <c r="I21" s="404">
        <v>1</v>
      </c>
      <c r="J21" s="404">
        <v>1</v>
      </c>
      <c r="K21" s="490" t="s">
        <v>508</v>
      </c>
      <c r="L21" s="491" t="s">
        <v>508</v>
      </c>
    </row>
    <row r="22" spans="1:12" ht="12" outlineLevel="2">
      <c r="A22" s="195" t="s">
        <v>28</v>
      </c>
      <c r="B22" s="201" t="s">
        <v>72</v>
      </c>
      <c r="C22" s="192" t="s">
        <v>442</v>
      </c>
      <c r="D22" s="316"/>
      <c r="E22" s="152">
        <v>1</v>
      </c>
      <c r="F22" s="153"/>
      <c r="G22" s="118">
        <f t="shared" si="2"/>
        <v>3</v>
      </c>
      <c r="H22" s="405">
        <v>1</v>
      </c>
      <c r="I22" s="406">
        <v>1</v>
      </c>
      <c r="J22" s="406">
        <v>1</v>
      </c>
      <c r="K22" s="492" t="s">
        <v>508</v>
      </c>
      <c r="L22" s="493" t="s">
        <v>508</v>
      </c>
    </row>
    <row r="23" spans="1:12" s="158" customFormat="1" ht="12.75" outlineLevel="1">
      <c r="A23" s="196" t="s">
        <v>28</v>
      </c>
      <c r="B23" s="161" t="s">
        <v>316</v>
      </c>
      <c r="C23" s="155"/>
      <c r="D23" s="317">
        <v>0</v>
      </c>
      <c r="E23" s="499">
        <f aca="true" t="shared" si="3" ref="E23:L23">SUM(E16:E22)</f>
        <v>7</v>
      </c>
      <c r="F23" s="502">
        <f t="shared" si="3"/>
        <v>0</v>
      </c>
      <c r="G23" s="453">
        <f t="shared" si="3"/>
        <v>25</v>
      </c>
      <c r="H23" s="497">
        <f t="shared" si="3"/>
        <v>11</v>
      </c>
      <c r="I23" s="498">
        <f t="shared" si="3"/>
        <v>7</v>
      </c>
      <c r="J23" s="498">
        <f t="shared" si="3"/>
        <v>7</v>
      </c>
      <c r="K23" s="500">
        <f t="shared" si="3"/>
        <v>0</v>
      </c>
      <c r="L23" s="501">
        <f t="shared" si="3"/>
        <v>0</v>
      </c>
    </row>
    <row r="24" spans="1:12" ht="12" outlineLevel="2">
      <c r="A24" s="198" t="s">
        <v>28</v>
      </c>
      <c r="B24" s="199" t="s">
        <v>82</v>
      </c>
      <c r="C24" s="190" t="s">
        <v>443</v>
      </c>
      <c r="D24" s="314"/>
      <c r="E24" s="148">
        <v>1</v>
      </c>
      <c r="F24" s="149"/>
      <c r="G24" s="93">
        <f>H24+I24+J24</f>
        <v>3</v>
      </c>
      <c r="H24" s="401">
        <v>1</v>
      </c>
      <c r="I24" s="402">
        <v>1</v>
      </c>
      <c r="J24" s="402">
        <v>1</v>
      </c>
      <c r="K24" s="488" t="s">
        <v>508</v>
      </c>
      <c r="L24" s="489" t="s">
        <v>508</v>
      </c>
    </row>
    <row r="25" spans="1:12" ht="12" outlineLevel="2">
      <c r="A25" s="194" t="s">
        <v>28</v>
      </c>
      <c r="B25" s="200" t="s">
        <v>82</v>
      </c>
      <c r="C25" s="191" t="s">
        <v>444</v>
      </c>
      <c r="D25" s="315"/>
      <c r="E25" s="150">
        <v>1</v>
      </c>
      <c r="F25" s="151"/>
      <c r="G25" s="100">
        <f>H25+I25+J25</f>
        <v>6</v>
      </c>
      <c r="H25" s="403">
        <v>2</v>
      </c>
      <c r="I25" s="404">
        <v>2</v>
      </c>
      <c r="J25" s="404">
        <v>2</v>
      </c>
      <c r="K25" s="490" t="s">
        <v>508</v>
      </c>
      <c r="L25" s="491" t="s">
        <v>508</v>
      </c>
    </row>
    <row r="26" spans="1:12" ht="12" outlineLevel="2">
      <c r="A26" s="195" t="s">
        <v>28</v>
      </c>
      <c r="B26" s="201" t="s">
        <v>82</v>
      </c>
      <c r="C26" s="192" t="s">
        <v>445</v>
      </c>
      <c r="D26" s="316"/>
      <c r="E26" s="150">
        <v>1</v>
      </c>
      <c r="F26" s="151"/>
      <c r="G26" s="118">
        <f>H26+I26+J26</f>
        <v>2</v>
      </c>
      <c r="H26" s="405">
        <v>0</v>
      </c>
      <c r="I26" s="406">
        <v>1</v>
      </c>
      <c r="J26" s="406">
        <v>1</v>
      </c>
      <c r="K26" s="492" t="s">
        <v>508</v>
      </c>
      <c r="L26" s="493" t="s">
        <v>508</v>
      </c>
    </row>
    <row r="27" spans="1:12" s="158" customFormat="1" ht="12.75" outlineLevel="1">
      <c r="A27" s="196" t="s">
        <v>28</v>
      </c>
      <c r="B27" s="161" t="s">
        <v>322</v>
      </c>
      <c r="C27" s="155"/>
      <c r="D27" s="317">
        <v>0</v>
      </c>
      <c r="E27" s="499">
        <f aca="true" t="shared" si="4" ref="E27:L27">SUM(E24:E26)</f>
        <v>3</v>
      </c>
      <c r="F27" s="502">
        <f t="shared" si="4"/>
        <v>0</v>
      </c>
      <c r="G27" s="496">
        <f t="shared" si="4"/>
        <v>11</v>
      </c>
      <c r="H27" s="497">
        <f t="shared" si="4"/>
        <v>3</v>
      </c>
      <c r="I27" s="498">
        <f t="shared" si="4"/>
        <v>4</v>
      </c>
      <c r="J27" s="498">
        <f t="shared" si="4"/>
        <v>4</v>
      </c>
      <c r="K27" s="500">
        <f t="shared" si="4"/>
        <v>0</v>
      </c>
      <c r="L27" s="501">
        <f t="shared" si="4"/>
        <v>0</v>
      </c>
    </row>
    <row r="28" spans="1:12" s="158" customFormat="1" ht="12.75">
      <c r="A28" s="154" t="s">
        <v>336</v>
      </c>
      <c r="B28" s="161"/>
      <c r="C28" s="155"/>
      <c r="D28" s="317">
        <v>1</v>
      </c>
      <c r="E28" s="156">
        <f>E7+E9+E15+E23+E27</f>
        <v>19</v>
      </c>
      <c r="F28" s="157">
        <v>0</v>
      </c>
      <c r="G28" s="106">
        <f>G7+G9+G15+G23+G27</f>
        <v>56</v>
      </c>
      <c r="H28" s="156">
        <f>H7+H9+H15+H23+H27</f>
        <v>19</v>
      </c>
      <c r="I28" s="408">
        <f>I7+I9+I15+I23+I27</f>
        <v>18</v>
      </c>
      <c r="J28" s="408">
        <f>J7+J9+J15+J23+J27</f>
        <v>19</v>
      </c>
      <c r="K28" s="494">
        <v>0</v>
      </c>
      <c r="L28" s="495">
        <v>0</v>
      </c>
    </row>
    <row r="29" spans="1:12" ht="12" outlineLevel="2">
      <c r="A29" s="193" t="s">
        <v>117</v>
      </c>
      <c r="B29" s="204" t="s">
        <v>118</v>
      </c>
      <c r="C29" s="203" t="s">
        <v>446</v>
      </c>
      <c r="D29" s="314"/>
      <c r="E29" s="159">
        <v>1</v>
      </c>
      <c r="F29" s="160"/>
      <c r="G29" s="100">
        <f>H29+I29+J29</f>
        <v>3</v>
      </c>
      <c r="H29" s="403">
        <v>1</v>
      </c>
      <c r="I29" s="404">
        <v>1</v>
      </c>
      <c r="J29" s="404">
        <v>1</v>
      </c>
      <c r="K29" s="490" t="s">
        <v>508</v>
      </c>
      <c r="L29" s="491" t="s">
        <v>508</v>
      </c>
    </row>
    <row r="30" spans="1:12" s="158" customFormat="1" ht="12.75" outlineLevel="1">
      <c r="A30" s="196" t="s">
        <v>117</v>
      </c>
      <c r="B30" s="161" t="s">
        <v>343</v>
      </c>
      <c r="C30" s="155"/>
      <c r="D30" s="317">
        <v>0</v>
      </c>
      <c r="E30" s="499">
        <f>SUM(E29)</f>
        <v>1</v>
      </c>
      <c r="F30" s="157">
        <v>0</v>
      </c>
      <c r="G30" s="496">
        <f>SUM(G29)</f>
        <v>3</v>
      </c>
      <c r="H30" s="497">
        <f>SUM(H29)</f>
        <v>1</v>
      </c>
      <c r="I30" s="498">
        <f>SUM(I29)</f>
        <v>1</v>
      </c>
      <c r="J30" s="498">
        <f>SUM(J29)</f>
        <v>1</v>
      </c>
      <c r="K30" s="494">
        <v>0</v>
      </c>
      <c r="L30" s="495">
        <v>0</v>
      </c>
    </row>
    <row r="31" spans="1:12" ht="12" outlineLevel="2">
      <c r="A31" s="198" t="s">
        <v>117</v>
      </c>
      <c r="B31" s="199" t="s">
        <v>136</v>
      </c>
      <c r="C31" s="190" t="s">
        <v>447</v>
      </c>
      <c r="D31" s="314"/>
      <c r="E31" s="148">
        <v>1</v>
      </c>
      <c r="F31" s="149"/>
      <c r="G31" s="93">
        <f>H31+I31+J31</f>
        <v>3</v>
      </c>
      <c r="H31" s="401">
        <v>1</v>
      </c>
      <c r="I31" s="402">
        <v>1</v>
      </c>
      <c r="J31" s="402">
        <v>1</v>
      </c>
      <c r="K31" s="488" t="s">
        <v>508</v>
      </c>
      <c r="L31" s="489" t="s">
        <v>508</v>
      </c>
    </row>
    <row r="32" spans="1:12" ht="12" outlineLevel="2">
      <c r="A32" s="195" t="s">
        <v>117</v>
      </c>
      <c r="B32" s="201" t="s">
        <v>136</v>
      </c>
      <c r="C32" s="192" t="s">
        <v>448</v>
      </c>
      <c r="D32" s="316"/>
      <c r="E32" s="150">
        <v>1</v>
      </c>
      <c r="F32" s="151"/>
      <c r="G32" s="100">
        <f>H32+I32+J32</f>
        <v>3</v>
      </c>
      <c r="H32" s="403">
        <v>1</v>
      </c>
      <c r="I32" s="404">
        <v>1</v>
      </c>
      <c r="J32" s="404">
        <v>1</v>
      </c>
      <c r="K32" s="490" t="s">
        <v>508</v>
      </c>
      <c r="L32" s="491" t="s">
        <v>508</v>
      </c>
    </row>
    <row r="33" spans="1:12" s="158" customFormat="1" ht="12.75" outlineLevel="1">
      <c r="A33" s="196" t="s">
        <v>117</v>
      </c>
      <c r="B33" s="161" t="s">
        <v>349</v>
      </c>
      <c r="C33" s="155"/>
      <c r="D33" s="317">
        <v>0</v>
      </c>
      <c r="E33" s="499">
        <f>SUM(E31:E32)</f>
        <v>2</v>
      </c>
      <c r="F33" s="157">
        <v>0</v>
      </c>
      <c r="G33" s="496">
        <f aca="true" t="shared" si="5" ref="G33:L33">SUM(G31:G32)</f>
        <v>6</v>
      </c>
      <c r="H33" s="497">
        <f t="shared" si="5"/>
        <v>2</v>
      </c>
      <c r="I33" s="498">
        <f t="shared" si="5"/>
        <v>2</v>
      </c>
      <c r="J33" s="498">
        <f t="shared" si="5"/>
        <v>2</v>
      </c>
      <c r="K33" s="500">
        <f t="shared" si="5"/>
        <v>0</v>
      </c>
      <c r="L33" s="501">
        <f t="shared" si="5"/>
        <v>0</v>
      </c>
    </row>
    <row r="34" spans="1:12" s="158" customFormat="1" ht="12.75">
      <c r="A34" s="154" t="s">
        <v>354</v>
      </c>
      <c r="B34" s="162"/>
      <c r="C34" s="155"/>
      <c r="D34" s="317">
        <v>0</v>
      </c>
      <c r="E34" s="156">
        <f>E30+E33</f>
        <v>3</v>
      </c>
      <c r="F34" s="157">
        <v>0</v>
      </c>
      <c r="G34" s="156">
        <f>G30+G33</f>
        <v>9</v>
      </c>
      <c r="H34" s="156">
        <f>H30+H33</f>
        <v>3</v>
      </c>
      <c r="I34" s="156">
        <f>I30+I33</f>
        <v>3</v>
      </c>
      <c r="J34" s="407">
        <f>J30+J33</f>
        <v>3</v>
      </c>
      <c r="K34" s="494">
        <v>0</v>
      </c>
      <c r="L34" s="495">
        <v>0</v>
      </c>
    </row>
    <row r="35" spans="1:12" ht="12" outlineLevel="2">
      <c r="A35" s="195" t="s">
        <v>150</v>
      </c>
      <c r="B35" s="201" t="s">
        <v>151</v>
      </c>
      <c r="C35" s="192" t="s">
        <v>449</v>
      </c>
      <c r="D35" s="316"/>
      <c r="E35" s="150">
        <v>1</v>
      </c>
      <c r="F35" s="151"/>
      <c r="G35" s="100">
        <f>H35+I35+J35</f>
        <v>3</v>
      </c>
      <c r="H35" s="403">
        <v>1</v>
      </c>
      <c r="I35" s="404">
        <v>1</v>
      </c>
      <c r="J35" s="404">
        <v>1</v>
      </c>
      <c r="K35" s="490" t="s">
        <v>508</v>
      </c>
      <c r="L35" s="491" t="s">
        <v>508</v>
      </c>
    </row>
    <row r="36" spans="1:12" s="158" customFormat="1" ht="12.75" outlineLevel="1">
      <c r="A36" s="196" t="s">
        <v>150</v>
      </c>
      <c r="B36" s="161" t="s">
        <v>361</v>
      </c>
      <c r="C36" s="155"/>
      <c r="D36" s="317"/>
      <c r="E36" s="499">
        <f>SUM(E35:E35)</f>
        <v>1</v>
      </c>
      <c r="F36" s="157">
        <v>0</v>
      </c>
      <c r="G36" s="496">
        <f aca="true" t="shared" si="6" ref="G36:L36">SUM(G35:G35)</f>
        <v>3</v>
      </c>
      <c r="H36" s="497">
        <f t="shared" si="6"/>
        <v>1</v>
      </c>
      <c r="I36" s="498">
        <f t="shared" si="6"/>
        <v>1</v>
      </c>
      <c r="J36" s="498">
        <f t="shared" si="6"/>
        <v>1</v>
      </c>
      <c r="K36" s="500">
        <f t="shared" si="6"/>
        <v>0</v>
      </c>
      <c r="L36" s="501">
        <f t="shared" si="6"/>
        <v>0</v>
      </c>
    </row>
    <row r="37" spans="1:12" ht="12" outlineLevel="2">
      <c r="A37" s="198" t="s">
        <v>150</v>
      </c>
      <c r="B37" s="199" t="s">
        <v>161</v>
      </c>
      <c r="C37" s="190" t="s">
        <v>450</v>
      </c>
      <c r="D37" s="314"/>
      <c r="E37" s="148">
        <v>1</v>
      </c>
      <c r="F37" s="149"/>
      <c r="G37" s="93">
        <f>H37+I37+J37</f>
        <v>3</v>
      </c>
      <c r="H37" s="401">
        <v>1</v>
      </c>
      <c r="I37" s="402">
        <v>1</v>
      </c>
      <c r="J37" s="402">
        <v>1</v>
      </c>
      <c r="K37" s="488" t="s">
        <v>508</v>
      </c>
      <c r="L37" s="489" t="s">
        <v>508</v>
      </c>
    </row>
    <row r="38" spans="1:12" ht="12" outlineLevel="2">
      <c r="A38" s="194" t="s">
        <v>150</v>
      </c>
      <c r="B38" s="200" t="s">
        <v>161</v>
      </c>
      <c r="C38" s="191" t="s">
        <v>451</v>
      </c>
      <c r="D38" s="315"/>
      <c r="E38" s="150">
        <v>1</v>
      </c>
      <c r="F38" s="151"/>
      <c r="G38" s="100">
        <f>H38+I38+J38</f>
        <v>3</v>
      </c>
      <c r="H38" s="403">
        <v>1</v>
      </c>
      <c r="I38" s="404">
        <v>1</v>
      </c>
      <c r="J38" s="404">
        <v>1</v>
      </c>
      <c r="K38" s="490" t="s">
        <v>508</v>
      </c>
      <c r="L38" s="491" t="s">
        <v>508</v>
      </c>
    </row>
    <row r="39" spans="1:12" ht="12" outlineLevel="2">
      <c r="A39" s="195" t="s">
        <v>150</v>
      </c>
      <c r="B39" s="201" t="s">
        <v>161</v>
      </c>
      <c r="C39" s="192" t="s">
        <v>452</v>
      </c>
      <c r="D39" s="316"/>
      <c r="E39" s="150">
        <v>1</v>
      </c>
      <c r="F39" s="151"/>
      <c r="G39" s="118">
        <f>H39+I39+J39</f>
        <v>3</v>
      </c>
      <c r="H39" s="405">
        <v>1</v>
      </c>
      <c r="I39" s="406">
        <v>1</v>
      </c>
      <c r="J39" s="406">
        <v>1</v>
      </c>
      <c r="K39" s="492" t="s">
        <v>508</v>
      </c>
      <c r="L39" s="493" t="s">
        <v>508</v>
      </c>
    </row>
    <row r="40" spans="1:12" s="158" customFormat="1" ht="12.75" outlineLevel="1">
      <c r="A40" s="196" t="s">
        <v>150</v>
      </c>
      <c r="B40" s="161" t="s">
        <v>371</v>
      </c>
      <c r="C40" s="155"/>
      <c r="D40" s="317">
        <v>0</v>
      </c>
      <c r="E40" s="499">
        <f aca="true" t="shared" si="7" ref="E40:L40">SUM(E37:E39)</f>
        <v>3</v>
      </c>
      <c r="F40" s="502">
        <f t="shared" si="7"/>
        <v>0</v>
      </c>
      <c r="G40" s="496">
        <f t="shared" si="7"/>
        <v>9</v>
      </c>
      <c r="H40" s="497">
        <f t="shared" si="7"/>
        <v>3</v>
      </c>
      <c r="I40" s="498">
        <f t="shared" si="7"/>
        <v>3</v>
      </c>
      <c r="J40" s="498">
        <f t="shared" si="7"/>
        <v>3</v>
      </c>
      <c r="K40" s="500">
        <f t="shared" si="7"/>
        <v>0</v>
      </c>
      <c r="L40" s="501">
        <f t="shared" si="7"/>
        <v>0</v>
      </c>
    </row>
    <row r="41" spans="1:12" s="158" customFormat="1" ht="12.75">
      <c r="A41" s="154" t="s">
        <v>380</v>
      </c>
      <c r="B41" s="162"/>
      <c r="C41" s="155"/>
      <c r="D41" s="317"/>
      <c r="E41" s="156">
        <f>E36+E40</f>
        <v>4</v>
      </c>
      <c r="F41" s="157">
        <v>0</v>
      </c>
      <c r="G41" s="106">
        <v>12</v>
      </c>
      <c r="H41" s="407">
        <f>H36+H40</f>
        <v>4</v>
      </c>
      <c r="I41" s="407">
        <f>I36+I40</f>
        <v>4</v>
      </c>
      <c r="J41" s="407">
        <f>J36+J40</f>
        <v>4</v>
      </c>
      <c r="K41" s="494">
        <v>0</v>
      </c>
      <c r="L41" s="495">
        <v>0</v>
      </c>
    </row>
    <row r="42" spans="1:12" ht="12" outlineLevel="2">
      <c r="A42" s="193" t="s">
        <v>191</v>
      </c>
      <c r="B42" s="199" t="s">
        <v>192</v>
      </c>
      <c r="C42" s="190" t="s">
        <v>454</v>
      </c>
      <c r="D42" s="314"/>
      <c r="E42" s="148">
        <v>1</v>
      </c>
      <c r="F42" s="149"/>
      <c r="G42" s="93">
        <f>H42+I42+J42</f>
        <v>3</v>
      </c>
      <c r="H42" s="401">
        <v>1</v>
      </c>
      <c r="I42" s="402">
        <v>1</v>
      </c>
      <c r="J42" s="402">
        <v>1</v>
      </c>
      <c r="K42" s="488" t="s">
        <v>508</v>
      </c>
      <c r="L42" s="489" t="s">
        <v>508</v>
      </c>
    </row>
    <row r="43" spans="1:12" ht="12" outlineLevel="2">
      <c r="A43" s="194" t="s">
        <v>191</v>
      </c>
      <c r="B43" s="200" t="s">
        <v>192</v>
      </c>
      <c r="C43" s="191" t="s">
        <v>455</v>
      </c>
      <c r="D43" s="315"/>
      <c r="E43" s="150">
        <v>1</v>
      </c>
      <c r="F43" s="151"/>
      <c r="G43" s="100">
        <f>H43+I43+J43</f>
        <v>3</v>
      </c>
      <c r="H43" s="403">
        <v>1</v>
      </c>
      <c r="I43" s="404">
        <v>1</v>
      </c>
      <c r="J43" s="404">
        <v>1</v>
      </c>
      <c r="K43" s="490" t="s">
        <v>508</v>
      </c>
      <c r="L43" s="491" t="s">
        <v>508</v>
      </c>
    </row>
    <row r="44" spans="1:12" ht="12" outlineLevel="2">
      <c r="A44" s="195" t="s">
        <v>191</v>
      </c>
      <c r="B44" s="201" t="s">
        <v>192</v>
      </c>
      <c r="C44" s="192" t="s">
        <v>456</v>
      </c>
      <c r="D44" s="316" t="s">
        <v>491</v>
      </c>
      <c r="E44" s="150">
        <v>1</v>
      </c>
      <c r="F44" s="151"/>
      <c r="G44" s="118">
        <f>H44+I44+J44</f>
        <v>0</v>
      </c>
      <c r="H44" s="405">
        <v>0</v>
      </c>
      <c r="I44" s="406">
        <v>0</v>
      </c>
      <c r="J44" s="406">
        <v>0</v>
      </c>
      <c r="K44" s="492" t="s">
        <v>508</v>
      </c>
      <c r="L44" s="493" t="s">
        <v>508</v>
      </c>
    </row>
    <row r="45" spans="1:12" s="158" customFormat="1" ht="12.75" outlineLevel="1">
      <c r="A45" s="196" t="s">
        <v>191</v>
      </c>
      <c r="B45" s="161" t="s">
        <v>383</v>
      </c>
      <c r="C45" s="155"/>
      <c r="D45" s="317">
        <v>1</v>
      </c>
      <c r="E45" s="499">
        <f aca="true" t="shared" si="8" ref="E45:L45">SUM(E42:E44)</f>
        <v>3</v>
      </c>
      <c r="F45" s="502">
        <f t="shared" si="8"/>
        <v>0</v>
      </c>
      <c r="G45" s="496">
        <f t="shared" si="8"/>
        <v>6</v>
      </c>
      <c r="H45" s="497">
        <f t="shared" si="8"/>
        <v>2</v>
      </c>
      <c r="I45" s="498">
        <f t="shared" si="8"/>
        <v>2</v>
      </c>
      <c r="J45" s="498">
        <f t="shared" si="8"/>
        <v>2</v>
      </c>
      <c r="K45" s="500">
        <f t="shared" si="8"/>
        <v>0</v>
      </c>
      <c r="L45" s="501">
        <f t="shared" si="8"/>
        <v>0</v>
      </c>
    </row>
    <row r="46" spans="1:12" s="158" customFormat="1" ht="12.75">
      <c r="A46" s="154" t="s">
        <v>399</v>
      </c>
      <c r="B46" s="162"/>
      <c r="C46" s="155"/>
      <c r="D46" s="317">
        <v>1</v>
      </c>
      <c r="E46" s="156">
        <v>3</v>
      </c>
      <c r="F46" s="157">
        <v>0</v>
      </c>
      <c r="G46" s="106">
        <v>6</v>
      </c>
      <c r="H46" s="407">
        <f>H45</f>
        <v>2</v>
      </c>
      <c r="I46" s="407">
        <f>I45</f>
        <v>2</v>
      </c>
      <c r="J46" s="407">
        <f>J45</f>
        <v>2</v>
      </c>
      <c r="K46" s="494">
        <v>0</v>
      </c>
      <c r="L46" s="495">
        <v>0</v>
      </c>
    </row>
    <row r="47" spans="1:12" s="158" customFormat="1" ht="12.75">
      <c r="A47" s="154" t="s">
        <v>401</v>
      </c>
      <c r="B47" s="162"/>
      <c r="C47" s="155"/>
      <c r="D47" s="317">
        <v>2</v>
      </c>
      <c r="E47" s="156">
        <f>E28+E34+E41+E46</f>
        <v>29</v>
      </c>
      <c r="F47" s="157">
        <v>0</v>
      </c>
      <c r="G47" s="106">
        <f>G28+G34+G41+G46</f>
        <v>83</v>
      </c>
      <c r="H47" s="407">
        <f>H28+H34+H41+H46</f>
        <v>28</v>
      </c>
      <c r="I47" s="407">
        <f>I28+I34+I41+I46</f>
        <v>27</v>
      </c>
      <c r="J47" s="407">
        <f>J28+J34+J41+J46</f>
        <v>28</v>
      </c>
      <c r="K47" s="494">
        <v>0</v>
      </c>
      <c r="L47" s="495">
        <v>0</v>
      </c>
    </row>
    <row r="49" ht="12">
      <c r="A49" s="147" t="s">
        <v>623</v>
      </c>
    </row>
    <row r="50" ht="12">
      <c r="A50" s="147" t="s">
        <v>625</v>
      </c>
    </row>
  </sheetData>
  <sheetProtection/>
  <mergeCells count="6">
    <mergeCell ref="E2:F2"/>
    <mergeCell ref="G2:L2"/>
    <mergeCell ref="A2:A3"/>
    <mergeCell ref="B2:B3"/>
    <mergeCell ref="C2:C3"/>
    <mergeCell ref="D2:D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81" r:id="rId1"/>
  <headerFooter alignWithMargins="0">
    <oddHeader>&amp;R&amp;K000000調査基準日：令和５年５月１日</oddHeader>
    <oddFooter>&amp;R&amp;K000000令和５年度公立幼稚園園数・学級数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37"/>
  <sheetViews>
    <sheetView zoomScaleSheetLayoutView="109" zoomScalePageLayoutView="0" workbookViewId="0" topLeftCell="A1">
      <pane xSplit="3" ySplit="3" topLeftCell="D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9.00390625" defaultRowHeight="13.5" outlineLevelRow="2"/>
  <cols>
    <col min="1" max="1" width="9.375" style="40" customWidth="1"/>
    <col min="2" max="2" width="16.125" style="40" customWidth="1"/>
    <col min="3" max="3" width="19.875" style="27" customWidth="1"/>
    <col min="4" max="4" width="6.375" style="319" bestFit="1" customWidth="1"/>
    <col min="5" max="5" width="5.50390625" style="27" customWidth="1"/>
    <col min="6" max="7" width="6.25390625" style="27" customWidth="1"/>
    <col min="8" max="10" width="6.25390625" style="319" customWidth="1"/>
    <col min="11" max="16384" width="9.00390625" style="27" customWidth="1"/>
  </cols>
  <sheetData>
    <row r="1" spans="1:10" ht="12">
      <c r="A1" s="18" t="s">
        <v>632</v>
      </c>
      <c r="B1" s="19"/>
      <c r="C1" s="25"/>
      <c r="D1" s="26"/>
      <c r="E1" s="26"/>
      <c r="F1" s="26"/>
      <c r="G1" s="26"/>
      <c r="H1" s="26"/>
      <c r="I1" s="26"/>
      <c r="J1" s="414"/>
    </row>
    <row r="2" spans="1:10" s="28" customFormat="1" ht="19.5" customHeight="1">
      <c r="A2" s="796" t="s">
        <v>267</v>
      </c>
      <c r="B2" s="797" t="s">
        <v>505</v>
      </c>
      <c r="C2" s="798" t="s">
        <v>497</v>
      </c>
      <c r="D2" s="799" t="s">
        <v>457</v>
      </c>
      <c r="E2" s="801" t="s">
        <v>422</v>
      </c>
      <c r="F2" s="802"/>
      <c r="G2" s="775" t="s">
        <v>418</v>
      </c>
      <c r="H2" s="795"/>
      <c r="I2" s="795"/>
      <c r="J2" s="795"/>
    </row>
    <row r="3" spans="1:10" s="28" customFormat="1" ht="19.5" customHeight="1">
      <c r="A3" s="796"/>
      <c r="B3" s="797"/>
      <c r="C3" s="798"/>
      <c r="D3" s="800"/>
      <c r="E3" s="29" t="s">
        <v>424</v>
      </c>
      <c r="F3" s="30" t="s">
        <v>425</v>
      </c>
      <c r="G3" s="409" t="s">
        <v>276</v>
      </c>
      <c r="H3" s="602" t="s">
        <v>426</v>
      </c>
      <c r="I3" s="415" t="s">
        <v>427</v>
      </c>
      <c r="J3" s="412" t="s">
        <v>428</v>
      </c>
    </row>
    <row r="4" spans="1:10" ht="12" outlineLevel="2">
      <c r="A4" s="207" t="s">
        <v>634</v>
      </c>
      <c r="B4" s="206" t="s">
        <v>63</v>
      </c>
      <c r="C4" s="205" t="s">
        <v>458</v>
      </c>
      <c r="D4" s="31"/>
      <c r="E4" s="32">
        <v>1</v>
      </c>
      <c r="F4" s="33"/>
      <c r="G4" s="262">
        <f aca="true" t="shared" si="0" ref="G4:G10">H4+I4+J4</f>
        <v>3</v>
      </c>
      <c r="H4" s="603">
        <v>1</v>
      </c>
      <c r="I4" s="411">
        <v>1</v>
      </c>
      <c r="J4" s="264">
        <v>1</v>
      </c>
    </row>
    <row r="5" spans="1:10" s="38" customFormat="1" ht="12.75" outlineLevel="1">
      <c r="A5" s="208" t="s">
        <v>28</v>
      </c>
      <c r="B5" s="39" t="s">
        <v>312</v>
      </c>
      <c r="C5" s="24"/>
      <c r="D5" s="35">
        <v>0</v>
      </c>
      <c r="E5" s="36">
        <v>1</v>
      </c>
      <c r="F5" s="37">
        <v>0</v>
      </c>
      <c r="G5" s="262">
        <f t="shared" si="0"/>
        <v>3</v>
      </c>
      <c r="H5" s="604">
        <f>SUM(H4)</f>
        <v>1</v>
      </c>
      <c r="I5" s="674">
        <f>SUM(I4)</f>
        <v>1</v>
      </c>
      <c r="J5" s="671">
        <f>SUM(J4)</f>
        <v>1</v>
      </c>
    </row>
    <row r="6" spans="1:10" s="38" customFormat="1" ht="12.75" outlineLevel="1">
      <c r="A6" s="207" t="s">
        <v>634</v>
      </c>
      <c r="B6" s="669" t="s">
        <v>633</v>
      </c>
      <c r="C6" s="670" t="s">
        <v>636</v>
      </c>
      <c r="D6" s="664"/>
      <c r="E6" s="665">
        <v>1</v>
      </c>
      <c r="F6" s="666"/>
      <c r="G6" s="262">
        <f t="shared" si="0"/>
        <v>4</v>
      </c>
      <c r="H6" s="667">
        <v>2</v>
      </c>
      <c r="I6" s="668">
        <v>1</v>
      </c>
      <c r="J6" s="666">
        <v>1</v>
      </c>
    </row>
    <row r="7" spans="1:10" s="38" customFormat="1" ht="12.75" outlineLevel="1">
      <c r="A7" s="208" t="s">
        <v>28</v>
      </c>
      <c r="B7" s="39" t="s">
        <v>635</v>
      </c>
      <c r="C7" s="663"/>
      <c r="D7" s="35">
        <v>0</v>
      </c>
      <c r="E7" s="36">
        <v>1</v>
      </c>
      <c r="F7" s="37">
        <v>0</v>
      </c>
      <c r="G7" s="262">
        <f t="shared" si="0"/>
        <v>4</v>
      </c>
      <c r="H7" s="604">
        <f>SUM(H6)</f>
        <v>2</v>
      </c>
      <c r="I7" s="413">
        <f>SUM(I6)</f>
        <v>1</v>
      </c>
      <c r="J7" s="37">
        <f>SUM(J6)</f>
        <v>1</v>
      </c>
    </row>
    <row r="8" spans="1:10" ht="12" outlineLevel="2">
      <c r="A8" s="259" t="s">
        <v>28</v>
      </c>
      <c r="B8" s="277" t="s">
        <v>512</v>
      </c>
      <c r="C8" s="278" t="s">
        <v>516</v>
      </c>
      <c r="D8" s="262"/>
      <c r="E8" s="263">
        <v>1</v>
      </c>
      <c r="F8" s="264"/>
      <c r="G8" s="262">
        <f t="shared" si="0"/>
        <v>7</v>
      </c>
      <c r="H8" s="603">
        <v>3</v>
      </c>
      <c r="I8" s="411">
        <v>2</v>
      </c>
      <c r="J8" s="264">
        <v>2</v>
      </c>
    </row>
    <row r="9" spans="1:10" ht="12" outlineLevel="2">
      <c r="A9" s="265" t="s">
        <v>28</v>
      </c>
      <c r="B9" s="279" t="s">
        <v>512</v>
      </c>
      <c r="C9" s="280" t="s">
        <v>517</v>
      </c>
      <c r="D9" s="268"/>
      <c r="E9" s="269">
        <v>1</v>
      </c>
      <c r="F9" s="270"/>
      <c r="G9" s="268">
        <f t="shared" si="0"/>
        <v>5</v>
      </c>
      <c r="H9" s="605">
        <v>2</v>
      </c>
      <c r="I9" s="410">
        <v>1</v>
      </c>
      <c r="J9" s="270">
        <v>2</v>
      </c>
    </row>
    <row r="10" spans="1:10" ht="12" outlineLevel="2">
      <c r="A10" s="265" t="s">
        <v>28</v>
      </c>
      <c r="B10" s="279" t="s">
        <v>512</v>
      </c>
      <c r="C10" s="280" t="s">
        <v>518</v>
      </c>
      <c r="D10" s="268"/>
      <c r="E10" s="269">
        <v>1</v>
      </c>
      <c r="F10" s="270"/>
      <c r="G10" s="268">
        <f t="shared" si="0"/>
        <v>3</v>
      </c>
      <c r="H10" s="605">
        <v>1</v>
      </c>
      <c r="I10" s="410">
        <v>1</v>
      </c>
      <c r="J10" s="270">
        <v>1</v>
      </c>
    </row>
    <row r="11" spans="1:10" s="38" customFormat="1" ht="12.75" outlineLevel="1">
      <c r="A11" s="208" t="s">
        <v>28</v>
      </c>
      <c r="B11" s="39" t="s">
        <v>513</v>
      </c>
      <c r="C11" s="24"/>
      <c r="D11" s="35">
        <v>0</v>
      </c>
      <c r="E11" s="504">
        <f aca="true" t="shared" si="1" ref="E11:J11">SUM(E8:E10)</f>
        <v>3</v>
      </c>
      <c r="F11" s="505">
        <f t="shared" si="1"/>
        <v>0</v>
      </c>
      <c r="G11" s="454">
        <f t="shared" si="1"/>
        <v>15</v>
      </c>
      <c r="H11" s="459">
        <f t="shared" si="1"/>
        <v>6</v>
      </c>
      <c r="I11" s="672">
        <f t="shared" si="1"/>
        <v>4</v>
      </c>
      <c r="J11" s="608">
        <f t="shared" si="1"/>
        <v>5</v>
      </c>
    </row>
    <row r="12" spans="1:10" s="38" customFormat="1" ht="12.75">
      <c r="A12" s="34" t="s">
        <v>336</v>
      </c>
      <c r="B12" s="39"/>
      <c r="C12" s="24"/>
      <c r="D12" s="35">
        <v>0</v>
      </c>
      <c r="E12" s="36">
        <f>E5+E7+E11</f>
        <v>5</v>
      </c>
      <c r="F12" s="37">
        <f>F5+F11</f>
        <v>0</v>
      </c>
      <c r="G12" s="35">
        <f>G5+G7+G11</f>
        <v>22</v>
      </c>
      <c r="H12" s="36">
        <f>H5+H7+H11</f>
        <v>9</v>
      </c>
      <c r="I12" s="673">
        <f>I5+I7+I11</f>
        <v>6</v>
      </c>
      <c r="J12" s="671">
        <f>J5+J7+J11</f>
        <v>7</v>
      </c>
    </row>
    <row r="13" spans="1:10" ht="12" outlineLevel="2">
      <c r="A13" s="259" t="s">
        <v>611</v>
      </c>
      <c r="B13" s="277" t="s">
        <v>612</v>
      </c>
      <c r="C13" s="278" t="s">
        <v>614</v>
      </c>
      <c r="D13" s="262"/>
      <c r="E13" s="263">
        <v>1</v>
      </c>
      <c r="F13" s="264"/>
      <c r="G13" s="262">
        <f>H13+I13+J13</f>
        <v>5</v>
      </c>
      <c r="H13" s="603">
        <v>2</v>
      </c>
      <c r="I13" s="411">
        <v>2</v>
      </c>
      <c r="J13" s="264">
        <v>1</v>
      </c>
    </row>
    <row r="14" spans="1:10" ht="12" outlineLevel="2">
      <c r="A14" s="265" t="s">
        <v>611</v>
      </c>
      <c r="B14" s="279" t="s">
        <v>612</v>
      </c>
      <c r="C14" s="280" t="s">
        <v>615</v>
      </c>
      <c r="D14" s="268"/>
      <c r="E14" s="269">
        <v>1</v>
      </c>
      <c r="F14" s="270"/>
      <c r="G14" s="268">
        <f>H14+I14+J14</f>
        <v>3</v>
      </c>
      <c r="H14" s="605">
        <v>1</v>
      </c>
      <c r="I14" s="410">
        <v>1</v>
      </c>
      <c r="J14" s="270">
        <v>1</v>
      </c>
    </row>
    <row r="15" spans="1:10" ht="12" outlineLevel="2">
      <c r="A15" s="271" t="s">
        <v>611</v>
      </c>
      <c r="B15" s="281" t="s">
        <v>612</v>
      </c>
      <c r="C15" s="282" t="s">
        <v>616</v>
      </c>
      <c r="D15" s="274"/>
      <c r="E15" s="275">
        <v>1</v>
      </c>
      <c r="F15" s="276"/>
      <c r="G15" s="268">
        <f>H15+I15+J15</f>
        <v>3</v>
      </c>
      <c r="H15" s="605">
        <v>1</v>
      </c>
      <c r="I15" s="410">
        <v>1</v>
      </c>
      <c r="J15" s="270">
        <v>1</v>
      </c>
    </row>
    <row r="16" spans="1:10" s="38" customFormat="1" ht="12.75" outlineLevel="1">
      <c r="A16" s="208" t="s">
        <v>611</v>
      </c>
      <c r="B16" s="39" t="s">
        <v>613</v>
      </c>
      <c r="C16" s="24"/>
      <c r="D16" s="35">
        <v>0</v>
      </c>
      <c r="E16" s="504">
        <f aca="true" t="shared" si="2" ref="E16:J16">SUM(E13:E15)</f>
        <v>3</v>
      </c>
      <c r="F16" s="505">
        <f t="shared" si="2"/>
        <v>0</v>
      </c>
      <c r="G16" s="454">
        <f t="shared" si="2"/>
        <v>11</v>
      </c>
      <c r="H16" s="510">
        <f t="shared" si="2"/>
        <v>4</v>
      </c>
      <c r="I16" s="512">
        <f t="shared" si="2"/>
        <v>4</v>
      </c>
      <c r="J16" s="608">
        <f t="shared" si="2"/>
        <v>3</v>
      </c>
    </row>
    <row r="17" spans="1:10" s="38" customFormat="1" ht="12.75">
      <c r="A17" s="34" t="s">
        <v>618</v>
      </c>
      <c r="B17" s="39"/>
      <c r="C17" s="24"/>
      <c r="D17" s="35">
        <v>0</v>
      </c>
      <c r="E17" s="36">
        <f aca="true" t="shared" si="3" ref="E17:J17">E16</f>
        <v>3</v>
      </c>
      <c r="F17" s="37">
        <f t="shared" si="3"/>
        <v>0</v>
      </c>
      <c r="G17" s="35">
        <f t="shared" si="3"/>
        <v>11</v>
      </c>
      <c r="H17" s="604">
        <f t="shared" si="3"/>
        <v>4</v>
      </c>
      <c r="I17" s="413">
        <f t="shared" si="3"/>
        <v>4</v>
      </c>
      <c r="J17" s="37">
        <f t="shared" si="3"/>
        <v>3</v>
      </c>
    </row>
    <row r="18" spans="1:10" s="38" customFormat="1" ht="12">
      <c r="A18" s="259" t="s">
        <v>525</v>
      </c>
      <c r="B18" s="260" t="s">
        <v>608</v>
      </c>
      <c r="C18" s="624" t="s">
        <v>609</v>
      </c>
      <c r="D18" s="609"/>
      <c r="E18" s="610">
        <v>1</v>
      </c>
      <c r="F18" s="611"/>
      <c r="G18" s="262">
        <f>H18+I18+J18</f>
        <v>3</v>
      </c>
      <c r="H18" s="612">
        <v>1</v>
      </c>
      <c r="I18" s="613">
        <v>1</v>
      </c>
      <c r="J18" s="611">
        <v>1</v>
      </c>
    </row>
    <row r="19" spans="1:10" s="38" customFormat="1" ht="12">
      <c r="A19" s="265" t="s">
        <v>525</v>
      </c>
      <c r="B19" s="266" t="s">
        <v>608</v>
      </c>
      <c r="C19" s="625" t="s">
        <v>617</v>
      </c>
      <c r="D19" s="614"/>
      <c r="E19" s="615">
        <v>1</v>
      </c>
      <c r="F19" s="616"/>
      <c r="G19" s="268">
        <f>H19+I19+J19</f>
        <v>3</v>
      </c>
      <c r="H19" s="617">
        <v>1</v>
      </c>
      <c r="I19" s="618">
        <v>1</v>
      </c>
      <c r="J19" s="616">
        <v>1</v>
      </c>
    </row>
    <row r="20" spans="1:10" s="38" customFormat="1" ht="12">
      <c r="A20" s="271" t="s">
        <v>525</v>
      </c>
      <c r="B20" s="272" t="s">
        <v>608</v>
      </c>
      <c r="C20" s="626" t="s">
        <v>624</v>
      </c>
      <c r="D20" s="619"/>
      <c r="E20" s="620">
        <v>1</v>
      </c>
      <c r="F20" s="621"/>
      <c r="G20" s="709">
        <f>H20+I20+J20</f>
        <v>3</v>
      </c>
      <c r="H20" s="622">
        <v>1</v>
      </c>
      <c r="I20" s="623">
        <v>1</v>
      </c>
      <c r="J20" s="621">
        <v>1</v>
      </c>
    </row>
    <row r="21" spans="1:10" s="38" customFormat="1" ht="12.75">
      <c r="A21" s="208" t="s">
        <v>525</v>
      </c>
      <c r="B21" s="39" t="s">
        <v>610</v>
      </c>
      <c r="C21" s="24"/>
      <c r="D21" s="35">
        <v>0</v>
      </c>
      <c r="E21" s="504">
        <f>SUM(E18:E20)</f>
        <v>3</v>
      </c>
      <c r="F21" s="37">
        <v>0</v>
      </c>
      <c r="G21" s="506">
        <f>SUM(G18:G20)</f>
        <v>9</v>
      </c>
      <c r="H21" s="606">
        <f>SUM(H18:H20)</f>
        <v>3</v>
      </c>
      <c r="I21" s="507">
        <f>SUM(I18:I20)</f>
        <v>3</v>
      </c>
      <c r="J21" s="505">
        <f>SUM(J18:J20)</f>
        <v>3</v>
      </c>
    </row>
    <row r="22" spans="1:10" ht="12" outlineLevel="2">
      <c r="A22" s="259" t="s">
        <v>525</v>
      </c>
      <c r="B22" s="277" t="s">
        <v>453</v>
      </c>
      <c r="C22" s="278" t="s">
        <v>524</v>
      </c>
      <c r="D22" s="262"/>
      <c r="E22" s="263">
        <v>1</v>
      </c>
      <c r="F22" s="264"/>
      <c r="G22" s="262">
        <f>H22+I22+J22</f>
        <v>3</v>
      </c>
      <c r="H22" s="32">
        <v>1</v>
      </c>
      <c r="I22" s="411">
        <v>1</v>
      </c>
      <c r="J22" s="264">
        <v>1</v>
      </c>
    </row>
    <row r="23" spans="1:11" s="38" customFormat="1" ht="12.75" outlineLevel="1">
      <c r="A23" s="208" t="s">
        <v>525</v>
      </c>
      <c r="B23" s="39" t="s">
        <v>453</v>
      </c>
      <c r="C23" s="24"/>
      <c r="D23" s="35">
        <v>0</v>
      </c>
      <c r="E23" s="36">
        <v>1</v>
      </c>
      <c r="F23" s="37">
        <v>0</v>
      </c>
      <c r="G23" s="604">
        <f>SUM(G22)</f>
        <v>3</v>
      </c>
      <c r="H23" s="604">
        <f>SUM(H22)</f>
        <v>1</v>
      </c>
      <c r="I23" s="668">
        <f>SUM(I22)</f>
        <v>1</v>
      </c>
      <c r="J23" s="674">
        <f>SUM(J22)</f>
        <v>1</v>
      </c>
      <c r="K23" s="675"/>
    </row>
    <row r="24" spans="1:10" s="38" customFormat="1" ht="12.75">
      <c r="A24" s="34" t="s">
        <v>526</v>
      </c>
      <c r="B24" s="39"/>
      <c r="C24" s="24"/>
      <c r="D24" s="35">
        <v>0</v>
      </c>
      <c r="E24" s="36">
        <f>E21+E23</f>
        <v>4</v>
      </c>
      <c r="F24" s="37">
        <v>0</v>
      </c>
      <c r="G24" s="36">
        <f>G21+G23</f>
        <v>12</v>
      </c>
      <c r="H24" s="604">
        <f>H21+H23</f>
        <v>4</v>
      </c>
      <c r="I24" s="413">
        <f>I21+I23</f>
        <v>4</v>
      </c>
      <c r="J24" s="37">
        <f>J21+J23</f>
        <v>4</v>
      </c>
    </row>
    <row r="25" spans="1:10" ht="12" outlineLevel="2">
      <c r="A25" s="259" t="s">
        <v>191</v>
      </c>
      <c r="B25" s="260" t="s">
        <v>514</v>
      </c>
      <c r="C25" s="261" t="s">
        <v>519</v>
      </c>
      <c r="D25" s="262"/>
      <c r="E25" s="263">
        <v>1</v>
      </c>
      <c r="F25" s="264"/>
      <c r="G25" s="262">
        <f aca="true" t="shared" si="4" ref="G25:G30">H25+I25+J25</f>
        <v>3</v>
      </c>
      <c r="H25" s="603">
        <v>1</v>
      </c>
      <c r="I25" s="411">
        <v>1</v>
      </c>
      <c r="J25" s="264">
        <v>1</v>
      </c>
    </row>
    <row r="26" spans="1:10" ht="12" outlineLevel="2">
      <c r="A26" s="265" t="s">
        <v>191</v>
      </c>
      <c r="B26" s="266" t="s">
        <v>514</v>
      </c>
      <c r="C26" s="267" t="s">
        <v>520</v>
      </c>
      <c r="D26" s="268"/>
      <c r="E26" s="269">
        <v>1</v>
      </c>
      <c r="F26" s="270"/>
      <c r="G26" s="268">
        <f t="shared" si="4"/>
        <v>5</v>
      </c>
      <c r="H26" s="605">
        <v>2</v>
      </c>
      <c r="I26" s="410">
        <v>1</v>
      </c>
      <c r="J26" s="270">
        <v>2</v>
      </c>
    </row>
    <row r="27" spans="1:10" ht="12" outlineLevel="2">
      <c r="A27" s="265" t="s">
        <v>191</v>
      </c>
      <c r="B27" s="266" t="s">
        <v>514</v>
      </c>
      <c r="C27" s="267" t="s">
        <v>521</v>
      </c>
      <c r="D27" s="268"/>
      <c r="E27" s="269">
        <v>1</v>
      </c>
      <c r="F27" s="270"/>
      <c r="G27" s="268">
        <f t="shared" si="4"/>
        <v>3</v>
      </c>
      <c r="H27" s="605">
        <v>1</v>
      </c>
      <c r="I27" s="410">
        <v>1</v>
      </c>
      <c r="J27" s="270">
        <v>1</v>
      </c>
    </row>
    <row r="28" spans="1:10" ht="12" outlineLevel="2">
      <c r="A28" s="265" t="s">
        <v>191</v>
      </c>
      <c r="B28" s="266" t="s">
        <v>514</v>
      </c>
      <c r="C28" s="267" t="s">
        <v>522</v>
      </c>
      <c r="D28" s="268"/>
      <c r="E28" s="269">
        <v>1</v>
      </c>
      <c r="F28" s="270"/>
      <c r="G28" s="268">
        <f t="shared" si="4"/>
        <v>8</v>
      </c>
      <c r="H28" s="605">
        <v>3</v>
      </c>
      <c r="I28" s="410">
        <v>2</v>
      </c>
      <c r="J28" s="270">
        <v>3</v>
      </c>
    </row>
    <row r="29" spans="1:10" ht="12" outlineLevel="2">
      <c r="A29" s="283" t="s">
        <v>191</v>
      </c>
      <c r="B29" s="284" t="s">
        <v>514</v>
      </c>
      <c r="C29" s="285" t="s">
        <v>523</v>
      </c>
      <c r="D29" s="286"/>
      <c r="E29" s="508">
        <v>1</v>
      </c>
      <c r="F29" s="509"/>
      <c r="G29" s="268">
        <f t="shared" si="4"/>
        <v>6</v>
      </c>
      <c r="H29" s="605">
        <v>2</v>
      </c>
      <c r="I29" s="410">
        <v>2</v>
      </c>
      <c r="J29" s="270">
        <v>2</v>
      </c>
    </row>
    <row r="30" spans="1:10" ht="12" outlineLevel="2">
      <c r="A30" s="271" t="s">
        <v>191</v>
      </c>
      <c r="B30" s="272" t="s">
        <v>514</v>
      </c>
      <c r="C30" s="273" t="s">
        <v>528</v>
      </c>
      <c r="D30" s="274"/>
      <c r="E30" s="269">
        <v>1</v>
      </c>
      <c r="F30" s="270"/>
      <c r="G30" s="268">
        <f t="shared" si="4"/>
        <v>5</v>
      </c>
      <c r="H30" s="605">
        <v>2</v>
      </c>
      <c r="I30" s="410">
        <v>1</v>
      </c>
      <c r="J30" s="270">
        <v>2</v>
      </c>
    </row>
    <row r="31" spans="1:10" s="38" customFormat="1" ht="12.75" outlineLevel="1">
      <c r="A31" s="208" t="s">
        <v>191</v>
      </c>
      <c r="B31" s="39" t="s">
        <v>515</v>
      </c>
      <c r="C31" s="24"/>
      <c r="D31" s="35">
        <v>0</v>
      </c>
      <c r="E31" s="455">
        <f>SUM(E25:E30)</f>
        <v>6</v>
      </c>
      <c r="F31" s="37">
        <v>0</v>
      </c>
      <c r="G31" s="456">
        <f>SUM(G25:G30)</f>
        <v>30</v>
      </c>
      <c r="H31" s="607">
        <f>SUM(H25:H30)</f>
        <v>11</v>
      </c>
      <c r="I31" s="457">
        <f>SUM(I25:I30)</f>
        <v>8</v>
      </c>
      <c r="J31" s="458">
        <f>SUM(J25:J30)</f>
        <v>11</v>
      </c>
    </row>
    <row r="32" spans="1:10" ht="12" outlineLevel="2">
      <c r="A32" s="259" t="s">
        <v>191</v>
      </c>
      <c r="B32" s="260" t="s">
        <v>218</v>
      </c>
      <c r="C32" s="261" t="s">
        <v>529</v>
      </c>
      <c r="D32" s="262"/>
      <c r="E32" s="263">
        <v>1</v>
      </c>
      <c r="F32" s="264"/>
      <c r="G32" s="262">
        <f>H32+I32+J32</f>
        <v>6</v>
      </c>
      <c r="H32" s="603">
        <v>2</v>
      </c>
      <c r="I32" s="411">
        <v>2</v>
      </c>
      <c r="J32" s="264">
        <v>2</v>
      </c>
    </row>
    <row r="33" spans="1:10" ht="12" outlineLevel="2">
      <c r="A33" s="265" t="s">
        <v>191</v>
      </c>
      <c r="B33" s="518" t="s">
        <v>218</v>
      </c>
      <c r="C33" s="267" t="s">
        <v>530</v>
      </c>
      <c r="D33" s="268"/>
      <c r="E33" s="269">
        <v>1</v>
      </c>
      <c r="F33" s="270"/>
      <c r="G33" s="268">
        <f>H33+I33+J33</f>
        <v>5</v>
      </c>
      <c r="H33" s="605">
        <v>2</v>
      </c>
      <c r="I33" s="410">
        <v>1</v>
      </c>
      <c r="J33" s="270">
        <v>2</v>
      </c>
    </row>
    <row r="34" spans="1:10" ht="12" outlineLevel="2">
      <c r="A34" s="271" t="s">
        <v>191</v>
      </c>
      <c r="B34" s="513" t="s">
        <v>218</v>
      </c>
      <c r="C34" s="514" t="s">
        <v>619</v>
      </c>
      <c r="D34" s="515"/>
      <c r="E34" s="516">
        <v>1</v>
      </c>
      <c r="F34" s="517"/>
      <c r="G34" s="268">
        <f>H34+I34+J34</f>
        <v>6</v>
      </c>
      <c r="H34" s="605">
        <v>2</v>
      </c>
      <c r="I34" s="410">
        <v>2</v>
      </c>
      <c r="J34" s="270">
        <v>2</v>
      </c>
    </row>
    <row r="35" spans="1:10" s="38" customFormat="1" ht="12.75" outlineLevel="1">
      <c r="A35" s="208" t="s">
        <v>191</v>
      </c>
      <c r="B35" s="39" t="s">
        <v>395</v>
      </c>
      <c r="C35" s="24"/>
      <c r="D35" s="35">
        <v>0</v>
      </c>
      <c r="E35" s="504">
        <f>SUM(E32:E34)</f>
        <v>3</v>
      </c>
      <c r="F35" s="37">
        <v>0</v>
      </c>
      <c r="G35" s="456">
        <f>SUM(G32:G34)</f>
        <v>17</v>
      </c>
      <c r="H35" s="607">
        <f>SUM(H32:H34)</f>
        <v>6</v>
      </c>
      <c r="I35" s="457">
        <f>SUM(I32:I34)</f>
        <v>5</v>
      </c>
      <c r="J35" s="458">
        <f>SUM(J32:J34)</f>
        <v>6</v>
      </c>
    </row>
    <row r="36" spans="1:10" s="38" customFormat="1" ht="12.75">
      <c r="A36" s="34" t="s">
        <v>399</v>
      </c>
      <c r="B36" s="39"/>
      <c r="C36" s="24"/>
      <c r="D36" s="35">
        <v>0</v>
      </c>
      <c r="E36" s="36">
        <f>E31+E35</f>
        <v>9</v>
      </c>
      <c r="F36" s="37">
        <v>0</v>
      </c>
      <c r="G36" s="35">
        <f>G31+G35</f>
        <v>47</v>
      </c>
      <c r="H36" s="604">
        <f>H31+H35</f>
        <v>17</v>
      </c>
      <c r="I36" s="413">
        <f>I31+I35</f>
        <v>13</v>
      </c>
      <c r="J36" s="37">
        <f>J31+J35</f>
        <v>17</v>
      </c>
    </row>
    <row r="37" spans="1:10" s="38" customFormat="1" ht="12.75">
      <c r="A37" s="43" t="s">
        <v>402</v>
      </c>
      <c r="B37" s="39"/>
      <c r="C37" s="24"/>
      <c r="D37" s="35">
        <v>0</v>
      </c>
      <c r="E37" s="510">
        <f aca="true" t="shared" si="5" ref="E37:J37">E12+E24+E36+E17</f>
        <v>21</v>
      </c>
      <c r="F37" s="511">
        <f t="shared" si="5"/>
        <v>0</v>
      </c>
      <c r="G37" s="459">
        <f t="shared" si="5"/>
        <v>92</v>
      </c>
      <c r="H37" s="510">
        <f t="shared" si="5"/>
        <v>34</v>
      </c>
      <c r="I37" s="512">
        <f t="shared" si="5"/>
        <v>27</v>
      </c>
      <c r="J37" s="511">
        <f t="shared" si="5"/>
        <v>31</v>
      </c>
    </row>
  </sheetData>
  <sheetProtection/>
  <mergeCells count="6">
    <mergeCell ref="G2:J2"/>
    <mergeCell ref="A2:A3"/>
    <mergeCell ref="B2:B3"/>
    <mergeCell ref="C2:C3"/>
    <mergeCell ref="D2:D3"/>
    <mergeCell ref="E2:F2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scale="94" r:id="rId1"/>
  <headerFooter alignWithMargins="0">
    <oddHeader>&amp;R&amp;K000000調査基準日：令和５年５月１日</oddHeader>
    <oddFooter>&amp;R&amp;K000000令和５年度公立幼保連携型認定こども園園数・学級数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田原　真理子</cp:lastModifiedBy>
  <cp:lastPrinted>2023-12-27T07:45:27Z</cp:lastPrinted>
  <dcterms:created xsi:type="dcterms:W3CDTF">2017-07-27T12:11:47Z</dcterms:created>
  <dcterms:modified xsi:type="dcterms:W3CDTF">2024-01-25T07:38:32Z</dcterms:modified>
  <cp:category/>
  <cp:version/>
  <cp:contentType/>
  <cp:contentStatus/>
</cp:coreProperties>
</file>