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0" yWindow="65266" windowWidth="16380" windowHeight="8190" tabRatio="894" activeTab="0"/>
  </bookViews>
  <sheets>
    <sheet name="29【小】学校・学級数" sheetId="1" r:id="rId1"/>
    <sheet name="29【中】学校・学級数" sheetId="2" r:id="rId2"/>
    <sheet name="29【義務】学校・学級数" sheetId="3" r:id="rId3"/>
    <sheet name="29【高】学校・学級数" sheetId="4" r:id="rId4"/>
    <sheet name="29【特支】学校・学級数" sheetId="5" r:id="rId5"/>
    <sheet name="29【幼】園・学級数" sheetId="6" r:id="rId6"/>
    <sheet name="29【こども】園・学級数" sheetId="7" r:id="rId7"/>
  </sheets>
  <definedNames>
    <definedName name="__xlfn_COUNTIFS">#N/A</definedName>
    <definedName name="__xlfn_SUMIFS">#N/A</definedName>
    <definedName name="_xlnm.Print_Titles" localSheetId="6">'29【こども】園・学級数'!$1:$3</definedName>
    <definedName name="_xlnm.Print_Titles" localSheetId="2">'29【義務】学校・学級数'!$1:$4</definedName>
    <definedName name="_xlnm.Print_Titles" localSheetId="3">'29【高】学校・学級数'!$1:$4</definedName>
    <definedName name="_xlnm.Print_Titles" localSheetId="0">'29【小】学校・学級数'!$1:$4</definedName>
    <definedName name="_xlnm.Print_Titles" localSheetId="1">'29【中】学校・学級数'!$1:$4</definedName>
    <definedName name="_xlnm.Print_Titles" localSheetId="4">'29【特支】学校・学級数'!$1:$4</definedName>
    <definedName name="_xlnm.Print_Titles" localSheetId="5">'29【幼】園・学級数'!$1:$3</definedName>
  </definedNames>
  <calcPr fullCalcOnLoad="1"/>
</workbook>
</file>

<file path=xl/sharedStrings.xml><?xml version="1.0" encoding="utf-8"?>
<sst xmlns="http://schemas.openxmlformats.org/spreadsheetml/2006/main" count="1845" uniqueCount="639">
  <si>
    <t>１学年</t>
  </si>
  <si>
    <t>２学年</t>
  </si>
  <si>
    <t>３学年</t>
  </si>
  <si>
    <t>４学年</t>
  </si>
  <si>
    <t>５学年</t>
  </si>
  <si>
    <t>６学年</t>
  </si>
  <si>
    <t>乙訓局</t>
  </si>
  <si>
    <t>向日市</t>
  </si>
  <si>
    <t>向陽小学校</t>
  </si>
  <si>
    <t>第２向陽小学校</t>
  </si>
  <si>
    <t>第３向陽小学校</t>
  </si>
  <si>
    <t>第４向陽小学校</t>
  </si>
  <si>
    <t>第５向陽小学校</t>
  </si>
  <si>
    <t>第６向陽小学校</t>
  </si>
  <si>
    <t>長岡京市</t>
  </si>
  <si>
    <t>神足小学校</t>
  </si>
  <si>
    <t>長法寺小学校</t>
  </si>
  <si>
    <t>長岡第三小学校</t>
  </si>
  <si>
    <t>長岡第四小学校</t>
  </si>
  <si>
    <t>長岡第五小学校</t>
  </si>
  <si>
    <t>長岡第六小学校</t>
  </si>
  <si>
    <t>長岡第七小学校</t>
  </si>
  <si>
    <t>長岡第八小学校</t>
  </si>
  <si>
    <t>長岡第九小学校</t>
  </si>
  <si>
    <t>長岡第十小学校</t>
  </si>
  <si>
    <t>大山崎町</t>
  </si>
  <si>
    <t>大山崎小学校</t>
  </si>
  <si>
    <t>第二大山崎小学校</t>
  </si>
  <si>
    <t>山城局</t>
  </si>
  <si>
    <t>宇治市</t>
  </si>
  <si>
    <t>宇治小学校</t>
  </si>
  <si>
    <t>南部小学校</t>
  </si>
  <si>
    <t>木幡小学校</t>
  </si>
  <si>
    <t>御蔵山小学校</t>
  </si>
  <si>
    <t>笠取小学校</t>
  </si>
  <si>
    <t>笠取第二小学校</t>
  </si>
  <si>
    <t>菟道小学校</t>
  </si>
  <si>
    <t>菟道第二小学校</t>
  </si>
  <si>
    <t>三室戸小学校</t>
  </si>
  <si>
    <t>神明小学校</t>
  </si>
  <si>
    <t>槇島小学校</t>
  </si>
  <si>
    <t>北槇島小学校</t>
  </si>
  <si>
    <t>小倉小学校</t>
  </si>
  <si>
    <t>北小倉小学校</t>
  </si>
  <si>
    <t>西小倉小学校</t>
  </si>
  <si>
    <t>南小倉小学校</t>
  </si>
  <si>
    <t>岡屋小学校</t>
  </si>
  <si>
    <t>伊勢田小学校</t>
  </si>
  <si>
    <t>大久保小学校</t>
  </si>
  <si>
    <t>大開小学校</t>
  </si>
  <si>
    <t>西大久保小学校</t>
  </si>
  <si>
    <t>平盛小学校</t>
  </si>
  <si>
    <t>城陽市</t>
  </si>
  <si>
    <t>久津川小学校</t>
  </si>
  <si>
    <t>久世小学校</t>
  </si>
  <si>
    <t>寺田小学校</t>
  </si>
  <si>
    <t>寺田南小学校</t>
  </si>
  <si>
    <t>今池小学校</t>
  </si>
  <si>
    <t>寺田西小学校</t>
  </si>
  <si>
    <t>深谷小学校</t>
  </si>
  <si>
    <t>富野小学校</t>
  </si>
  <si>
    <t>青谷小学校</t>
  </si>
  <si>
    <t>古川小学校</t>
  </si>
  <si>
    <t>八幡市</t>
  </si>
  <si>
    <t>八幡小学校</t>
  </si>
  <si>
    <t>くすのき小学校</t>
  </si>
  <si>
    <t>さくら小学校</t>
  </si>
  <si>
    <t>中央小学校</t>
  </si>
  <si>
    <t>有都小学校</t>
  </si>
  <si>
    <t>橋本小学校</t>
  </si>
  <si>
    <t>南山小学校</t>
  </si>
  <si>
    <t>美濃山小学校</t>
  </si>
  <si>
    <t>京田辺市</t>
  </si>
  <si>
    <t>大住小学校</t>
  </si>
  <si>
    <t>松井ケ丘小学校</t>
  </si>
  <si>
    <t>田辺小学校</t>
  </si>
  <si>
    <t>田辺東小学校</t>
  </si>
  <si>
    <t>草内小学校</t>
  </si>
  <si>
    <t>三山木小学校</t>
  </si>
  <si>
    <t>普賢寺小学校</t>
  </si>
  <si>
    <t>薪小学校</t>
  </si>
  <si>
    <t>桃園小学校</t>
  </si>
  <si>
    <t>木津川市</t>
  </si>
  <si>
    <t>木津小学校</t>
  </si>
  <si>
    <t>相楽小学校</t>
  </si>
  <si>
    <t>高の原小学校</t>
  </si>
  <si>
    <t>相楽台小学校</t>
  </si>
  <si>
    <t>木津川台小学校</t>
  </si>
  <si>
    <t>梅美台小学校</t>
  </si>
  <si>
    <t>州見台小学校</t>
  </si>
  <si>
    <t>城山台小学校</t>
  </si>
  <si>
    <t>加茂小学校</t>
  </si>
  <si>
    <t>恭仁小学校</t>
  </si>
  <si>
    <t>南加茂台小学校</t>
  </si>
  <si>
    <t>上狛小学校</t>
  </si>
  <si>
    <t>棚倉小学校</t>
  </si>
  <si>
    <t>久御山町</t>
  </si>
  <si>
    <t>御牧小学校</t>
  </si>
  <si>
    <t>佐山小学校</t>
  </si>
  <si>
    <t>東角小学校</t>
  </si>
  <si>
    <t>井手町</t>
  </si>
  <si>
    <t>井手小学校</t>
  </si>
  <si>
    <t>井手小学校有王分校</t>
  </si>
  <si>
    <t>多賀小学校</t>
  </si>
  <si>
    <t>宇治田原町</t>
  </si>
  <si>
    <t>田原小学校</t>
  </si>
  <si>
    <t>宇治田原小学校</t>
  </si>
  <si>
    <t>精華町</t>
  </si>
  <si>
    <t>川西小学校</t>
  </si>
  <si>
    <t>精北小学校</t>
  </si>
  <si>
    <t>山田荘小学校</t>
  </si>
  <si>
    <t>東光小学校</t>
  </si>
  <si>
    <t>精華台小学校</t>
  </si>
  <si>
    <t>相楽東部広域連合</t>
  </si>
  <si>
    <t>笠置小学校</t>
  </si>
  <si>
    <t>和束小学校</t>
  </si>
  <si>
    <t>南山城小学校</t>
  </si>
  <si>
    <t>南丹局</t>
  </si>
  <si>
    <t>亀岡市</t>
  </si>
  <si>
    <t>亀岡小学校</t>
  </si>
  <si>
    <t>城西小学校</t>
  </si>
  <si>
    <t>つつじケ丘小学校</t>
  </si>
  <si>
    <t>南つつじケ丘小学校</t>
  </si>
  <si>
    <t>安詳小学校</t>
  </si>
  <si>
    <t>東別院小学校</t>
  </si>
  <si>
    <t>西別院小学校</t>
  </si>
  <si>
    <t>曽我部小学校</t>
  </si>
  <si>
    <t>吉川小学校</t>
  </si>
  <si>
    <t>稗田野小学校</t>
  </si>
  <si>
    <t>本梅小学校</t>
  </si>
  <si>
    <t>畑野小学校</t>
  </si>
  <si>
    <t>青野小学校</t>
  </si>
  <si>
    <t>大井小学校</t>
  </si>
  <si>
    <t>千代川小学校</t>
  </si>
  <si>
    <t>保津小学校</t>
  </si>
  <si>
    <t>詳徳小学校</t>
  </si>
  <si>
    <t>南丹市</t>
  </si>
  <si>
    <t>園部小学校</t>
  </si>
  <si>
    <t>園部第二小学校</t>
  </si>
  <si>
    <t>殿田小学校</t>
  </si>
  <si>
    <t>八木東小学校</t>
  </si>
  <si>
    <t>胡麻郷小学校</t>
  </si>
  <si>
    <t>八木西小学校</t>
  </si>
  <si>
    <t>美山小学校</t>
  </si>
  <si>
    <t>京丹波町</t>
  </si>
  <si>
    <t>竹野小学校</t>
  </si>
  <si>
    <t>下山小学校</t>
  </si>
  <si>
    <t>丹波ひかり小学校</t>
  </si>
  <si>
    <t>和知小学校</t>
  </si>
  <si>
    <t>瑞穂小学校</t>
  </si>
  <si>
    <t>中丹局</t>
  </si>
  <si>
    <t>綾部市</t>
  </si>
  <si>
    <t>綾部小学校</t>
  </si>
  <si>
    <t>物部小学校</t>
  </si>
  <si>
    <t>志賀小学校</t>
  </si>
  <si>
    <t>西八田小学校</t>
  </si>
  <si>
    <t>吉美小学校</t>
  </si>
  <si>
    <t>東八田小学校</t>
  </si>
  <si>
    <t>東綾小学校</t>
  </si>
  <si>
    <t>上林小学校</t>
  </si>
  <si>
    <t>豊里小学校</t>
  </si>
  <si>
    <t>福知山市</t>
  </si>
  <si>
    <t>惇明小学校</t>
  </si>
  <si>
    <t>昭和小学校</t>
  </si>
  <si>
    <t>大正小学校</t>
  </si>
  <si>
    <t>雀部小学校</t>
  </si>
  <si>
    <t>庵我小学校</t>
  </si>
  <si>
    <t>修斉小学校</t>
  </si>
  <si>
    <t>遷喬小学校</t>
  </si>
  <si>
    <t>天津小学校</t>
  </si>
  <si>
    <t>上豊富小学校</t>
  </si>
  <si>
    <t>上六人部小学校</t>
  </si>
  <si>
    <t>中六人部小学校</t>
  </si>
  <si>
    <t>下六人部小学校</t>
  </si>
  <si>
    <t>上川口小学校</t>
  </si>
  <si>
    <t>金谷小学校</t>
  </si>
  <si>
    <t>公誠小学校</t>
  </si>
  <si>
    <t>佐賀小学校</t>
  </si>
  <si>
    <t>成仁小学校</t>
  </si>
  <si>
    <t>菟原小学校</t>
  </si>
  <si>
    <t>細見小学校</t>
  </si>
  <si>
    <t>美河小学校</t>
  </si>
  <si>
    <t>美鈴小学校</t>
  </si>
  <si>
    <t>有仁小学校</t>
  </si>
  <si>
    <t>夜久野小学校</t>
  </si>
  <si>
    <t>舞鶴市</t>
  </si>
  <si>
    <t>新舞鶴小学校</t>
  </si>
  <si>
    <t>三笠小学校</t>
  </si>
  <si>
    <t>倉梯小学校</t>
  </si>
  <si>
    <t>倉梯第二小学校</t>
  </si>
  <si>
    <t>与保呂小学校</t>
  </si>
  <si>
    <t>志楽小学校</t>
  </si>
  <si>
    <t>朝来小学校</t>
  </si>
  <si>
    <t>大浦小学校</t>
  </si>
  <si>
    <t>中舞鶴小学校</t>
  </si>
  <si>
    <t>明倫小学校</t>
  </si>
  <si>
    <t>吉原小学校</t>
  </si>
  <si>
    <t>余内小学校</t>
  </si>
  <si>
    <t>池内小学校</t>
  </si>
  <si>
    <t>福井小学校</t>
  </si>
  <si>
    <t>高野小学校</t>
  </si>
  <si>
    <t>岡田小学校</t>
  </si>
  <si>
    <t>由良川小学校</t>
  </si>
  <si>
    <t>丹後局</t>
  </si>
  <si>
    <t>宮津市</t>
  </si>
  <si>
    <t>宮津小学校</t>
  </si>
  <si>
    <t>栗田小学校</t>
  </si>
  <si>
    <t>吉津小学校</t>
  </si>
  <si>
    <t>府中小学校</t>
  </si>
  <si>
    <t>日置小学校</t>
  </si>
  <si>
    <t>養老小学校</t>
  </si>
  <si>
    <t>京丹後市</t>
  </si>
  <si>
    <t>峰山小学校</t>
  </si>
  <si>
    <t>新山小学校</t>
  </si>
  <si>
    <t>丹波小学校</t>
  </si>
  <si>
    <t>長岡小学校</t>
  </si>
  <si>
    <t>大宮第一小学校</t>
  </si>
  <si>
    <t>大宮南小学校</t>
  </si>
  <si>
    <t>網野北小学校</t>
  </si>
  <si>
    <t>網野南小学校</t>
  </si>
  <si>
    <t>橘小学校</t>
  </si>
  <si>
    <t>島津小学校</t>
  </si>
  <si>
    <t>豊栄小学校</t>
  </si>
  <si>
    <t>間人小学校</t>
  </si>
  <si>
    <t>宇川小学校</t>
  </si>
  <si>
    <t>吉野小学校</t>
  </si>
  <si>
    <t>久美浜小学校</t>
  </si>
  <si>
    <t>かぶと山小学校</t>
  </si>
  <si>
    <t>弥栄小学校</t>
  </si>
  <si>
    <t>高龍小学校</t>
  </si>
  <si>
    <t>いさなご小学校</t>
  </si>
  <si>
    <t>伊根町</t>
  </si>
  <si>
    <t>伊根小学校</t>
  </si>
  <si>
    <t>本庄小学校</t>
  </si>
  <si>
    <t>与謝野町</t>
  </si>
  <si>
    <t>桑飼小学校</t>
  </si>
  <si>
    <t>与謝小学校</t>
  </si>
  <si>
    <t>加悦小学校</t>
  </si>
  <si>
    <t>岩滝小学校</t>
  </si>
  <si>
    <t>石川小学校</t>
  </si>
  <si>
    <t>三河内小学校</t>
  </si>
  <si>
    <t>岩屋小学校</t>
  </si>
  <si>
    <t>市場小学校</t>
  </si>
  <si>
    <t>山田小学校</t>
  </si>
  <si>
    <t>学校数</t>
  </si>
  <si>
    <t>学級数</t>
  </si>
  <si>
    <t>本校</t>
  </si>
  <si>
    <t>分校</t>
  </si>
  <si>
    <t>学級
総計</t>
  </si>
  <si>
    <t>単式学級</t>
  </si>
  <si>
    <t>複式
学級</t>
  </si>
  <si>
    <t>特別
支援
学級</t>
  </si>
  <si>
    <t>計</t>
  </si>
  <si>
    <t>向日市計</t>
  </si>
  <si>
    <t>長岡京市計</t>
  </si>
  <si>
    <t>大山崎町計</t>
  </si>
  <si>
    <t>乙訓局計</t>
  </si>
  <si>
    <t>宇治市計</t>
  </si>
  <si>
    <t>城陽市計</t>
  </si>
  <si>
    <t>八幡市計</t>
  </si>
  <si>
    <t>京田辺市計</t>
  </si>
  <si>
    <t>木津川市計</t>
  </si>
  <si>
    <t>久御山町計</t>
  </si>
  <si>
    <t>○</t>
  </si>
  <si>
    <t>井手町計</t>
  </si>
  <si>
    <t>宇治田原町計</t>
  </si>
  <si>
    <t>精華町計</t>
  </si>
  <si>
    <t>相楽東部広域連合計</t>
  </si>
  <si>
    <t>山城局計</t>
  </si>
  <si>
    <t>亀岡市計</t>
  </si>
  <si>
    <t>南丹市計</t>
  </si>
  <si>
    <t>京丹波町計</t>
  </si>
  <si>
    <t>南丹局計</t>
  </si>
  <si>
    <t>綾部市計</t>
  </si>
  <si>
    <t>福知山市計</t>
  </si>
  <si>
    <t>舞鶴市計</t>
  </si>
  <si>
    <t>中丹局計</t>
  </si>
  <si>
    <t>宮津市計</t>
  </si>
  <si>
    <t>京丹後市計</t>
  </si>
  <si>
    <t>伊根町計</t>
  </si>
  <si>
    <t>与謝野町計</t>
  </si>
  <si>
    <t>丹後局計</t>
  </si>
  <si>
    <t>京都市立を除く計</t>
  </si>
  <si>
    <t>中筋小学校</t>
  </si>
  <si>
    <t>学校数</t>
  </si>
  <si>
    <t>学級数</t>
  </si>
  <si>
    <t>教育局等</t>
  </si>
  <si>
    <t>学校名</t>
  </si>
  <si>
    <t>休校中</t>
  </si>
  <si>
    <t>本校</t>
  </si>
  <si>
    <t>分校</t>
  </si>
  <si>
    <t>学級
総計</t>
  </si>
  <si>
    <t>単式学級</t>
  </si>
  <si>
    <t>複式
学級</t>
  </si>
  <si>
    <t>特別
支援
学級</t>
  </si>
  <si>
    <t>計</t>
  </si>
  <si>
    <t>府立</t>
  </si>
  <si>
    <t>洛北高等学校附属中学校</t>
  </si>
  <si>
    <t>園部高等学校附属中学校</t>
  </si>
  <si>
    <t>福知山高等学校附属中学校</t>
  </si>
  <si>
    <t>府立計</t>
  </si>
  <si>
    <t>勝山中学校</t>
  </si>
  <si>
    <t>西ノ岡中学校</t>
  </si>
  <si>
    <t>寺戸中学校</t>
  </si>
  <si>
    <t>向日市計</t>
  </si>
  <si>
    <t>長岡中学校</t>
  </si>
  <si>
    <t>長岡第二中学校</t>
  </si>
  <si>
    <t>長岡第三中学校</t>
  </si>
  <si>
    <t>長岡第四中学校</t>
  </si>
  <si>
    <t>長岡京市計</t>
  </si>
  <si>
    <t>大山崎中学校</t>
  </si>
  <si>
    <t>大山崎町計</t>
  </si>
  <si>
    <t>乙訓局計</t>
  </si>
  <si>
    <t>宇治中学校</t>
  </si>
  <si>
    <t>西宇治中学校</t>
  </si>
  <si>
    <t>南宇治中学校</t>
  </si>
  <si>
    <t>広野中学校</t>
  </si>
  <si>
    <t>黄檗中学校</t>
  </si>
  <si>
    <t>北宇治中学校</t>
  </si>
  <si>
    <t>東宇治中学校</t>
  </si>
  <si>
    <t>西小倉中学校</t>
  </si>
  <si>
    <t>木幡中学校</t>
  </si>
  <si>
    <t>槇島中学校</t>
  </si>
  <si>
    <t>宇治市計</t>
  </si>
  <si>
    <t>城陽中学校</t>
  </si>
  <si>
    <t>南城陽中学校</t>
  </si>
  <si>
    <t>西城陽中学校</t>
  </si>
  <si>
    <t>東城陽中学校</t>
  </si>
  <si>
    <t>北城陽中学校</t>
  </si>
  <si>
    <t>城陽市計</t>
  </si>
  <si>
    <t>男山中学校</t>
  </si>
  <si>
    <t>男山第二中学校</t>
  </si>
  <si>
    <t>男山第三中学校</t>
  </si>
  <si>
    <t>男山東中学校</t>
  </si>
  <si>
    <t>八幡市計</t>
  </si>
  <si>
    <t>田辺中学校</t>
  </si>
  <si>
    <t>大住中学校</t>
  </si>
  <si>
    <t>培良中学校</t>
  </si>
  <si>
    <t>京田辺市計</t>
  </si>
  <si>
    <t>木津中学校</t>
  </si>
  <si>
    <t>木津第二中学校</t>
  </si>
  <si>
    <t>木津南中学校</t>
  </si>
  <si>
    <t>泉川中学校</t>
  </si>
  <si>
    <t>山城中学校</t>
  </si>
  <si>
    <t>木津川市計</t>
  </si>
  <si>
    <t>久御山中学校</t>
  </si>
  <si>
    <t>久御山町計</t>
  </si>
  <si>
    <t>泉ケ丘中学校</t>
  </si>
  <si>
    <t>井手町計</t>
  </si>
  <si>
    <t>維孝館中学校</t>
  </si>
  <si>
    <t>宇治田原町計</t>
  </si>
  <si>
    <t>精華中学校</t>
  </si>
  <si>
    <t>精華南中学校</t>
  </si>
  <si>
    <t>精華西中学校</t>
  </si>
  <si>
    <t>精華町計</t>
  </si>
  <si>
    <t>和束中学校</t>
  </si>
  <si>
    <t>笠置中学校</t>
  </si>
  <si>
    <t>相楽東部広域連合計</t>
  </si>
  <si>
    <t>山城局計</t>
  </si>
  <si>
    <t>亀岡中学校</t>
  </si>
  <si>
    <t>別院中学校</t>
  </si>
  <si>
    <t>南桑中学校</t>
  </si>
  <si>
    <t>育親中学校</t>
  </si>
  <si>
    <t>東輝中学校</t>
  </si>
  <si>
    <t>大成中学校</t>
  </si>
  <si>
    <t>詳徳中学校</t>
  </si>
  <si>
    <t>亀岡市計</t>
  </si>
  <si>
    <t>美山中学校</t>
  </si>
  <si>
    <t>園部中学校</t>
  </si>
  <si>
    <t>八木中学校</t>
  </si>
  <si>
    <t>殿田中学校</t>
  </si>
  <si>
    <t>桜が丘中学校</t>
  </si>
  <si>
    <t>南丹市計</t>
  </si>
  <si>
    <t>蒲生野中学校</t>
  </si>
  <si>
    <t>瑞穂中学校</t>
  </si>
  <si>
    <t>和知中学校</t>
  </si>
  <si>
    <t>京丹波町計</t>
  </si>
  <si>
    <t>南丹局計</t>
  </si>
  <si>
    <t>綾部中学校</t>
  </si>
  <si>
    <t>何北中学校</t>
  </si>
  <si>
    <t>八田中学校</t>
  </si>
  <si>
    <t>東綾中学校</t>
  </si>
  <si>
    <t>上林中学校</t>
  </si>
  <si>
    <t>豊里中学校</t>
  </si>
  <si>
    <t>綾部市計</t>
  </si>
  <si>
    <t>桃映中学校</t>
  </si>
  <si>
    <t>南陵中学校</t>
  </si>
  <si>
    <t>成和中学校</t>
  </si>
  <si>
    <t>六人部中学校</t>
  </si>
  <si>
    <t>川口中学校</t>
  </si>
  <si>
    <t>日新中学校</t>
  </si>
  <si>
    <t>三和中学校</t>
  </si>
  <si>
    <t>夜久野中学校</t>
  </si>
  <si>
    <t>大江中学校</t>
  </si>
  <si>
    <t>福知山市計</t>
  </si>
  <si>
    <t>青葉中学校</t>
  </si>
  <si>
    <t>白糸中学校</t>
  </si>
  <si>
    <t>和田中学校</t>
  </si>
  <si>
    <t>城南中学校</t>
  </si>
  <si>
    <t>城北中学校</t>
  </si>
  <si>
    <t>若浦中学校</t>
  </si>
  <si>
    <t>加佐中学校</t>
  </si>
  <si>
    <t>舞鶴市計</t>
  </si>
  <si>
    <t>中丹局計</t>
  </si>
  <si>
    <t>宮津中学校</t>
  </si>
  <si>
    <t>栗田中学校</t>
  </si>
  <si>
    <t>宮津市計</t>
  </si>
  <si>
    <t>峰山中学校</t>
  </si>
  <si>
    <t>大宮中学校</t>
  </si>
  <si>
    <t>網野中学校</t>
  </si>
  <si>
    <t>弥栄中学校</t>
  </si>
  <si>
    <t>久美浜中学校</t>
  </si>
  <si>
    <t>丹後中学校</t>
  </si>
  <si>
    <t>京丹後市計</t>
  </si>
  <si>
    <t>伊根中学校</t>
  </si>
  <si>
    <t>伊根町計</t>
  </si>
  <si>
    <t>加悦中学校</t>
  </si>
  <si>
    <t>江陽中学校</t>
  </si>
  <si>
    <t>与謝野町計</t>
  </si>
  <si>
    <t>与謝野町宮津市中学校組合</t>
  </si>
  <si>
    <t>橋立中学校</t>
  </si>
  <si>
    <t>与謝野町宮津市中学校組合計</t>
  </si>
  <si>
    <t>丹後局計</t>
  </si>
  <si>
    <t>京都府立・京都市立を除く計</t>
  </si>
  <si>
    <t>京都市立を除く計</t>
  </si>
  <si>
    <t>府内公立計</t>
  </si>
  <si>
    <r>
      <rPr>
        <sz val="9"/>
        <rFont val="ＭＳ Ｐゴシック"/>
        <family val="3"/>
      </rPr>
      <t>○</t>
    </r>
  </si>
  <si>
    <t>塔南高等学校</t>
  </si>
  <si>
    <t>市立</t>
  </si>
  <si>
    <t>紫野高等学校</t>
  </si>
  <si>
    <t>日吉ケ丘高等学校</t>
  </si>
  <si>
    <t>京都堀川音楽高等学校</t>
  </si>
  <si>
    <t>堀川高等学校</t>
  </si>
  <si>
    <t>銅駝美術工芸高等学校</t>
  </si>
  <si>
    <t>西京高等学校</t>
  </si>
  <si>
    <t>○</t>
  </si>
  <si>
    <t>京都工学院高校</t>
  </si>
  <si>
    <t>市立</t>
  </si>
  <si>
    <t>伏見工業高等学校</t>
  </si>
  <si>
    <t>洛陽工業高等学校</t>
  </si>
  <si>
    <t>府立計</t>
  </si>
  <si>
    <t>久美浜高等学校</t>
  </si>
  <si>
    <t>府立</t>
  </si>
  <si>
    <r>
      <rPr>
        <sz val="9"/>
        <rFont val="ＭＳ Ｐゴシック"/>
        <family val="3"/>
      </rPr>
      <t>○</t>
    </r>
  </si>
  <si>
    <t>網野高校間人分校</t>
  </si>
  <si>
    <t>網野高等学校</t>
  </si>
  <si>
    <t>峰山高校弥栄分校</t>
  </si>
  <si>
    <t>峰山高等学校</t>
  </si>
  <si>
    <t>加悦谷高等学校</t>
  </si>
  <si>
    <t>海洋高等学校</t>
  </si>
  <si>
    <t>宮津高校伊根分校</t>
  </si>
  <si>
    <t>宮津高等学校</t>
  </si>
  <si>
    <t>西舞鶴高等学校</t>
  </si>
  <si>
    <t>東舞鶴高校浮島分校</t>
  </si>
  <si>
    <t>東舞鶴高等学校</t>
  </si>
  <si>
    <t>大江高等学校</t>
  </si>
  <si>
    <t>工業高等学校</t>
  </si>
  <si>
    <t>福知山高校三和分校</t>
  </si>
  <si>
    <t>福知山高等学校</t>
  </si>
  <si>
    <t>綾部高校東分校</t>
  </si>
  <si>
    <t>綾部高等学校</t>
  </si>
  <si>
    <t>須知高等学校</t>
  </si>
  <si>
    <t>農芸高等学校</t>
  </si>
  <si>
    <t>園部高等学校</t>
  </si>
  <si>
    <t>南丹高等学校</t>
  </si>
  <si>
    <t>亀岡高等学校</t>
  </si>
  <si>
    <t>南陽高等学校</t>
  </si>
  <si>
    <t>木津高等学校</t>
  </si>
  <si>
    <t>田辺高等学校</t>
  </si>
  <si>
    <t>久御山高等学校</t>
  </si>
  <si>
    <t>京都八幡高等学校</t>
  </si>
  <si>
    <t>西城陽高等学校</t>
  </si>
  <si>
    <t>城陽高等学校</t>
  </si>
  <si>
    <t>城南菱創高等学校</t>
  </si>
  <si>
    <t>莵道高等学校</t>
  </si>
  <si>
    <t>東宇治高等学校</t>
  </si>
  <si>
    <t>西乙訓高等学校</t>
  </si>
  <si>
    <t>乙訓高等学校</t>
  </si>
  <si>
    <t>向陽高等学校</t>
  </si>
  <si>
    <t>京都すばる高等学校</t>
  </si>
  <si>
    <t>洛水高等学校</t>
  </si>
  <si>
    <t>東稜高等学校</t>
  </si>
  <si>
    <t>桃山高等学校</t>
  </si>
  <si>
    <t>洛西高等学校</t>
  </si>
  <si>
    <t>桂高等学校</t>
  </si>
  <si>
    <t>北桑田高校美山分校</t>
  </si>
  <si>
    <t>北桑田高等学校</t>
  </si>
  <si>
    <t>北嵯峨高等学校</t>
  </si>
  <si>
    <t>嵯峨野高等学校</t>
  </si>
  <si>
    <t>鳥羽高等学校</t>
  </si>
  <si>
    <t>洛東高等学校</t>
  </si>
  <si>
    <t>朱雀高等学校</t>
  </si>
  <si>
    <t>北稜高等学校</t>
  </si>
  <si>
    <t>洛北高等学校</t>
  </si>
  <si>
    <t>鴨沂高等学校</t>
  </si>
  <si>
    <t>清明高等学校</t>
  </si>
  <si>
    <t>山城高等学校</t>
  </si>
  <si>
    <t>４学年</t>
  </si>
  <si>
    <t>３学年</t>
  </si>
  <si>
    <t>２学年</t>
  </si>
  <si>
    <t>１学年</t>
  </si>
  <si>
    <t>通信制</t>
  </si>
  <si>
    <t>全・定併置</t>
  </si>
  <si>
    <t>定時制のみ</t>
  </si>
  <si>
    <t>全日制のみ</t>
  </si>
  <si>
    <t>学級数</t>
  </si>
  <si>
    <t>学校数</t>
  </si>
  <si>
    <t>学校名</t>
  </si>
  <si>
    <t>所管</t>
  </si>
  <si>
    <t>園数</t>
  </si>
  <si>
    <t>休園中</t>
  </si>
  <si>
    <t>本園</t>
  </si>
  <si>
    <t>分園</t>
  </si>
  <si>
    <t>3歳児</t>
  </si>
  <si>
    <t>4歳児</t>
  </si>
  <si>
    <t>5歳児</t>
  </si>
  <si>
    <t>4・5歳児</t>
  </si>
  <si>
    <t>3・4・5
歳児</t>
  </si>
  <si>
    <t>東宇治幼稚園</t>
  </si>
  <si>
    <t>神明幼稚園</t>
  </si>
  <si>
    <t>大久保幼稚園</t>
  </si>
  <si>
    <t>木幡幼稚園</t>
  </si>
  <si>
    <t>富野幼稚園</t>
  </si>
  <si>
    <t>城陽市計</t>
  </si>
  <si>
    <t>八幡幼稚園</t>
  </si>
  <si>
    <t>八幡第二幼稚園</t>
  </si>
  <si>
    <t>八幡第三幼稚園</t>
  </si>
  <si>
    <t>八幡第四幼稚園</t>
  </si>
  <si>
    <t>橋本幼稚園</t>
  </si>
  <si>
    <t>田辺幼稚園</t>
  </si>
  <si>
    <t>田辺東幼稚園</t>
  </si>
  <si>
    <t>草内幼稚園</t>
  </si>
  <si>
    <t>大住幼稚園</t>
  </si>
  <si>
    <t>松井ヶ丘幼稚園</t>
  </si>
  <si>
    <t>三山木幼稚園</t>
  </si>
  <si>
    <t>薪幼稚園</t>
  </si>
  <si>
    <t>普賢寺幼稚園</t>
  </si>
  <si>
    <t>相楽幼稚園</t>
  </si>
  <si>
    <t>木津幼稚園</t>
  </si>
  <si>
    <t>高の原幼稚園</t>
  </si>
  <si>
    <t>佐山小学校附属幼稚園</t>
  </si>
  <si>
    <t>東角小学校附属幼稚園</t>
  </si>
  <si>
    <t>御牧小学校附属幼稚園</t>
  </si>
  <si>
    <t>久御山町計</t>
  </si>
  <si>
    <t>亀岡市立幼稚園</t>
  </si>
  <si>
    <t>園部幼稚園</t>
  </si>
  <si>
    <t>八木中央幼稚園</t>
  </si>
  <si>
    <t>須知幼稚園</t>
  </si>
  <si>
    <t>京丹波町計</t>
  </si>
  <si>
    <t>綾部幼稚園</t>
  </si>
  <si>
    <t>八田幼稚園</t>
  </si>
  <si>
    <t>福知山幼稚園</t>
  </si>
  <si>
    <t>昭和幼稚園</t>
  </si>
  <si>
    <t>成仁幼稚園</t>
  </si>
  <si>
    <t>舞鶴幼稚園</t>
  </si>
  <si>
    <t>舞鶴市計</t>
  </si>
  <si>
    <t>宮津幼稚園</t>
  </si>
  <si>
    <t>栗田幼稚園</t>
  </si>
  <si>
    <t>由良幼稚園</t>
  </si>
  <si>
    <t>峰山幼稚園</t>
  </si>
  <si>
    <t>網野幼稚園</t>
  </si>
  <si>
    <t>丹後幼稚園</t>
  </si>
  <si>
    <t>弥栄幼稚園</t>
  </si>
  <si>
    <t>かぶと山幼稚園</t>
  </si>
  <si>
    <t>大宮幼稚園</t>
  </si>
  <si>
    <t>三河内幼稚園</t>
  </si>
  <si>
    <t>休園中</t>
  </si>
  <si>
    <t>有都こども園</t>
  </si>
  <si>
    <t>かえでこども園</t>
  </si>
  <si>
    <t>学級数　※（　）内は訪問学級で内数である。</t>
  </si>
  <si>
    <t>合計</t>
  </si>
  <si>
    <t>幼稚部</t>
  </si>
  <si>
    <t>小学部</t>
  </si>
  <si>
    <t>中学部</t>
  </si>
  <si>
    <t>高等部</t>
  </si>
  <si>
    <t>５学年</t>
  </si>
  <si>
    <t>６学年</t>
  </si>
  <si>
    <t>複式</t>
  </si>
  <si>
    <t>中学部計</t>
  </si>
  <si>
    <t>高等部計</t>
  </si>
  <si>
    <t>専攻科</t>
  </si>
  <si>
    <t>研究部</t>
  </si>
  <si>
    <t>盲学校</t>
  </si>
  <si>
    <t xml:space="preserve"> </t>
  </si>
  <si>
    <t>聾学校</t>
  </si>
  <si>
    <t>聾学校舞鶴分校</t>
  </si>
  <si>
    <t>向日が丘支援学校</t>
  </si>
  <si>
    <t>宇治支援学校</t>
  </si>
  <si>
    <t>城陽支援学校</t>
  </si>
  <si>
    <t>八幡支援学校</t>
  </si>
  <si>
    <t>南山城支援学校</t>
  </si>
  <si>
    <t>丹波支援学校</t>
  </si>
  <si>
    <t>丹波支援学校亀岡分校</t>
  </si>
  <si>
    <t>中丹支援学校</t>
  </si>
  <si>
    <t>舞鶴支援学校</t>
  </si>
  <si>
    <t>舞鶴支援学行永分校</t>
  </si>
  <si>
    <t>与謝の海支援学校</t>
  </si>
  <si>
    <t>府内公立計</t>
  </si>
  <si>
    <t>亀岡川東学園</t>
  </si>
  <si>
    <t>７学年</t>
  </si>
  <si>
    <t>８学年</t>
  </si>
  <si>
    <t>９学年</t>
  </si>
  <si>
    <t>○</t>
  </si>
  <si>
    <t>教育局等</t>
  </si>
  <si>
    <t>学校名</t>
  </si>
  <si>
    <t>休校中</t>
  </si>
  <si>
    <t>休校中</t>
  </si>
  <si>
    <t>所管</t>
  </si>
  <si>
    <t>学校名</t>
  </si>
  <si>
    <t>園名</t>
  </si>
  <si>
    <t>園名</t>
  </si>
  <si>
    <t>京都市立計（※）</t>
  </si>
  <si>
    <t>※　京都市立学校につきましては、今年度から府教委による調査の対象外となりました。</t>
  </si>
  <si>
    <t>京都市立計（※）</t>
  </si>
  <si>
    <t>京都市立計（※）</t>
  </si>
  <si>
    <t>　　京都市立小学校の学校別学級数がお入り用の場合は、京都市教育委員会にお問い合わせください。</t>
  </si>
  <si>
    <t>　　京都市立中学校の学校別学級数がお入り用の場合は、京都市教育委員会にお問い合わせください。</t>
  </si>
  <si>
    <t>京都市立計（※）</t>
  </si>
  <si>
    <t>　　京都市立特別支援学校の学校別学級数がお入り用の場合は、京都市教育委員会にお問い合わせください。</t>
  </si>
  <si>
    <t>休校中</t>
  </si>
  <si>
    <t>○</t>
  </si>
  <si>
    <t>盲学校舞鶴分校</t>
  </si>
  <si>
    <t>　　京都市立幼稚園の園別学級数がお入り用の場合は、京都市教育委員会にお問い合わせください。</t>
  </si>
  <si>
    <t>※　京都市立幼稚園につきましては、府教委による調査の対象外です。</t>
  </si>
  <si>
    <t>中筋小学校</t>
  </si>
  <si>
    <t>京都八幡高校南キャンパス</t>
  </si>
  <si>
    <t>府内公立計</t>
  </si>
  <si>
    <t>府内公立計</t>
  </si>
  <si>
    <t>●平成29年度公立幼稚園園数・学級数</t>
  </si>
  <si>
    <t>●平成29年度公立幼保連携型認定こども園園数・学級数</t>
  </si>
  <si>
    <t>●平成29年度公立小学校学校数・学級数</t>
  </si>
  <si>
    <t>●平成29年度公立中学校学校数・学級数</t>
  </si>
  <si>
    <t>●平成29年度公立義務教育学校学校数・学級数</t>
  </si>
  <si>
    <t>●平成29年度公立高等学校学校数・学級数</t>
  </si>
  <si>
    <t>●平成29年度公立特別支援学校学校数・学級数</t>
  </si>
  <si>
    <t>京都市立計</t>
  </si>
  <si>
    <t>所管教育委員会</t>
  </si>
  <si>
    <t>全日制課程</t>
  </si>
  <si>
    <t>定時制課程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</si>
</sst>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\-_);_(@_)"/>
    <numFmt numFmtId="177" formatCode="#;#;\-;\-"/>
    <numFmt numFmtId="178" formatCode="#,##0;&quot;△ &quot;#,##0"/>
    <numFmt numFmtId="179" formatCode="_(* #,##0_);_(* \(#,##0\);_(* &quot;-&quot;_);_(@_)"/>
    <numFmt numFmtId="180" formatCode="g/&quot;標&quot;&quot;準&quot;"/>
    <numFmt numFmtId="181" formatCode="\(#\);\(#\);\ "/>
  </numFmts>
  <fonts count="55">
    <font>
      <sz val="11"/>
      <color indexed="8"/>
      <name val="ＭＳ Ｐゴシック"/>
      <family val="3"/>
    </font>
    <font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name val="Arial"/>
      <family val="2"/>
    </font>
    <font>
      <i/>
      <sz val="10"/>
      <name val="ＭＳ Ｐゴシック"/>
      <family val="3"/>
    </font>
    <font>
      <i/>
      <sz val="10"/>
      <name val="Arial"/>
      <family val="2"/>
    </font>
    <font>
      <i/>
      <sz val="11"/>
      <color indexed="23"/>
      <name val="ＭＳ Ｐゴシック"/>
      <family val="3"/>
    </font>
    <font>
      <sz val="6"/>
      <name val="ＭＳ Ｐゴシック"/>
      <family val="3"/>
    </font>
    <font>
      <sz val="12"/>
      <name val="Arial"/>
      <family val="2"/>
    </font>
    <font>
      <sz val="9"/>
      <name val="Arial"/>
      <family val="2"/>
    </font>
    <font>
      <sz val="9"/>
      <name val="ＭＳ Ｐ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i/>
      <sz val="10"/>
      <name val="ＭＳ ゴシック"/>
      <family val="3"/>
    </font>
    <font>
      <sz val="10"/>
      <name val="ＭＳ Ｐ明朝"/>
      <family val="1"/>
    </font>
    <font>
      <i/>
      <sz val="10"/>
      <name val="ＭＳ Ｐ明朝"/>
      <family val="1"/>
    </font>
    <font>
      <i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i/>
      <sz val="1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theme="0" tint="-0.3499799966812134"/>
      </patternFill>
    </fill>
  </fills>
  <borders count="1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/>
      <right/>
      <top style="hair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hair"/>
      <bottom style="thin"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/>
      <right style="hair"/>
      <top style="hair"/>
      <bottom style="thin"/>
    </border>
    <border>
      <left/>
      <right/>
      <top/>
      <bottom style="thin"/>
    </border>
    <border>
      <left style="hair"/>
      <right/>
      <top style="hair"/>
      <bottom style="thin"/>
    </border>
    <border>
      <left/>
      <right style="thin"/>
      <top/>
      <bottom style="thin"/>
    </border>
    <border>
      <left style="thin"/>
      <right style="hair"/>
      <top style="hair"/>
      <bottom/>
    </border>
    <border>
      <left/>
      <right style="thin"/>
      <top/>
      <bottom/>
    </border>
    <border>
      <left style="thin">
        <color indexed="8"/>
      </left>
      <right style="hair">
        <color indexed="8"/>
      </right>
      <top style="thin">
        <color indexed="8"/>
      </top>
      <bottom/>
    </border>
    <border>
      <left style="thin">
        <color indexed="8"/>
      </left>
      <right style="hair">
        <color indexed="8"/>
      </right>
      <top/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hair">
        <color indexed="8"/>
      </right>
      <top/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/>
    </border>
    <border>
      <left style="hair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thin">
        <color indexed="8"/>
      </right>
      <top/>
      <bottom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/>
      <top style="hair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hair"/>
    </border>
    <border>
      <left/>
      <right style="hair"/>
      <top style="thin"/>
      <bottom style="hair"/>
    </border>
    <border>
      <left style="hair"/>
      <right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/>
      <top/>
      <bottom style="hair"/>
    </border>
    <border>
      <left/>
      <right style="hair"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 style="thin"/>
      <right style="hair"/>
      <top/>
      <bottom style="hair"/>
    </border>
    <border>
      <left/>
      <right style="thin"/>
      <top/>
      <bottom style="hair"/>
    </border>
    <border>
      <left style="hair"/>
      <right style="hair"/>
      <top/>
      <bottom style="hair"/>
    </border>
    <border>
      <left/>
      <right/>
      <top/>
      <bottom style="hair"/>
    </border>
    <border>
      <left style="thin"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/>
      <right style="thin"/>
      <top style="hair"/>
      <bottom style="hair"/>
    </border>
    <border>
      <left style="hair"/>
      <right style="hair"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 style="hair"/>
      <right/>
      <top style="thin"/>
      <bottom style="thin"/>
    </border>
    <border>
      <left style="hair"/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 style="hair"/>
      <top style="thin"/>
      <bottom style="thin"/>
    </border>
    <border>
      <left style="hair"/>
      <right style="thin"/>
      <top/>
      <bottom style="hair"/>
    </border>
    <border>
      <left style="hair"/>
      <right style="thin"/>
      <top style="hair"/>
      <bottom style="hair"/>
    </border>
    <border>
      <left style="thin"/>
      <right/>
      <top style="hair"/>
      <bottom/>
    </border>
    <border>
      <left style="hair"/>
      <right style="thin"/>
      <top style="hair"/>
      <bottom/>
    </border>
    <border>
      <left/>
      <right style="hair"/>
      <top style="hair"/>
      <bottom/>
    </border>
    <border>
      <left style="hair"/>
      <right style="thin"/>
      <top style="thin"/>
      <bottom style="thin"/>
    </border>
    <border>
      <left style="thin"/>
      <right/>
      <top/>
      <bottom/>
    </border>
    <border>
      <left/>
      <right style="hair"/>
      <top/>
      <bottom/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thin">
        <color indexed="8"/>
      </right>
      <top style="hair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/>
      <top style="thin"/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hair">
        <color indexed="8"/>
      </right>
      <top style="thin"/>
      <bottom style="hair">
        <color indexed="8"/>
      </bottom>
    </border>
    <border>
      <left/>
      <right style="thin">
        <color indexed="8"/>
      </right>
      <top style="thin"/>
      <bottom style="hair">
        <color indexed="8"/>
      </bottom>
    </border>
    <border>
      <left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thin">
        <color indexed="8"/>
      </right>
      <top style="thin"/>
      <bottom style="hair">
        <color indexed="8"/>
      </bottom>
    </border>
    <border>
      <left/>
      <right style="thin"/>
      <top style="thin"/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/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thin"/>
    </border>
    <border>
      <left/>
      <right style="thin">
        <color indexed="8"/>
      </right>
      <top style="hair">
        <color indexed="8"/>
      </top>
      <bottom style="thin"/>
    </border>
    <border>
      <left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>
        <color indexed="8"/>
      </right>
      <top style="hair">
        <color indexed="8"/>
      </top>
      <bottom style="thin"/>
    </border>
    <border>
      <left/>
      <right style="thin"/>
      <top style="hair">
        <color indexed="8"/>
      </top>
      <bottom style="thin"/>
    </border>
    <border>
      <left/>
      <right style="thin"/>
      <top style="thin"/>
      <bottom/>
    </border>
    <border>
      <left style="thin">
        <color indexed="8"/>
      </left>
      <right/>
      <top style="hair"/>
      <bottom style="thin">
        <color indexed="8"/>
      </bottom>
    </border>
    <border>
      <left style="hair">
        <color indexed="8"/>
      </left>
      <right/>
      <top style="hair"/>
      <bottom style="thin">
        <color indexed="8"/>
      </bottom>
    </border>
    <border>
      <left style="hair">
        <color indexed="8"/>
      </left>
      <right style="hair">
        <color indexed="8"/>
      </right>
      <top style="hair"/>
      <bottom style="thin">
        <color indexed="8"/>
      </bottom>
    </border>
    <border>
      <left/>
      <right/>
      <top style="hair"/>
      <bottom style="thin">
        <color indexed="8"/>
      </bottom>
    </border>
    <border>
      <left style="hair">
        <color indexed="8"/>
      </left>
      <right style="thin">
        <color indexed="8"/>
      </right>
      <top style="hair"/>
      <bottom style="thin">
        <color indexed="8"/>
      </bottom>
    </border>
    <border>
      <left style="hair"/>
      <right/>
      <top/>
      <bottom style="thin"/>
    </border>
    <border>
      <left/>
      <right style="hair"/>
      <top style="thin"/>
      <bottom/>
    </border>
    <border>
      <left/>
      <right style="hair"/>
      <top/>
      <bottom style="thin"/>
    </border>
    <border>
      <left style="hair"/>
      <right/>
      <top style="thin"/>
      <bottom/>
    </border>
    <border>
      <left style="thin"/>
      <right style="thin"/>
      <top style="hair"/>
      <bottom style="thin"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176" fontId="0" fillId="0" borderId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ill="0" applyBorder="0" applyAlignment="0" applyProtection="0"/>
    <xf numFmtId="179" fontId="2" fillId="0" borderId="0" applyFont="0" applyFill="0" applyBorder="0" applyAlignment="0" applyProtection="0"/>
    <xf numFmtId="38" fontId="3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52" fillId="32" borderId="0" applyNumberFormat="0" applyBorder="0" applyAlignment="0" applyProtection="0"/>
  </cellStyleXfs>
  <cellXfs count="567">
    <xf numFmtId="0" fontId="0" fillId="0" borderId="0" xfId="0" applyAlignment="1">
      <alignment/>
    </xf>
    <xf numFmtId="0" fontId="4" fillId="0" borderId="0" xfId="51" applyNumberFormat="1" applyFont="1" applyFill="1" applyBorder="1" applyAlignment="1" applyProtection="1">
      <alignment vertical="center"/>
      <protection/>
    </xf>
    <xf numFmtId="0" fontId="4" fillId="0" borderId="10" xfId="51" applyNumberFormat="1" applyFont="1" applyFill="1" applyBorder="1" applyAlignment="1" applyProtection="1">
      <alignment horizontal="center" vertical="center" wrapText="1"/>
      <protection/>
    </xf>
    <xf numFmtId="0" fontId="53" fillId="0" borderId="11" xfId="52" applyNumberFormat="1" applyFont="1" applyFill="1" applyBorder="1" applyAlignment="1">
      <alignment vertical="center"/>
    </xf>
    <xf numFmtId="0" fontId="53" fillId="0" borderId="12" xfId="52" applyNumberFormat="1" applyFont="1" applyFill="1" applyBorder="1" applyAlignment="1">
      <alignment vertical="center"/>
    </xf>
    <xf numFmtId="0" fontId="53" fillId="0" borderId="13" xfId="52" applyNumberFormat="1" applyFont="1" applyFill="1" applyBorder="1" applyAlignment="1">
      <alignment vertical="center" shrinkToFit="1"/>
    </xf>
    <xf numFmtId="178" fontId="53" fillId="0" borderId="14" xfId="52" applyNumberFormat="1" applyFont="1" applyFill="1" applyBorder="1" applyAlignment="1">
      <alignment vertical="center" shrinkToFit="1"/>
    </xf>
    <xf numFmtId="0" fontId="53" fillId="0" borderId="15" xfId="52" applyNumberFormat="1" applyFont="1" applyFill="1" applyBorder="1" applyAlignment="1">
      <alignment horizontal="centerContinuous" vertical="center"/>
    </xf>
    <xf numFmtId="0" fontId="53" fillId="0" borderId="16" xfId="52" applyNumberFormat="1" applyFont="1" applyFill="1" applyBorder="1" applyAlignment="1">
      <alignment horizontal="centerContinuous" vertical="center"/>
    </xf>
    <xf numFmtId="0" fontId="53" fillId="0" borderId="17" xfId="52" applyNumberFormat="1" applyFont="1" applyFill="1" applyBorder="1" applyAlignment="1">
      <alignment horizontal="centerContinuous" vertical="center"/>
    </xf>
    <xf numFmtId="0" fontId="53" fillId="0" borderId="18" xfId="52" applyNumberFormat="1" applyFont="1" applyFill="1" applyBorder="1" applyAlignment="1">
      <alignment horizontal="centerContinuous" vertical="center"/>
    </xf>
    <xf numFmtId="0" fontId="53" fillId="0" borderId="19" xfId="52" applyNumberFormat="1" applyFont="1" applyFill="1" applyBorder="1" applyAlignment="1">
      <alignment horizontal="centerContinuous" vertical="center"/>
    </xf>
    <xf numFmtId="0" fontId="53" fillId="0" borderId="0" xfId="52" applyNumberFormat="1" applyFont="1" applyFill="1" applyAlignment="1">
      <alignment vertical="center"/>
    </xf>
    <xf numFmtId="0" fontId="53" fillId="0" borderId="20" xfId="52" applyNumberFormat="1" applyFont="1" applyFill="1" applyBorder="1" applyAlignment="1">
      <alignment horizontal="center" vertical="center"/>
    </xf>
    <xf numFmtId="0" fontId="53" fillId="0" borderId="21" xfId="52" applyNumberFormat="1" applyFont="1" applyFill="1" applyBorder="1" applyAlignment="1">
      <alignment horizontal="center" vertical="center"/>
    </xf>
    <xf numFmtId="0" fontId="53" fillId="0" borderId="22" xfId="52" applyNumberFormat="1" applyFont="1" applyFill="1" applyBorder="1" applyAlignment="1">
      <alignment horizontal="center" vertical="center" shrinkToFit="1"/>
    </xf>
    <xf numFmtId="178" fontId="53" fillId="0" borderId="23" xfId="52" applyNumberFormat="1" applyFont="1" applyFill="1" applyBorder="1" applyAlignment="1">
      <alignment horizontal="center" vertical="center" shrinkToFit="1"/>
    </xf>
    <xf numFmtId="0" fontId="53" fillId="0" borderId="24" xfId="52" applyNumberFormat="1" applyFont="1" applyFill="1" applyBorder="1" applyAlignment="1">
      <alignment horizontal="centerContinuous" vertical="center"/>
    </xf>
    <xf numFmtId="0" fontId="53" fillId="0" borderId="25" xfId="52" applyNumberFormat="1" applyFont="1" applyFill="1" applyBorder="1" applyAlignment="1">
      <alignment horizontal="centerContinuous" vertical="center"/>
    </xf>
    <xf numFmtId="0" fontId="53" fillId="0" borderId="26" xfId="52" applyNumberFormat="1" applyFont="1" applyFill="1" applyBorder="1" applyAlignment="1">
      <alignment vertical="center"/>
    </xf>
    <xf numFmtId="0" fontId="53" fillId="0" borderId="27" xfId="52" applyNumberFormat="1" applyFont="1" applyFill="1" applyBorder="1" applyAlignment="1">
      <alignment vertical="center"/>
    </xf>
    <xf numFmtId="0" fontId="53" fillId="0" borderId="28" xfId="52" applyNumberFormat="1" applyFont="1" applyFill="1" applyBorder="1" applyAlignment="1">
      <alignment vertical="center" shrinkToFit="1"/>
    </xf>
    <xf numFmtId="178" fontId="53" fillId="0" borderId="29" xfId="52" applyNumberFormat="1" applyFont="1" applyFill="1" applyBorder="1" applyAlignment="1">
      <alignment vertical="center" shrinkToFit="1"/>
    </xf>
    <xf numFmtId="0" fontId="53" fillId="0" borderId="30" xfId="52" applyNumberFormat="1" applyFont="1" applyFill="1" applyBorder="1" applyAlignment="1">
      <alignment horizontal="center" vertical="center"/>
    </xf>
    <xf numFmtId="0" fontId="53" fillId="0" borderId="31" xfId="52" applyNumberFormat="1" applyFont="1" applyFill="1" applyBorder="1" applyAlignment="1">
      <alignment horizontal="center" vertical="center"/>
    </xf>
    <xf numFmtId="0" fontId="53" fillId="0" borderId="32" xfId="52" applyNumberFormat="1" applyFont="1" applyFill="1" applyBorder="1" applyAlignment="1">
      <alignment horizontal="center" vertical="center"/>
    </xf>
    <xf numFmtId="0" fontId="4" fillId="0" borderId="0" xfId="65" applyFont="1" applyAlignment="1">
      <alignment vertical="center"/>
      <protection/>
    </xf>
    <xf numFmtId="0" fontId="4" fillId="0" borderId="0" xfId="65" applyFont="1" applyAlignment="1">
      <alignment vertical="center" shrinkToFit="1"/>
      <protection/>
    </xf>
    <xf numFmtId="0" fontId="7" fillId="0" borderId="0" xfId="65" applyFont="1" applyAlignment="1">
      <alignment vertical="center"/>
      <protection/>
    </xf>
    <xf numFmtId="179" fontId="8" fillId="0" borderId="19" xfId="53" applyNumberFormat="1" applyFont="1" applyBorder="1" applyAlignment="1">
      <alignment vertical="center"/>
    </xf>
    <xf numFmtId="179" fontId="8" fillId="0" borderId="33" xfId="53" applyNumberFormat="1" applyFont="1" applyBorder="1" applyAlignment="1">
      <alignment vertical="center"/>
    </xf>
    <xf numFmtId="179" fontId="8" fillId="0" borderId="34" xfId="53" applyNumberFormat="1" applyFont="1" applyBorder="1" applyAlignment="1">
      <alignment vertical="center"/>
    </xf>
    <xf numFmtId="179" fontId="8" fillId="0" borderId="35" xfId="53" applyNumberFormat="1" applyFont="1" applyBorder="1" applyAlignment="1">
      <alignment vertical="center"/>
    </xf>
    <xf numFmtId="0" fontId="4" fillId="0" borderId="36" xfId="65" applyFont="1" applyBorder="1" applyAlignment="1">
      <alignment horizontal="center" vertical="center"/>
      <protection/>
    </xf>
    <xf numFmtId="0" fontId="4" fillId="0" borderId="31" xfId="65" applyFont="1" applyBorder="1" applyAlignment="1">
      <alignment horizontal="center" vertical="center"/>
      <protection/>
    </xf>
    <xf numFmtId="0" fontId="4" fillId="0" borderId="31" xfId="67" applyNumberFormat="1" applyFont="1" applyBorder="1" applyAlignment="1">
      <alignment horizontal="center" vertical="center"/>
      <protection/>
    </xf>
    <xf numFmtId="0" fontId="4" fillId="0" borderId="30" xfId="65" applyFont="1" applyBorder="1" applyAlignment="1">
      <alignment horizontal="center" vertical="center" shrinkToFit="1"/>
      <protection/>
    </xf>
    <xf numFmtId="0" fontId="5" fillId="0" borderId="0" xfId="65" applyFont="1" applyAlignment="1">
      <alignment vertical="center"/>
      <protection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15" fillId="0" borderId="0" xfId="66" applyNumberFormat="1" applyFont="1" applyFill="1" applyAlignment="1">
      <alignment vertical="center"/>
      <protection/>
    </xf>
    <xf numFmtId="0" fontId="15" fillId="0" borderId="37" xfId="66" applyNumberFormat="1" applyFont="1" applyFill="1" applyBorder="1" applyAlignment="1">
      <alignment horizontal="center" vertical="center" wrapText="1"/>
      <protection/>
    </xf>
    <xf numFmtId="0" fontId="15" fillId="0" borderId="38" xfId="66" applyNumberFormat="1" applyFont="1" applyFill="1" applyBorder="1" applyAlignment="1">
      <alignment horizontal="center" vertical="center" wrapText="1"/>
      <protection/>
    </xf>
    <xf numFmtId="0" fontId="15" fillId="0" borderId="35" xfId="66" applyNumberFormat="1" applyFont="1" applyFill="1" applyBorder="1" applyAlignment="1">
      <alignment horizontal="center" vertical="center" wrapText="1"/>
      <protection/>
    </xf>
    <xf numFmtId="0" fontId="16" fillId="0" borderId="39" xfId="66" applyNumberFormat="1" applyFont="1" applyFill="1" applyBorder="1" applyAlignment="1">
      <alignment horizontal="center" vertical="center" wrapText="1"/>
      <protection/>
    </xf>
    <xf numFmtId="0" fontId="16" fillId="0" borderId="40" xfId="66" applyNumberFormat="1" applyFont="1" applyFill="1" applyBorder="1" applyAlignment="1">
      <alignment horizontal="center" vertical="center" wrapText="1"/>
      <protection/>
    </xf>
    <xf numFmtId="0" fontId="16" fillId="0" borderId="41" xfId="66" applyNumberFormat="1" applyFont="1" applyFill="1" applyBorder="1" applyAlignment="1">
      <alignment horizontal="center" vertical="center" wrapText="1"/>
      <protection/>
    </xf>
    <xf numFmtId="0" fontId="16" fillId="0" borderId="31" xfId="66" applyNumberFormat="1" applyFont="1" applyFill="1" applyBorder="1" applyAlignment="1">
      <alignment horizontal="center" vertical="center" wrapText="1"/>
      <protection/>
    </xf>
    <xf numFmtId="0" fontId="16" fillId="0" borderId="42" xfId="66" applyNumberFormat="1" applyFont="1" applyFill="1" applyBorder="1" applyAlignment="1">
      <alignment horizontal="center" vertical="center" wrapText="1"/>
      <protection/>
    </xf>
    <xf numFmtId="177" fontId="17" fillId="0" borderId="19" xfId="0" applyNumberFormat="1" applyFont="1" applyFill="1" applyBorder="1" applyAlignment="1">
      <alignment horizontal="center"/>
    </xf>
    <xf numFmtId="180" fontId="15" fillId="0" borderId="0" xfId="0" applyNumberFormat="1" applyFont="1" applyFill="1" applyAlignment="1">
      <alignment horizontal="left"/>
    </xf>
    <xf numFmtId="180" fontId="4" fillId="0" borderId="0" xfId="0" applyNumberFormat="1" applyFont="1" applyFill="1" applyAlignment="1">
      <alignment horizontal="left"/>
    </xf>
    <xf numFmtId="0" fontId="4" fillId="0" borderId="0" xfId="0" applyFont="1" applyAlignment="1">
      <alignment/>
    </xf>
    <xf numFmtId="0" fontId="53" fillId="0" borderId="0" xfId="66" applyFont="1" applyFill="1">
      <alignment/>
      <protection/>
    </xf>
    <xf numFmtId="0" fontId="53" fillId="0" borderId="43" xfId="66" applyNumberFormat="1" applyFont="1" applyFill="1" applyBorder="1" applyAlignment="1">
      <alignment horizontal="center" vertical="center" wrapText="1"/>
      <protection/>
    </xf>
    <xf numFmtId="0" fontId="53" fillId="0" borderId="44" xfId="66" applyNumberFormat="1" applyFont="1" applyFill="1" applyBorder="1" applyAlignment="1">
      <alignment horizontal="center" vertical="center" wrapText="1"/>
      <protection/>
    </xf>
    <xf numFmtId="0" fontId="53" fillId="0" borderId="14" xfId="66" applyNumberFormat="1" applyFont="1" applyFill="1" applyBorder="1" applyAlignment="1">
      <alignment horizontal="center" vertical="center" wrapText="1"/>
      <protection/>
    </xf>
    <xf numFmtId="0" fontId="53" fillId="0" borderId="30" xfId="66" applyNumberFormat="1" applyFont="1" applyFill="1" applyBorder="1" applyAlignment="1">
      <alignment horizontal="center" vertical="center" wrapText="1"/>
      <protection/>
    </xf>
    <xf numFmtId="0" fontId="53" fillId="0" borderId="31" xfId="66" applyNumberFormat="1" applyFont="1" applyFill="1" applyBorder="1" applyAlignment="1">
      <alignment horizontal="center" vertical="center" wrapText="1"/>
      <protection/>
    </xf>
    <xf numFmtId="0" fontId="53" fillId="0" borderId="36" xfId="66" applyNumberFormat="1" applyFont="1" applyFill="1" applyBorder="1" applyAlignment="1">
      <alignment horizontal="center" vertical="center" wrapText="1"/>
      <protection/>
    </xf>
    <xf numFmtId="179" fontId="6" fillId="0" borderId="35" xfId="54" applyFont="1" applyFill="1" applyBorder="1" applyAlignment="1">
      <alignment horizontal="center"/>
    </xf>
    <xf numFmtId="179" fontId="6" fillId="0" borderId="34" xfId="54" applyFont="1" applyFill="1" applyBorder="1" applyAlignment="1">
      <alignment horizontal="center"/>
    </xf>
    <xf numFmtId="179" fontId="6" fillId="0" borderId="19" xfId="54" applyFont="1" applyFill="1" applyBorder="1" applyAlignment="1">
      <alignment horizontal="center"/>
    </xf>
    <xf numFmtId="179" fontId="6" fillId="0" borderId="33" xfId="54" applyFont="1" applyFill="1" applyBorder="1" applyAlignment="1">
      <alignment horizontal="center"/>
    </xf>
    <xf numFmtId="0" fontId="17" fillId="0" borderId="17" xfId="0" applyFont="1" applyFill="1" applyBorder="1" applyAlignment="1">
      <alignment shrinkToFit="1"/>
    </xf>
    <xf numFmtId="179" fontId="8" fillId="0" borderId="35" xfId="54" applyFont="1" applyFill="1" applyBorder="1" applyAlignment="1">
      <alignment horizontal="center"/>
    </xf>
    <xf numFmtId="179" fontId="8" fillId="0" borderId="34" xfId="54" applyFont="1" applyFill="1" applyBorder="1" applyAlignment="1">
      <alignment horizontal="center"/>
    </xf>
    <xf numFmtId="179" fontId="8" fillId="0" borderId="19" xfId="54" applyFont="1" applyFill="1" applyBorder="1" applyAlignment="1">
      <alignment horizontal="center"/>
    </xf>
    <xf numFmtId="179" fontId="8" fillId="0" borderId="33" xfId="54" applyFont="1" applyFill="1" applyBorder="1" applyAlignment="1">
      <alignment horizontal="center"/>
    </xf>
    <xf numFmtId="0" fontId="7" fillId="0" borderId="0" xfId="0" applyFont="1" applyAlignment="1">
      <alignment/>
    </xf>
    <xf numFmtId="0" fontId="17" fillId="0" borderId="18" xfId="0" applyFont="1" applyFill="1" applyBorder="1" applyAlignment="1">
      <alignment shrinkToFit="1"/>
    </xf>
    <xf numFmtId="0" fontId="53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53" fillId="0" borderId="0" xfId="66" applyFont="1" applyFill="1" applyAlignment="1">
      <alignment vertical="center"/>
      <protection/>
    </xf>
    <xf numFmtId="0" fontId="17" fillId="0" borderId="17" xfId="0" applyFont="1" applyFill="1" applyBorder="1" applyAlignment="1">
      <alignment/>
    </xf>
    <xf numFmtId="0" fontId="4" fillId="0" borderId="45" xfId="51" applyNumberFormat="1" applyFont="1" applyFill="1" applyBorder="1" applyAlignment="1" applyProtection="1">
      <alignment vertical="center"/>
      <protection/>
    </xf>
    <xf numFmtId="0" fontId="4" fillId="0" borderId="46" xfId="51" applyNumberFormat="1" applyFont="1" applyFill="1" applyBorder="1" applyAlignment="1" applyProtection="1">
      <alignment vertical="center"/>
      <protection/>
    </xf>
    <xf numFmtId="0" fontId="4" fillId="0" borderId="47" xfId="51" applyNumberFormat="1" applyFont="1" applyFill="1" applyBorder="1" applyAlignment="1" applyProtection="1">
      <alignment vertical="center"/>
      <protection/>
    </xf>
    <xf numFmtId="0" fontId="4" fillId="0" borderId="48" xfId="51" applyNumberFormat="1" applyFont="1" applyFill="1" applyBorder="1" applyAlignment="1" applyProtection="1">
      <alignment vertical="center"/>
      <protection/>
    </xf>
    <xf numFmtId="0" fontId="4" fillId="0" borderId="49" xfId="51" applyNumberFormat="1" applyFont="1" applyFill="1" applyBorder="1" applyAlignment="1" applyProtection="1">
      <alignment vertical="center" shrinkToFit="1"/>
      <protection/>
    </xf>
    <xf numFmtId="0" fontId="4" fillId="0" borderId="50" xfId="51" applyNumberFormat="1" applyFont="1" applyFill="1" applyBorder="1" applyAlignment="1" applyProtection="1">
      <alignment vertical="center" shrinkToFit="1"/>
      <protection/>
    </xf>
    <xf numFmtId="178" fontId="4" fillId="0" borderId="51" xfId="51" applyNumberFormat="1" applyFont="1" applyFill="1" applyBorder="1" applyAlignment="1" applyProtection="1">
      <alignment vertical="center" shrinkToFit="1"/>
      <protection/>
    </xf>
    <xf numFmtId="178" fontId="4" fillId="0" borderId="52" xfId="51" applyNumberFormat="1" applyFont="1" applyFill="1" applyBorder="1" applyAlignment="1" applyProtection="1">
      <alignment vertical="center" shrinkToFit="1"/>
      <protection/>
    </xf>
    <xf numFmtId="0" fontId="4" fillId="0" borderId="53" xfId="51" applyNumberFormat="1" applyFont="1" applyFill="1" applyBorder="1" applyAlignment="1" applyProtection="1">
      <alignment horizontal="center" vertical="center"/>
      <protection/>
    </xf>
    <xf numFmtId="0" fontId="4" fillId="0" borderId="54" xfId="51" applyNumberFormat="1" applyFont="1" applyFill="1" applyBorder="1" applyAlignment="1" applyProtection="1">
      <alignment horizontal="center" vertical="center"/>
      <protection/>
    </xf>
    <xf numFmtId="0" fontId="4" fillId="0" borderId="55" xfId="51" applyNumberFormat="1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56" xfId="0" applyFont="1" applyFill="1" applyBorder="1" applyAlignment="1">
      <alignment horizontal="left" vertical="center"/>
    </xf>
    <xf numFmtId="0" fontId="4" fillId="0" borderId="57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left" vertical="center" shrinkToFit="1"/>
    </xf>
    <xf numFmtId="0" fontId="4" fillId="0" borderId="59" xfId="0" applyFont="1" applyFill="1" applyBorder="1" applyAlignment="1">
      <alignment horizontal="center" vertical="center" shrinkToFit="1"/>
    </xf>
    <xf numFmtId="176" fontId="6" fillId="0" borderId="56" xfId="49" applyFont="1" applyFill="1" applyBorder="1" applyAlignment="1" applyProtection="1">
      <alignment horizontal="center" vertical="center" shrinkToFit="1"/>
      <protection/>
    </xf>
    <xf numFmtId="176" fontId="4" fillId="0" borderId="60" xfId="49" applyFont="1" applyFill="1" applyBorder="1" applyAlignment="1" applyProtection="1">
      <alignment horizontal="center" vertical="center" shrinkToFit="1"/>
      <protection/>
    </xf>
    <xf numFmtId="0" fontId="0" fillId="0" borderId="0" xfId="0" applyAlignment="1">
      <alignment vertical="center"/>
    </xf>
    <xf numFmtId="0" fontId="4" fillId="0" borderId="61" xfId="0" applyFont="1" applyFill="1" applyBorder="1" applyAlignment="1">
      <alignment horizontal="left" vertical="center"/>
    </xf>
    <xf numFmtId="0" fontId="4" fillId="0" borderId="62" xfId="0" applyFont="1" applyFill="1" applyBorder="1" applyAlignment="1">
      <alignment horizontal="left" vertical="center"/>
    </xf>
    <xf numFmtId="0" fontId="4" fillId="0" borderId="63" xfId="0" applyFont="1" applyFill="1" applyBorder="1" applyAlignment="1">
      <alignment horizontal="left" vertical="center" shrinkToFit="1"/>
    </xf>
    <xf numFmtId="0" fontId="4" fillId="0" borderId="64" xfId="0" applyFont="1" applyFill="1" applyBorder="1" applyAlignment="1">
      <alignment horizontal="center" vertical="center" shrinkToFit="1"/>
    </xf>
    <xf numFmtId="176" fontId="6" fillId="0" borderId="61" xfId="49" applyFont="1" applyFill="1" applyBorder="1" applyAlignment="1" applyProtection="1">
      <alignment horizontal="center" vertical="center" shrinkToFit="1"/>
      <protection/>
    </xf>
    <xf numFmtId="176" fontId="4" fillId="0" borderId="65" xfId="49" applyFont="1" applyFill="1" applyBorder="1" applyAlignment="1" applyProtection="1">
      <alignment horizontal="center" vertical="center" shrinkToFit="1"/>
      <protection/>
    </xf>
    <xf numFmtId="0" fontId="4" fillId="0" borderId="66" xfId="0" applyFont="1" applyFill="1" applyBorder="1" applyAlignment="1">
      <alignment horizontal="left" vertical="center"/>
    </xf>
    <xf numFmtId="0" fontId="4" fillId="0" borderId="67" xfId="0" applyFont="1" applyFill="1" applyBorder="1" applyAlignment="1">
      <alignment horizontal="left" vertical="center"/>
    </xf>
    <xf numFmtId="0" fontId="4" fillId="0" borderId="68" xfId="0" applyFont="1" applyFill="1" applyBorder="1" applyAlignment="1">
      <alignment horizontal="left" vertical="center" shrinkToFit="1"/>
    </xf>
    <xf numFmtId="0" fontId="4" fillId="0" borderId="69" xfId="0" applyFont="1" applyFill="1" applyBorder="1" applyAlignment="1">
      <alignment horizontal="center" vertical="center" shrinkToFit="1"/>
    </xf>
    <xf numFmtId="176" fontId="6" fillId="0" borderId="66" xfId="49" applyFont="1" applyFill="1" applyBorder="1" applyAlignment="1" applyProtection="1">
      <alignment horizontal="center" vertical="center" shrinkToFit="1"/>
      <protection/>
    </xf>
    <xf numFmtId="176" fontId="4" fillId="0" borderId="70" xfId="49" applyFont="1" applyFill="1" applyBorder="1" applyAlignment="1" applyProtection="1">
      <alignment horizontal="center" vertical="center" shrinkToFit="1"/>
      <protection/>
    </xf>
    <xf numFmtId="0" fontId="7" fillId="0" borderId="71" xfId="0" applyFont="1" applyFill="1" applyBorder="1" applyAlignment="1">
      <alignment horizontal="left" vertical="center"/>
    </xf>
    <xf numFmtId="0" fontId="7" fillId="0" borderId="72" xfId="0" applyFont="1" applyFill="1" applyBorder="1" applyAlignment="1">
      <alignment horizontal="left" vertical="center"/>
    </xf>
    <xf numFmtId="177" fontId="7" fillId="0" borderId="73" xfId="0" applyNumberFormat="1" applyFont="1" applyFill="1" applyBorder="1" applyAlignment="1">
      <alignment horizontal="center" vertical="center" shrinkToFit="1"/>
    </xf>
    <xf numFmtId="176" fontId="8" fillId="0" borderId="71" xfId="49" applyFont="1" applyFill="1" applyBorder="1" applyAlignment="1" applyProtection="1">
      <alignment horizontal="center" vertical="center" shrinkToFit="1"/>
      <protection/>
    </xf>
    <xf numFmtId="176" fontId="8" fillId="0" borderId="74" xfId="49" applyFont="1" applyFill="1" applyBorder="1" applyAlignment="1" applyProtection="1">
      <alignment horizontal="center" vertical="center" shrinkToFit="1"/>
      <protection/>
    </xf>
    <xf numFmtId="176" fontId="8" fillId="0" borderId="10" xfId="49" applyFont="1" applyFill="1" applyBorder="1" applyAlignment="1" applyProtection="1">
      <alignment horizontal="center" vertical="center"/>
      <protection/>
    </xf>
    <xf numFmtId="176" fontId="8" fillId="0" borderId="75" xfId="49" applyFont="1" applyFill="1" applyBorder="1" applyAlignment="1" applyProtection="1">
      <alignment horizontal="center" vertical="center"/>
      <protection/>
    </xf>
    <xf numFmtId="176" fontId="8" fillId="0" borderId="76" xfId="49" applyFont="1" applyFill="1" applyBorder="1" applyAlignment="1" applyProtection="1">
      <alignment horizontal="center" vertical="center"/>
      <protection/>
    </xf>
    <xf numFmtId="176" fontId="8" fillId="0" borderId="77" xfId="49" applyFont="1" applyFill="1" applyBorder="1" applyAlignment="1" applyProtection="1">
      <alignment horizontal="center" vertical="center"/>
      <protection/>
    </xf>
    <xf numFmtId="176" fontId="8" fillId="0" borderId="74" xfId="49" applyFont="1" applyFill="1" applyBorder="1" applyAlignment="1" applyProtection="1">
      <alignment horizontal="center" vertical="center"/>
      <protection/>
    </xf>
    <xf numFmtId="0" fontId="4" fillId="0" borderId="78" xfId="0" applyFont="1" applyFill="1" applyBorder="1" applyAlignment="1">
      <alignment horizontal="left" vertical="center"/>
    </xf>
    <xf numFmtId="0" fontId="4" fillId="0" borderId="79" xfId="0" applyFont="1" applyFill="1" applyBorder="1" applyAlignment="1">
      <alignment horizontal="left" vertical="center"/>
    </xf>
    <xf numFmtId="0" fontId="4" fillId="0" borderId="80" xfId="0" applyFont="1" applyFill="1" applyBorder="1" applyAlignment="1">
      <alignment horizontal="left" vertical="center" shrinkToFit="1"/>
    </xf>
    <xf numFmtId="0" fontId="4" fillId="0" borderId="81" xfId="0" applyFont="1" applyFill="1" applyBorder="1" applyAlignment="1">
      <alignment horizontal="center" vertical="center" shrinkToFit="1"/>
    </xf>
    <xf numFmtId="176" fontId="6" fillId="0" borderId="78" xfId="49" applyFont="1" applyFill="1" applyBorder="1" applyAlignment="1" applyProtection="1">
      <alignment horizontal="center" vertical="center" shrinkToFit="1"/>
      <protection/>
    </xf>
    <xf numFmtId="176" fontId="4" fillId="0" borderId="82" xfId="49" applyFont="1" applyFill="1" applyBorder="1" applyAlignment="1" applyProtection="1">
      <alignment horizontal="center" vertical="center" shrinkToFit="1"/>
      <protection/>
    </xf>
    <xf numFmtId="176" fontId="6" fillId="0" borderId="81" xfId="49" applyFont="1" applyFill="1" applyBorder="1" applyAlignment="1" applyProtection="1">
      <alignment horizontal="center" vertical="center"/>
      <protection/>
    </xf>
    <xf numFmtId="176" fontId="6" fillId="0" borderId="83" xfId="49" applyFont="1" applyFill="1" applyBorder="1" applyAlignment="1" applyProtection="1">
      <alignment horizontal="center" vertical="center"/>
      <protection/>
    </xf>
    <xf numFmtId="176" fontId="6" fillId="0" borderId="79" xfId="49" applyFont="1" applyFill="1" applyBorder="1" applyAlignment="1" applyProtection="1">
      <alignment horizontal="center" vertical="center"/>
      <protection/>
    </xf>
    <xf numFmtId="176" fontId="6" fillId="0" borderId="84" xfId="49" applyFont="1" applyFill="1" applyBorder="1" applyAlignment="1" applyProtection="1">
      <alignment horizontal="center" vertical="center"/>
      <protection/>
    </xf>
    <xf numFmtId="176" fontId="6" fillId="0" borderId="82" xfId="49" applyFont="1" applyFill="1" applyBorder="1" applyAlignment="1" applyProtection="1">
      <alignment horizontal="center" vertical="center"/>
      <protection/>
    </xf>
    <xf numFmtId="0" fontId="7" fillId="0" borderId="85" xfId="0" applyFont="1" applyFill="1" applyBorder="1" applyAlignment="1">
      <alignment horizontal="left" vertical="center"/>
    </xf>
    <xf numFmtId="0" fontId="7" fillId="0" borderId="73" xfId="0" applyFont="1" applyFill="1" applyBorder="1" applyAlignment="1">
      <alignment vertical="center"/>
    </xf>
    <xf numFmtId="0" fontId="7" fillId="0" borderId="73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4" fillId="0" borderId="86" xfId="0" applyFont="1" applyFill="1" applyBorder="1" applyAlignment="1">
      <alignment horizontal="left" vertical="center"/>
    </xf>
    <xf numFmtId="0" fontId="4" fillId="0" borderId="87" xfId="0" applyFont="1" applyFill="1" applyBorder="1" applyAlignment="1">
      <alignment horizontal="left" vertical="center" shrinkToFit="1"/>
    </xf>
    <xf numFmtId="0" fontId="4" fillId="0" borderId="88" xfId="0" applyFont="1" applyFill="1" applyBorder="1" applyAlignment="1">
      <alignment horizontal="left" vertical="center" shrinkToFit="1"/>
    </xf>
    <xf numFmtId="179" fontId="6" fillId="0" borderId="89" xfId="52" applyFont="1" applyFill="1" applyBorder="1" applyAlignment="1">
      <alignment horizontal="center" vertical="center"/>
    </xf>
    <xf numFmtId="179" fontId="6" fillId="0" borderId="90" xfId="52" applyFont="1" applyFill="1" applyBorder="1" applyAlignment="1">
      <alignment horizontal="left" vertical="center" shrinkToFit="1"/>
    </xf>
    <xf numFmtId="179" fontId="6" fillId="0" borderId="16" xfId="52" applyFont="1" applyFill="1" applyBorder="1" applyAlignment="1">
      <alignment horizontal="left" vertical="center" shrinkToFit="1"/>
    </xf>
    <xf numFmtId="179" fontId="6" fillId="0" borderId="89" xfId="52" applyFont="1" applyFill="1" applyBorder="1" applyAlignment="1">
      <alignment horizontal="center" vertical="center" shrinkToFit="1"/>
    </xf>
    <xf numFmtId="179" fontId="6" fillId="0" borderId="90" xfId="52" applyFont="1" applyFill="1" applyBorder="1" applyAlignment="1">
      <alignment horizontal="center" vertical="center" shrinkToFit="1"/>
    </xf>
    <xf numFmtId="179" fontId="6" fillId="0" borderId="91" xfId="52" applyFont="1" applyFill="1" applyBorder="1" applyAlignment="1">
      <alignment horizontal="center" vertical="center" shrinkToFit="1"/>
    </xf>
    <xf numFmtId="179" fontId="6" fillId="0" borderId="15" xfId="52" applyFont="1" applyFill="1" applyBorder="1" applyAlignment="1">
      <alignment horizontal="center" vertical="center" shrinkToFit="1"/>
    </xf>
    <xf numFmtId="0" fontId="4" fillId="0" borderId="92" xfId="0" applyFont="1" applyFill="1" applyBorder="1" applyAlignment="1">
      <alignment horizontal="left" vertical="center"/>
    </xf>
    <xf numFmtId="0" fontId="4" fillId="0" borderId="93" xfId="0" applyFont="1" applyFill="1" applyBorder="1" applyAlignment="1">
      <alignment horizontal="left" vertical="center" shrinkToFit="1"/>
    </xf>
    <xf numFmtId="0" fontId="4" fillId="0" borderId="94" xfId="0" applyFont="1" applyFill="1" applyBorder="1" applyAlignment="1">
      <alignment horizontal="left" vertical="center" shrinkToFit="1"/>
    </xf>
    <xf numFmtId="179" fontId="6" fillId="0" borderId="95" xfId="52" applyFont="1" applyFill="1" applyBorder="1" applyAlignment="1">
      <alignment horizontal="center" vertical="center"/>
    </xf>
    <xf numFmtId="179" fontId="6" fillId="0" borderId="96" xfId="52" applyFont="1" applyFill="1" applyBorder="1" applyAlignment="1">
      <alignment horizontal="left" vertical="center" shrinkToFit="1"/>
    </xf>
    <xf numFmtId="179" fontId="6" fillId="0" borderId="97" xfId="52" applyFont="1" applyFill="1" applyBorder="1" applyAlignment="1">
      <alignment horizontal="left" vertical="center" shrinkToFit="1"/>
    </xf>
    <xf numFmtId="179" fontId="6" fillId="0" borderId="95" xfId="52" applyFont="1" applyFill="1" applyBorder="1" applyAlignment="1">
      <alignment horizontal="center" vertical="center" shrinkToFit="1"/>
    </xf>
    <xf numFmtId="179" fontId="6" fillId="0" borderId="96" xfId="52" applyFont="1" applyFill="1" applyBorder="1" applyAlignment="1">
      <alignment horizontal="center" vertical="center" shrinkToFit="1"/>
    </xf>
    <xf numFmtId="179" fontId="6" fillId="0" borderId="98" xfId="52" applyFont="1" applyFill="1" applyBorder="1" applyAlignment="1">
      <alignment horizontal="center" vertical="center" shrinkToFit="1"/>
    </xf>
    <xf numFmtId="179" fontId="6" fillId="0" borderId="99" xfId="52" applyFont="1" applyFill="1" applyBorder="1" applyAlignment="1">
      <alignment horizontal="center" vertical="center" shrinkToFit="1"/>
    </xf>
    <xf numFmtId="0" fontId="4" fillId="0" borderId="100" xfId="0" applyFont="1" applyFill="1" applyBorder="1" applyAlignment="1">
      <alignment horizontal="left" vertical="center"/>
    </xf>
    <xf numFmtId="0" fontId="4" fillId="0" borderId="101" xfId="0" applyFont="1" applyFill="1" applyBorder="1" applyAlignment="1">
      <alignment horizontal="left" vertical="center" shrinkToFit="1"/>
    </xf>
    <xf numFmtId="0" fontId="4" fillId="0" borderId="102" xfId="0" applyFont="1" applyFill="1" applyBorder="1" applyAlignment="1">
      <alignment horizontal="left" vertical="center" shrinkToFit="1"/>
    </xf>
    <xf numFmtId="179" fontId="6" fillId="0" borderId="103" xfId="52" applyFont="1" applyFill="1" applyBorder="1" applyAlignment="1">
      <alignment horizontal="center" vertical="center"/>
    </xf>
    <xf numFmtId="179" fontId="6" fillId="0" borderId="104" xfId="52" applyFont="1" applyFill="1" applyBorder="1" applyAlignment="1">
      <alignment horizontal="left" vertical="center" shrinkToFit="1"/>
    </xf>
    <xf numFmtId="179" fontId="6" fillId="0" borderId="105" xfId="52" applyFont="1" applyFill="1" applyBorder="1" applyAlignment="1">
      <alignment horizontal="left" vertical="center" shrinkToFit="1"/>
    </xf>
    <xf numFmtId="179" fontId="6" fillId="0" borderId="103" xfId="52" applyFont="1" applyFill="1" applyBorder="1" applyAlignment="1">
      <alignment horizontal="center" vertical="center" shrinkToFit="1"/>
    </xf>
    <xf numFmtId="179" fontId="6" fillId="0" borderId="104" xfId="52" applyFont="1" applyFill="1" applyBorder="1" applyAlignment="1">
      <alignment horizontal="center" vertical="center" shrinkToFit="1"/>
    </xf>
    <xf numFmtId="179" fontId="6" fillId="0" borderId="106" xfId="52" applyFont="1" applyFill="1" applyBorder="1" applyAlignment="1">
      <alignment horizontal="center" vertical="center" shrinkToFit="1"/>
    </xf>
    <xf numFmtId="179" fontId="6" fillId="0" borderId="107" xfId="52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 shrinkToFit="1"/>
    </xf>
    <xf numFmtId="179" fontId="8" fillId="0" borderId="35" xfId="52" applyFont="1" applyFill="1" applyBorder="1" applyAlignment="1">
      <alignment horizontal="center" vertical="center"/>
    </xf>
    <xf numFmtId="179" fontId="8" fillId="0" borderId="34" xfId="52" applyFont="1" applyFill="1" applyBorder="1" applyAlignment="1">
      <alignment horizontal="center" vertical="center" shrinkToFit="1"/>
    </xf>
    <xf numFmtId="179" fontId="8" fillId="0" borderId="19" xfId="52" applyFont="1" applyFill="1" applyBorder="1" applyAlignment="1">
      <alignment horizontal="center" vertical="center" shrinkToFit="1"/>
    </xf>
    <xf numFmtId="179" fontId="8" fillId="0" borderId="35" xfId="52" applyFont="1" applyFill="1" applyBorder="1" applyAlignment="1">
      <alignment horizontal="center" vertical="center" shrinkToFit="1"/>
    </xf>
    <xf numFmtId="179" fontId="8" fillId="0" borderId="33" xfId="52" applyFont="1" applyFill="1" applyBorder="1" applyAlignment="1">
      <alignment horizontal="center" vertical="center" shrinkToFit="1"/>
    </xf>
    <xf numFmtId="179" fontId="8" fillId="0" borderId="18" xfId="52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/>
    </xf>
    <xf numFmtId="0" fontId="4" fillId="0" borderId="96" xfId="0" applyFont="1" applyFill="1" applyBorder="1" applyAlignment="1">
      <alignment horizontal="left" vertical="center"/>
    </xf>
    <xf numFmtId="0" fontId="4" fillId="0" borderId="98" xfId="0" applyFont="1" applyFill="1" applyBorder="1" applyAlignment="1">
      <alignment horizontal="left" vertical="center" shrinkToFit="1"/>
    </xf>
    <xf numFmtId="0" fontId="4" fillId="0" borderId="104" xfId="0" applyFont="1" applyFill="1" applyBorder="1" applyAlignment="1">
      <alignment horizontal="left" vertical="center"/>
    </xf>
    <xf numFmtId="0" fontId="4" fillId="0" borderId="106" xfId="0" applyFont="1" applyFill="1" applyBorder="1" applyAlignment="1">
      <alignment horizontal="left" vertical="center" shrinkToFit="1"/>
    </xf>
    <xf numFmtId="0" fontId="4" fillId="0" borderId="43" xfId="0" applyFont="1" applyFill="1" applyBorder="1" applyAlignment="1">
      <alignment horizontal="left" vertical="center"/>
    </xf>
    <xf numFmtId="0" fontId="4" fillId="0" borderId="108" xfId="0" applyFont="1" applyFill="1" applyBorder="1" applyAlignment="1">
      <alignment horizontal="left" vertical="center" shrinkToFit="1"/>
    </xf>
    <xf numFmtId="0" fontId="4" fillId="0" borderId="109" xfId="0" applyFont="1" applyFill="1" applyBorder="1" applyAlignment="1">
      <alignment horizontal="left" vertical="center" shrinkToFit="1"/>
    </xf>
    <xf numFmtId="179" fontId="6" fillId="0" borderId="110" xfId="52" applyFont="1" applyFill="1" applyBorder="1" applyAlignment="1">
      <alignment horizontal="center" vertical="center"/>
    </xf>
    <xf numFmtId="179" fontId="6" fillId="0" borderId="43" xfId="52" applyFont="1" applyFill="1" applyBorder="1" applyAlignment="1">
      <alignment horizontal="left" vertical="center" shrinkToFit="1"/>
    </xf>
    <xf numFmtId="179" fontId="6" fillId="0" borderId="111" xfId="52" applyFont="1" applyFill="1" applyBorder="1" applyAlignment="1">
      <alignment horizontal="left" vertical="center" shrinkToFit="1"/>
    </xf>
    <xf numFmtId="179" fontId="6" fillId="0" borderId="110" xfId="52" applyFont="1" applyFill="1" applyBorder="1" applyAlignment="1">
      <alignment horizontal="center" vertical="center" shrinkToFit="1"/>
    </xf>
    <xf numFmtId="179" fontId="6" fillId="0" borderId="43" xfId="52" applyFont="1" applyFill="1" applyBorder="1" applyAlignment="1">
      <alignment horizontal="center" vertical="center" shrinkToFit="1"/>
    </xf>
    <xf numFmtId="179" fontId="6" fillId="0" borderId="108" xfId="52" applyFont="1" applyFill="1" applyBorder="1" applyAlignment="1">
      <alignment horizontal="center" vertical="center" shrinkToFit="1"/>
    </xf>
    <xf numFmtId="179" fontId="6" fillId="0" borderId="112" xfId="52" applyFont="1" applyFill="1" applyBorder="1" applyAlignment="1">
      <alignment horizontal="center" vertical="center" shrinkToFit="1"/>
    </xf>
    <xf numFmtId="0" fontId="7" fillId="0" borderId="34" xfId="0" applyFont="1" applyFill="1" applyBorder="1" applyAlignment="1">
      <alignment horizontal="left" vertical="center"/>
    </xf>
    <xf numFmtId="0" fontId="7" fillId="0" borderId="113" xfId="0" applyFont="1" applyFill="1" applyBorder="1" applyAlignment="1">
      <alignment horizontal="left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 shrinkToFit="1"/>
    </xf>
    <xf numFmtId="0" fontId="4" fillId="0" borderId="114" xfId="0" applyFont="1" applyFill="1" applyBorder="1" applyAlignment="1">
      <alignment horizontal="left" vertical="center" shrinkToFit="1"/>
    </xf>
    <xf numFmtId="179" fontId="6" fillId="0" borderId="23" xfId="52" applyFont="1" applyFill="1" applyBorder="1" applyAlignment="1">
      <alignment horizontal="center" vertical="center"/>
    </xf>
    <xf numFmtId="179" fontId="6" fillId="0" borderId="20" xfId="52" applyFont="1" applyFill="1" applyBorder="1" applyAlignment="1">
      <alignment horizontal="left" vertical="center" shrinkToFit="1"/>
    </xf>
    <xf numFmtId="179" fontId="6" fillId="0" borderId="44" xfId="52" applyFont="1" applyFill="1" applyBorder="1" applyAlignment="1">
      <alignment horizontal="left" vertical="center" shrinkToFit="1"/>
    </xf>
    <xf numFmtId="179" fontId="6" fillId="0" borderId="23" xfId="52" applyFont="1" applyFill="1" applyBorder="1" applyAlignment="1">
      <alignment horizontal="center" vertical="center" shrinkToFit="1"/>
    </xf>
    <xf numFmtId="179" fontId="6" fillId="0" borderId="20" xfId="52" applyFont="1" applyFill="1" applyBorder="1" applyAlignment="1">
      <alignment horizontal="center" vertical="center" shrinkToFit="1"/>
    </xf>
    <xf numFmtId="179" fontId="6" fillId="0" borderId="21" xfId="52" applyFont="1" applyFill="1" applyBorder="1" applyAlignment="1">
      <alignment horizontal="center" vertical="center" shrinkToFit="1"/>
    </xf>
    <xf numFmtId="179" fontId="6" fillId="0" borderId="0" xfId="52" applyFont="1" applyFill="1" applyBorder="1" applyAlignment="1">
      <alignment horizontal="center" vertical="center" shrinkToFit="1"/>
    </xf>
    <xf numFmtId="0" fontId="7" fillId="0" borderId="113" xfId="0" applyFont="1" applyFill="1" applyBorder="1" applyAlignment="1">
      <alignment vertical="center" shrinkToFit="1"/>
    </xf>
    <xf numFmtId="0" fontId="7" fillId="0" borderId="18" xfId="0" applyFont="1" applyFill="1" applyBorder="1" applyAlignment="1">
      <alignment vertical="center" shrinkToFit="1"/>
    </xf>
    <xf numFmtId="0" fontId="4" fillId="0" borderId="34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left" vertical="center" shrinkToFit="1"/>
    </xf>
    <xf numFmtId="0" fontId="4" fillId="0" borderId="113" xfId="0" applyFont="1" applyFill="1" applyBorder="1" applyAlignment="1">
      <alignment horizontal="left" vertical="center" shrinkToFit="1"/>
    </xf>
    <xf numFmtId="179" fontId="6" fillId="0" borderId="35" xfId="52" applyFont="1" applyFill="1" applyBorder="1" applyAlignment="1">
      <alignment horizontal="center" vertical="center"/>
    </xf>
    <xf numFmtId="179" fontId="6" fillId="0" borderId="34" xfId="52" applyFont="1" applyFill="1" applyBorder="1" applyAlignment="1">
      <alignment horizontal="left" vertical="center" shrinkToFit="1"/>
    </xf>
    <xf numFmtId="179" fontId="6" fillId="0" borderId="19" xfId="52" applyFont="1" applyFill="1" applyBorder="1" applyAlignment="1">
      <alignment horizontal="left" vertical="center" shrinkToFit="1"/>
    </xf>
    <xf numFmtId="179" fontId="6" fillId="0" borderId="35" xfId="52" applyFont="1" applyFill="1" applyBorder="1" applyAlignment="1">
      <alignment horizontal="center" vertical="center" shrinkToFit="1"/>
    </xf>
    <xf numFmtId="179" fontId="6" fillId="0" borderId="34" xfId="52" applyFont="1" applyFill="1" applyBorder="1" applyAlignment="1">
      <alignment horizontal="center" vertical="center" shrinkToFit="1"/>
    </xf>
    <xf numFmtId="179" fontId="6" fillId="0" borderId="33" xfId="52" applyFont="1" applyFill="1" applyBorder="1" applyAlignment="1">
      <alignment horizontal="center" vertical="center" shrinkToFit="1"/>
    </xf>
    <xf numFmtId="179" fontId="6" fillId="0" borderId="18" xfId="52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113" xfId="0" applyFont="1" applyFill="1" applyBorder="1" applyAlignment="1">
      <alignment horizontal="left" vertical="center"/>
    </xf>
    <xf numFmtId="178" fontId="4" fillId="0" borderId="115" xfId="51" applyNumberFormat="1" applyFont="1" applyFill="1" applyBorder="1" applyAlignment="1" applyProtection="1">
      <alignment horizontal="center" vertical="center" shrinkToFit="1"/>
      <protection/>
    </xf>
    <xf numFmtId="0" fontId="4" fillId="0" borderId="11" xfId="65" applyFont="1" applyBorder="1" applyAlignment="1">
      <alignment vertical="center"/>
      <protection/>
    </xf>
    <xf numFmtId="0" fontId="4" fillId="0" borderId="13" xfId="65" applyFont="1" applyBorder="1" applyAlignment="1">
      <alignment vertical="center" shrinkToFit="1"/>
      <protection/>
    </xf>
    <xf numFmtId="0" fontId="4" fillId="0" borderId="26" xfId="65" applyFont="1" applyBorder="1" applyAlignment="1">
      <alignment vertical="center"/>
      <protection/>
    </xf>
    <xf numFmtId="0" fontId="4" fillId="0" borderId="20" xfId="65" applyFont="1" applyBorder="1" applyAlignment="1">
      <alignment horizontal="center" vertical="center"/>
      <protection/>
    </xf>
    <xf numFmtId="0" fontId="18" fillId="0" borderId="0" xfId="66" applyFont="1" applyFill="1" applyAlignment="1">
      <alignment vertical="center"/>
      <protection/>
    </xf>
    <xf numFmtId="0" fontId="4" fillId="0" borderId="0" xfId="0" applyFont="1" applyFill="1" applyAlignment="1">
      <alignment horizontal="right" vertical="center"/>
    </xf>
    <xf numFmtId="179" fontId="8" fillId="0" borderId="34" xfId="66" applyNumberFormat="1" applyFont="1" applyFill="1" applyBorder="1" applyAlignment="1">
      <alignment horizontal="center" vertical="center"/>
      <protection/>
    </xf>
    <xf numFmtId="179" fontId="8" fillId="0" borderId="18" xfId="66" applyNumberFormat="1" applyFont="1" applyFill="1" applyBorder="1" applyAlignment="1">
      <alignment horizontal="center" vertical="center"/>
      <protection/>
    </xf>
    <xf numFmtId="179" fontId="8" fillId="0" borderId="17" xfId="66" applyNumberFormat="1" applyFont="1" applyFill="1" applyBorder="1" applyAlignment="1">
      <alignment horizontal="center" vertical="center"/>
      <protection/>
    </xf>
    <xf numFmtId="181" fontId="8" fillId="0" borderId="19" xfId="66" applyNumberFormat="1" applyFont="1" applyFill="1" applyBorder="1" applyAlignment="1">
      <alignment horizontal="center" vertical="center"/>
      <protection/>
    </xf>
    <xf numFmtId="181" fontId="8" fillId="0" borderId="116" xfId="66" applyNumberFormat="1" applyFont="1" applyFill="1" applyBorder="1" applyAlignment="1">
      <alignment horizontal="center" vertical="center"/>
      <protection/>
    </xf>
    <xf numFmtId="0" fontId="19" fillId="0" borderId="0" xfId="66" applyFont="1" applyFill="1" applyAlignment="1">
      <alignment vertical="center"/>
      <protection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179" fontId="15" fillId="0" borderId="0" xfId="52" applyFont="1" applyFill="1" applyAlignment="1">
      <alignment horizontal="center" vertical="center"/>
    </xf>
    <xf numFmtId="179" fontId="53" fillId="0" borderId="92" xfId="52" applyFont="1" applyFill="1" applyBorder="1" applyAlignment="1">
      <alignment horizontal="center" vertical="center"/>
    </xf>
    <xf numFmtId="179" fontId="6" fillId="0" borderId="96" xfId="52" applyFont="1" applyFill="1" applyBorder="1" applyAlignment="1">
      <alignment horizontal="left" vertical="center"/>
    </xf>
    <xf numFmtId="179" fontId="6" fillId="0" borderId="117" xfId="52" applyFont="1" applyFill="1" applyBorder="1" applyAlignment="1">
      <alignment horizontal="left" vertical="center"/>
    </xf>
    <xf numFmtId="179" fontId="6" fillId="0" borderId="93" xfId="52" applyFont="1" applyFill="1" applyBorder="1" applyAlignment="1">
      <alignment horizontal="center" vertical="center"/>
    </xf>
    <xf numFmtId="179" fontId="6" fillId="0" borderId="98" xfId="52" applyFont="1" applyFill="1" applyBorder="1" applyAlignment="1">
      <alignment horizontal="center" vertical="center"/>
    </xf>
    <xf numFmtId="179" fontId="6" fillId="0" borderId="117" xfId="52" applyFont="1" applyFill="1" applyBorder="1" applyAlignment="1">
      <alignment horizontal="center" vertical="center"/>
    </xf>
    <xf numFmtId="179" fontId="53" fillId="0" borderId="100" xfId="52" applyFont="1" applyFill="1" applyBorder="1" applyAlignment="1">
      <alignment horizontal="center" vertical="center"/>
    </xf>
    <xf numFmtId="179" fontId="6" fillId="0" borderId="104" xfId="52" applyFont="1" applyFill="1" applyBorder="1" applyAlignment="1">
      <alignment horizontal="left" vertical="center"/>
    </xf>
    <xf numFmtId="179" fontId="6" fillId="0" borderId="118" xfId="52" applyFont="1" applyFill="1" applyBorder="1" applyAlignment="1">
      <alignment horizontal="left" vertical="center"/>
    </xf>
    <xf numFmtId="179" fontId="6" fillId="0" borderId="101" xfId="52" applyFont="1" applyFill="1" applyBorder="1" applyAlignment="1">
      <alignment horizontal="center" vertical="center"/>
    </xf>
    <xf numFmtId="179" fontId="6" fillId="0" borderId="106" xfId="52" applyFont="1" applyFill="1" applyBorder="1" applyAlignment="1">
      <alignment horizontal="center" vertical="center"/>
    </xf>
    <xf numFmtId="179" fontId="6" fillId="0" borderId="118" xfId="52" applyFont="1" applyFill="1" applyBorder="1" applyAlignment="1">
      <alignment horizontal="center" vertical="center"/>
    </xf>
    <xf numFmtId="179" fontId="53" fillId="0" borderId="119" xfId="52" applyFont="1" applyFill="1" applyBorder="1" applyAlignment="1">
      <alignment horizontal="center" vertical="center"/>
    </xf>
    <xf numFmtId="179" fontId="6" fillId="0" borderId="43" xfId="52" applyFont="1" applyFill="1" applyBorder="1" applyAlignment="1">
      <alignment horizontal="left" vertical="center"/>
    </xf>
    <xf numFmtId="179" fontId="6" fillId="0" borderId="120" xfId="52" applyFont="1" applyFill="1" applyBorder="1" applyAlignment="1">
      <alignment horizontal="left" vertical="center"/>
    </xf>
    <xf numFmtId="179" fontId="6" fillId="0" borderId="121" xfId="52" applyFont="1" applyFill="1" applyBorder="1" applyAlignment="1">
      <alignment horizontal="center" vertical="center"/>
    </xf>
    <xf numFmtId="179" fontId="6" fillId="0" borderId="108" xfId="52" applyFont="1" applyFill="1" applyBorder="1" applyAlignment="1">
      <alignment horizontal="center" vertical="center"/>
    </xf>
    <xf numFmtId="179" fontId="6" fillId="0" borderId="120" xfId="52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left" vertical="center"/>
    </xf>
    <xf numFmtId="177" fontId="17" fillId="0" borderId="19" xfId="0" applyNumberFormat="1" applyFont="1" applyFill="1" applyBorder="1" applyAlignment="1">
      <alignment horizontal="center" vertical="center"/>
    </xf>
    <xf numFmtId="179" fontId="8" fillId="0" borderId="18" xfId="52" applyFont="1" applyFill="1" applyBorder="1" applyAlignment="1">
      <alignment horizontal="center" vertical="center"/>
    </xf>
    <xf numFmtId="179" fontId="8" fillId="0" borderId="34" xfId="52" applyFont="1" applyFill="1" applyBorder="1" applyAlignment="1">
      <alignment horizontal="center" vertical="center"/>
    </xf>
    <xf numFmtId="179" fontId="8" fillId="0" borderId="122" xfId="52" applyFont="1" applyFill="1" applyBorder="1" applyAlignment="1">
      <alignment horizontal="center" vertical="center"/>
    </xf>
    <xf numFmtId="179" fontId="8" fillId="0" borderId="116" xfId="52" applyFont="1" applyFill="1" applyBorder="1" applyAlignment="1">
      <alignment horizontal="center" vertical="center"/>
    </xf>
    <xf numFmtId="179" fontId="8" fillId="0" borderId="33" xfId="52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179" fontId="53" fillId="0" borderId="123" xfId="52" applyFont="1" applyFill="1" applyBorder="1" applyAlignment="1">
      <alignment horizontal="center" vertical="center"/>
    </xf>
    <xf numFmtId="179" fontId="6" fillId="0" borderId="20" xfId="52" applyFont="1" applyFill="1" applyBorder="1" applyAlignment="1">
      <alignment horizontal="left" vertical="center"/>
    </xf>
    <xf numFmtId="179" fontId="6" fillId="0" borderId="22" xfId="52" applyFont="1" applyFill="1" applyBorder="1" applyAlignment="1">
      <alignment horizontal="left" vertical="center"/>
    </xf>
    <xf numFmtId="179" fontId="6" fillId="0" borderId="124" xfId="52" applyFont="1" applyFill="1" applyBorder="1" applyAlignment="1">
      <alignment horizontal="center" vertical="center"/>
    </xf>
    <xf numFmtId="179" fontId="6" fillId="0" borderId="21" xfId="52" applyFont="1" applyFill="1" applyBorder="1" applyAlignment="1">
      <alignment horizontal="center" vertical="center"/>
    </xf>
    <xf numFmtId="179" fontId="6" fillId="0" borderId="22" xfId="52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vertical="center"/>
    </xf>
    <xf numFmtId="0" fontId="17" fillId="0" borderId="18" xfId="0" applyFont="1" applyFill="1" applyBorder="1" applyAlignment="1">
      <alignment horizontal="left" vertical="center"/>
    </xf>
    <xf numFmtId="0" fontId="17" fillId="0" borderId="18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176" fontId="6" fillId="0" borderId="59" xfId="49" applyFont="1" applyFill="1" applyBorder="1" applyAlignment="1" applyProtection="1">
      <alignment horizontal="center" vertical="center" shrinkToFit="1"/>
      <protection/>
    </xf>
    <xf numFmtId="176" fontId="6" fillId="0" borderId="125" xfId="49" applyFont="1" applyFill="1" applyBorder="1" applyAlignment="1" applyProtection="1">
      <alignment horizontal="center" vertical="center" shrinkToFit="1"/>
      <protection/>
    </xf>
    <xf numFmtId="176" fontId="6" fillId="0" borderId="57" xfId="49" applyFont="1" applyFill="1" applyBorder="1" applyAlignment="1" applyProtection="1">
      <alignment horizontal="center" vertical="center" shrinkToFit="1"/>
      <protection/>
    </xf>
    <xf numFmtId="176" fontId="6" fillId="0" borderId="126" xfId="49" applyFont="1" applyFill="1" applyBorder="1" applyAlignment="1" applyProtection="1">
      <alignment horizontal="center" vertical="center" shrinkToFit="1"/>
      <protection/>
    </xf>
    <xf numFmtId="176" fontId="6" fillId="0" borderId="60" xfId="49" applyFont="1" applyFill="1" applyBorder="1" applyAlignment="1" applyProtection="1">
      <alignment horizontal="center" vertical="center" shrinkToFit="1"/>
      <protection/>
    </xf>
    <xf numFmtId="176" fontId="6" fillId="0" borderId="64" xfId="49" applyFont="1" applyFill="1" applyBorder="1" applyAlignment="1" applyProtection="1">
      <alignment horizontal="center" vertical="center" shrinkToFit="1"/>
      <protection/>
    </xf>
    <xf numFmtId="176" fontId="6" fillId="0" borderId="127" xfId="49" applyFont="1" applyFill="1" applyBorder="1" applyAlignment="1" applyProtection="1">
      <alignment horizontal="center" vertical="center" shrinkToFit="1"/>
      <protection/>
    </xf>
    <xf numFmtId="176" fontId="6" fillId="0" borderId="62" xfId="49" applyFont="1" applyFill="1" applyBorder="1" applyAlignment="1" applyProtection="1">
      <alignment horizontal="center" vertical="center" shrinkToFit="1"/>
      <protection/>
    </xf>
    <xf numFmtId="176" fontId="6" fillId="0" borderId="128" xfId="49" applyFont="1" applyFill="1" applyBorder="1" applyAlignment="1" applyProtection="1">
      <alignment horizontal="center" vertical="center" shrinkToFit="1"/>
      <protection/>
    </xf>
    <xf numFmtId="176" fontId="6" fillId="0" borderId="65" xfId="49" applyFont="1" applyFill="1" applyBorder="1" applyAlignment="1" applyProtection="1">
      <alignment horizontal="center" vertical="center" shrinkToFit="1"/>
      <protection/>
    </xf>
    <xf numFmtId="176" fontId="6" fillId="0" borderId="69" xfId="49" applyFont="1" applyFill="1" applyBorder="1" applyAlignment="1" applyProtection="1">
      <alignment horizontal="center" vertical="center" shrinkToFit="1"/>
      <protection/>
    </xf>
    <xf numFmtId="176" fontId="6" fillId="0" borderId="129" xfId="49" applyFont="1" applyFill="1" applyBorder="1" applyAlignment="1" applyProtection="1">
      <alignment horizontal="center" vertical="center" shrinkToFit="1"/>
      <protection/>
    </xf>
    <xf numFmtId="176" fontId="6" fillId="0" borderId="67" xfId="49" applyFont="1" applyFill="1" applyBorder="1" applyAlignment="1" applyProtection="1">
      <alignment horizontal="center" vertical="center" shrinkToFit="1"/>
      <protection/>
    </xf>
    <xf numFmtId="176" fontId="6" fillId="0" borderId="130" xfId="49" applyFont="1" applyFill="1" applyBorder="1" applyAlignment="1" applyProtection="1">
      <alignment horizontal="center" vertical="center" shrinkToFit="1"/>
      <protection/>
    </xf>
    <xf numFmtId="176" fontId="6" fillId="0" borderId="70" xfId="49" applyFont="1" applyFill="1" applyBorder="1" applyAlignment="1" applyProtection="1">
      <alignment horizontal="center" vertical="center" shrinkToFit="1"/>
      <protection/>
    </xf>
    <xf numFmtId="176" fontId="8" fillId="0" borderId="10" xfId="49" applyFont="1" applyFill="1" applyBorder="1" applyAlignment="1" applyProtection="1">
      <alignment horizontal="center" vertical="center" shrinkToFit="1"/>
      <protection/>
    </xf>
    <xf numFmtId="176" fontId="8" fillId="0" borderId="75" xfId="49" applyFont="1" applyFill="1" applyBorder="1" applyAlignment="1" applyProtection="1">
      <alignment horizontal="center" vertical="center" shrinkToFit="1"/>
      <protection/>
    </xf>
    <xf numFmtId="176" fontId="8" fillId="0" borderId="76" xfId="49" applyFont="1" applyFill="1" applyBorder="1" applyAlignment="1" applyProtection="1">
      <alignment horizontal="center" vertical="center" shrinkToFit="1"/>
      <protection/>
    </xf>
    <xf numFmtId="176" fontId="8" fillId="0" borderId="77" xfId="49" applyFont="1" applyFill="1" applyBorder="1" applyAlignment="1" applyProtection="1">
      <alignment horizontal="center" vertical="center" shrinkToFit="1"/>
      <protection/>
    </xf>
    <xf numFmtId="176" fontId="6" fillId="0" borderId="81" xfId="49" applyFont="1" applyFill="1" applyBorder="1" applyAlignment="1" applyProtection="1">
      <alignment horizontal="center" vertical="center" shrinkToFit="1"/>
      <protection/>
    </xf>
    <xf numFmtId="176" fontId="6" fillId="0" borderId="83" xfId="49" applyFont="1" applyFill="1" applyBorder="1" applyAlignment="1" applyProtection="1">
      <alignment horizontal="center" vertical="center" shrinkToFit="1"/>
      <protection/>
    </xf>
    <xf numFmtId="176" fontId="6" fillId="0" borderId="79" xfId="49" applyFont="1" applyFill="1" applyBorder="1" applyAlignment="1" applyProtection="1">
      <alignment horizontal="center" vertical="center" shrinkToFit="1"/>
      <protection/>
    </xf>
    <xf numFmtId="176" fontId="6" fillId="0" borderId="84" xfId="49" applyFont="1" applyFill="1" applyBorder="1" applyAlignment="1" applyProtection="1">
      <alignment horizontal="center" vertical="center" shrinkToFit="1"/>
      <protection/>
    </xf>
    <xf numFmtId="176" fontId="6" fillId="0" borderId="82" xfId="49" applyFont="1" applyFill="1" applyBorder="1" applyAlignment="1" applyProtection="1">
      <alignment horizontal="center" vertical="center" shrinkToFit="1"/>
      <protection/>
    </xf>
    <xf numFmtId="177" fontId="8" fillId="0" borderId="10" xfId="0" applyNumberFormat="1" applyFont="1" applyFill="1" applyBorder="1" applyAlignment="1">
      <alignment vertical="center" shrinkToFit="1"/>
    </xf>
    <xf numFmtId="0" fontId="53" fillId="0" borderId="123" xfId="66" applyNumberFormat="1" applyFont="1" applyFill="1" applyBorder="1" applyAlignment="1" quotePrefix="1">
      <alignment horizontal="center" vertical="center" wrapText="1"/>
      <protection/>
    </xf>
    <xf numFmtId="0" fontId="53" fillId="0" borderId="37" xfId="66" applyNumberFormat="1" applyFont="1" applyFill="1" applyBorder="1" applyAlignment="1" quotePrefix="1">
      <alignment vertical="center" wrapText="1"/>
      <protection/>
    </xf>
    <xf numFmtId="0" fontId="7" fillId="0" borderId="45" xfId="0" applyFont="1" applyFill="1" applyBorder="1" applyAlignment="1">
      <alignment horizontal="left" vertical="center"/>
    </xf>
    <xf numFmtId="0" fontId="7" fillId="0" borderId="131" xfId="0" applyFont="1" applyFill="1" applyBorder="1" applyAlignment="1">
      <alignment horizontal="left" vertical="center"/>
    </xf>
    <xf numFmtId="177" fontId="7" fillId="0" borderId="132" xfId="0" applyNumberFormat="1" applyFont="1" applyFill="1" applyBorder="1" applyAlignment="1">
      <alignment horizontal="center" vertical="center" shrinkToFit="1"/>
    </xf>
    <xf numFmtId="177" fontId="8" fillId="0" borderId="51" xfId="0" applyNumberFormat="1" applyFont="1" applyFill="1" applyBorder="1" applyAlignment="1">
      <alignment vertical="center" shrinkToFit="1"/>
    </xf>
    <xf numFmtId="176" fontId="8" fillId="0" borderId="45" xfId="49" applyFont="1" applyFill="1" applyBorder="1" applyAlignment="1" applyProtection="1">
      <alignment horizontal="center" vertical="center" shrinkToFit="1"/>
      <protection/>
    </xf>
    <xf numFmtId="176" fontId="8" fillId="0" borderId="133" xfId="49" applyFont="1" applyFill="1" applyBorder="1" applyAlignment="1" applyProtection="1">
      <alignment horizontal="center" vertical="center" shrinkToFit="1"/>
      <protection/>
    </xf>
    <xf numFmtId="176" fontId="8" fillId="0" borderId="51" xfId="49" applyFont="1" applyFill="1" applyBorder="1" applyAlignment="1" applyProtection="1">
      <alignment horizontal="center" vertical="center" shrinkToFit="1"/>
      <protection/>
    </xf>
    <xf numFmtId="176" fontId="8" fillId="0" borderId="134" xfId="49" applyFont="1" applyFill="1" applyBorder="1" applyAlignment="1" applyProtection="1">
      <alignment horizontal="center" vertical="center" shrinkToFit="1"/>
      <protection/>
    </xf>
    <xf numFmtId="176" fontId="8" fillId="0" borderId="47" xfId="49" applyFont="1" applyFill="1" applyBorder="1" applyAlignment="1" applyProtection="1">
      <alignment horizontal="center" vertical="center" shrinkToFit="1"/>
      <protection/>
    </xf>
    <xf numFmtId="176" fontId="8" fillId="0" borderId="49" xfId="49" applyFont="1" applyFill="1" applyBorder="1" applyAlignment="1" applyProtection="1">
      <alignment horizontal="center" vertical="center" shrinkToFit="1"/>
      <protection/>
    </xf>
    <xf numFmtId="0" fontId="7" fillId="0" borderId="46" xfId="0" applyFont="1" applyFill="1" applyBorder="1" applyAlignment="1">
      <alignment horizontal="left" vertical="center"/>
    </xf>
    <xf numFmtId="0" fontId="7" fillId="0" borderId="135" xfId="0" applyFont="1" applyFill="1" applyBorder="1" applyAlignment="1">
      <alignment vertical="center"/>
    </xf>
    <xf numFmtId="177" fontId="7" fillId="0" borderId="136" xfId="0" applyNumberFormat="1" applyFont="1" applyFill="1" applyBorder="1" applyAlignment="1">
      <alignment horizontal="center" vertical="center" shrinkToFit="1"/>
    </xf>
    <xf numFmtId="177" fontId="8" fillId="0" borderId="52" xfId="0" applyNumberFormat="1" applyFont="1" applyFill="1" applyBorder="1" applyAlignment="1">
      <alignment vertical="center" shrinkToFit="1"/>
    </xf>
    <xf numFmtId="176" fontId="8" fillId="0" borderId="46" xfId="49" applyFont="1" applyFill="1" applyBorder="1" applyAlignment="1" applyProtection="1">
      <alignment horizontal="center" vertical="center" shrinkToFit="1"/>
      <protection/>
    </xf>
    <xf numFmtId="176" fontId="8" fillId="0" borderId="137" xfId="49" applyFont="1" applyFill="1" applyBorder="1" applyAlignment="1" applyProtection="1">
      <alignment horizontal="center" vertical="center" shrinkToFit="1"/>
      <protection/>
    </xf>
    <xf numFmtId="176" fontId="8" fillId="0" borderId="52" xfId="49" applyFont="1" applyFill="1" applyBorder="1" applyAlignment="1" applyProtection="1">
      <alignment horizontal="center" vertical="center" shrinkToFit="1"/>
      <protection/>
    </xf>
    <xf numFmtId="176" fontId="8" fillId="0" borderId="138" xfId="49" applyFont="1" applyFill="1" applyBorder="1" applyAlignment="1" applyProtection="1">
      <alignment horizontal="center" vertical="center" shrinkToFit="1"/>
      <protection/>
    </xf>
    <xf numFmtId="176" fontId="8" fillId="0" borderId="48" xfId="49" applyFont="1" applyFill="1" applyBorder="1" applyAlignment="1" applyProtection="1">
      <alignment horizontal="center" vertical="center" shrinkToFit="1"/>
      <protection/>
    </xf>
    <xf numFmtId="176" fontId="8" fillId="0" borderId="50" xfId="49" applyFont="1" applyFill="1" applyBorder="1" applyAlignment="1" applyProtection="1">
      <alignment horizontal="center" vertical="center" shrinkToFit="1"/>
      <protection/>
    </xf>
    <xf numFmtId="0" fontId="4" fillId="0" borderId="139" xfId="0" applyFont="1" applyFill="1" applyBorder="1" applyAlignment="1">
      <alignment horizontal="left" vertical="center"/>
    </xf>
    <xf numFmtId="0" fontId="4" fillId="0" borderId="140" xfId="0" applyFont="1" applyFill="1" applyBorder="1" applyAlignment="1">
      <alignment horizontal="left" vertical="center"/>
    </xf>
    <xf numFmtId="0" fontId="4" fillId="0" borderId="141" xfId="0" applyFont="1" applyFill="1" applyBorder="1" applyAlignment="1">
      <alignment horizontal="left" vertical="center" shrinkToFit="1"/>
    </xf>
    <xf numFmtId="0" fontId="4" fillId="0" borderId="142" xfId="0" applyFont="1" applyFill="1" applyBorder="1" applyAlignment="1">
      <alignment horizontal="center" vertical="center" shrinkToFit="1"/>
    </xf>
    <xf numFmtId="176" fontId="6" fillId="0" borderId="143" xfId="49" applyFont="1" applyFill="1" applyBorder="1" applyAlignment="1" applyProtection="1">
      <alignment horizontal="center" vertical="center" shrinkToFit="1"/>
      <protection/>
    </xf>
    <xf numFmtId="176" fontId="4" fillId="0" borderId="144" xfId="49" applyFont="1" applyFill="1" applyBorder="1" applyAlignment="1" applyProtection="1">
      <alignment horizontal="center" vertical="center" shrinkToFit="1"/>
      <protection/>
    </xf>
    <xf numFmtId="176" fontId="6" fillId="0" borderId="142" xfId="49" applyFont="1" applyFill="1" applyBorder="1" applyAlignment="1" applyProtection="1">
      <alignment horizontal="center" vertical="center" shrinkToFit="1"/>
      <protection/>
    </xf>
    <xf numFmtId="176" fontId="6" fillId="0" borderId="145" xfId="49" applyFont="1" applyFill="1" applyBorder="1" applyAlignment="1" applyProtection="1">
      <alignment horizontal="center" vertical="center" shrinkToFit="1"/>
      <protection/>
    </xf>
    <xf numFmtId="176" fontId="6" fillId="0" borderId="140" xfId="49" applyFont="1" applyFill="1" applyBorder="1" applyAlignment="1" applyProtection="1">
      <alignment horizontal="center" vertical="center" shrinkToFit="1"/>
      <protection/>
    </xf>
    <xf numFmtId="176" fontId="6" fillId="0" borderId="146" xfId="49" applyFont="1" applyFill="1" applyBorder="1" applyAlignment="1" applyProtection="1">
      <alignment horizontal="center" vertical="center" shrinkToFit="1"/>
      <protection/>
    </xf>
    <xf numFmtId="176" fontId="6" fillId="0" borderId="144" xfId="49" applyFont="1" applyFill="1" applyBorder="1" applyAlignment="1" applyProtection="1">
      <alignment horizontal="center" vertical="center" shrinkToFit="1"/>
      <protection/>
    </xf>
    <xf numFmtId="176" fontId="6" fillId="0" borderId="147" xfId="49" applyFont="1" applyFill="1" applyBorder="1" applyAlignment="1" applyProtection="1">
      <alignment horizontal="center" vertical="center" shrinkToFit="1"/>
      <protection/>
    </xf>
    <xf numFmtId="0" fontId="4" fillId="0" borderId="148" xfId="0" applyFont="1" applyFill="1" applyBorder="1" applyAlignment="1">
      <alignment horizontal="left" vertical="center"/>
    </xf>
    <xf numFmtId="0" fontId="4" fillId="0" borderId="149" xfId="0" applyFont="1" applyFill="1" applyBorder="1" applyAlignment="1">
      <alignment vertical="center"/>
    </xf>
    <xf numFmtId="0" fontId="4" fillId="0" borderId="150" xfId="0" applyFont="1" applyFill="1" applyBorder="1" applyAlignment="1">
      <alignment horizontal="left" vertical="center" shrinkToFit="1"/>
    </xf>
    <xf numFmtId="0" fontId="4" fillId="0" borderId="151" xfId="0" applyFont="1" applyFill="1" applyBorder="1" applyAlignment="1">
      <alignment horizontal="center" vertical="center" shrinkToFit="1"/>
    </xf>
    <xf numFmtId="176" fontId="6" fillId="0" borderId="152" xfId="49" applyFont="1" applyFill="1" applyBorder="1" applyAlignment="1" applyProtection="1">
      <alignment horizontal="center" vertical="center" shrinkToFit="1"/>
      <protection/>
    </xf>
    <xf numFmtId="176" fontId="4" fillId="0" borderId="153" xfId="49" applyFont="1" applyFill="1" applyBorder="1" applyAlignment="1" applyProtection="1">
      <alignment horizontal="center" vertical="center" shrinkToFit="1"/>
      <protection/>
    </xf>
    <xf numFmtId="176" fontId="6" fillId="0" borderId="151" xfId="49" applyFont="1" applyFill="1" applyBorder="1" applyAlignment="1" applyProtection="1">
      <alignment horizontal="center" vertical="center" shrinkToFit="1"/>
      <protection/>
    </xf>
    <xf numFmtId="176" fontId="6" fillId="0" borderId="154" xfId="49" applyFont="1" applyFill="1" applyBorder="1" applyAlignment="1" applyProtection="1">
      <alignment horizontal="center" vertical="center" shrinkToFit="1"/>
      <protection/>
    </xf>
    <xf numFmtId="176" fontId="6" fillId="0" borderId="149" xfId="49" applyFont="1" applyFill="1" applyBorder="1" applyAlignment="1" applyProtection="1">
      <alignment horizontal="center" vertical="center" shrinkToFit="1"/>
      <protection/>
    </xf>
    <xf numFmtId="176" fontId="6" fillId="0" borderId="155" xfId="49" applyFont="1" applyFill="1" applyBorder="1" applyAlignment="1" applyProtection="1">
      <alignment horizontal="center" vertical="center" shrinkToFit="1"/>
      <protection/>
    </xf>
    <xf numFmtId="176" fontId="6" fillId="0" borderId="153" xfId="49" applyFont="1" applyFill="1" applyBorder="1" applyAlignment="1" applyProtection="1">
      <alignment horizontal="center" vertical="center" shrinkToFit="1"/>
      <protection/>
    </xf>
    <xf numFmtId="176" fontId="6" fillId="0" borderId="156" xfId="49" applyFont="1" applyFill="1" applyBorder="1" applyAlignment="1" applyProtection="1">
      <alignment horizontal="center" vertical="center" shrinkToFit="1"/>
      <protection/>
    </xf>
    <xf numFmtId="0" fontId="53" fillId="0" borderId="157" xfId="66" applyNumberFormat="1" applyFont="1" applyFill="1" applyBorder="1" applyAlignment="1" quotePrefix="1">
      <alignment vertical="center" wrapText="1"/>
      <protection/>
    </xf>
    <xf numFmtId="0" fontId="53" fillId="0" borderId="44" xfId="66" applyNumberFormat="1" applyFont="1" applyFill="1" applyBorder="1" applyAlignment="1" quotePrefix="1">
      <alignment horizontal="center" vertical="center" wrapText="1"/>
      <protection/>
    </xf>
    <xf numFmtId="0" fontId="53" fillId="0" borderId="42" xfId="66" applyNumberFormat="1" applyFont="1" applyFill="1" applyBorder="1" applyAlignment="1" quotePrefix="1">
      <alignment vertical="center" wrapText="1"/>
      <protection/>
    </xf>
    <xf numFmtId="0" fontId="53" fillId="0" borderId="11" xfId="66" applyNumberFormat="1" applyFont="1" applyFill="1" applyBorder="1" applyAlignment="1" quotePrefix="1">
      <alignment vertical="center" wrapText="1"/>
      <protection/>
    </xf>
    <xf numFmtId="0" fontId="53" fillId="0" borderId="20" xfId="66" applyNumberFormat="1" applyFont="1" applyFill="1" applyBorder="1" applyAlignment="1" quotePrefix="1">
      <alignment horizontal="center" vertical="center" wrapText="1"/>
      <protection/>
    </xf>
    <xf numFmtId="0" fontId="53" fillId="0" borderId="26" xfId="66" applyNumberFormat="1" applyFont="1" applyFill="1" applyBorder="1" applyAlignment="1" quotePrefix="1">
      <alignment vertical="center" wrapText="1"/>
      <protection/>
    </xf>
    <xf numFmtId="0" fontId="15" fillId="0" borderId="97" xfId="0" applyFont="1" applyFill="1" applyBorder="1" applyAlignment="1">
      <alignment horizontal="left" vertical="center"/>
    </xf>
    <xf numFmtId="0" fontId="15" fillId="0" borderId="105" xfId="0" applyFont="1" applyFill="1" applyBorder="1" applyAlignment="1">
      <alignment horizontal="left" vertical="center"/>
    </xf>
    <xf numFmtId="0" fontId="15" fillId="0" borderId="111" xfId="0" applyFont="1" applyFill="1" applyBorder="1" applyAlignment="1">
      <alignment horizontal="left" vertical="center"/>
    </xf>
    <xf numFmtId="0" fontId="15" fillId="0" borderId="44" xfId="0" applyFont="1" applyFill="1" applyBorder="1" applyAlignment="1">
      <alignment horizontal="left" vertical="center"/>
    </xf>
    <xf numFmtId="0" fontId="15" fillId="0" borderId="90" xfId="0" applyFont="1" applyFill="1" applyBorder="1" applyAlignment="1">
      <alignment horizontal="left" vertical="center"/>
    </xf>
    <xf numFmtId="0" fontId="15" fillId="0" borderId="104" xfId="0" applyFont="1" applyFill="1" applyBorder="1" applyAlignment="1">
      <alignment horizontal="left" vertical="center"/>
    </xf>
    <xf numFmtId="0" fontId="15" fillId="0" borderId="43" xfId="0" applyFont="1" applyFill="1" applyBorder="1" applyAlignment="1">
      <alignment horizontal="left" vertical="center"/>
    </xf>
    <xf numFmtId="0" fontId="17" fillId="0" borderId="34" xfId="0" applyFont="1" applyFill="1" applyBorder="1" applyAlignment="1">
      <alignment horizontal="left" vertical="center"/>
    </xf>
    <xf numFmtId="0" fontId="15" fillId="0" borderId="20" xfId="0" applyFont="1" applyFill="1" applyBorder="1" applyAlignment="1">
      <alignment horizontal="left" vertical="center"/>
    </xf>
    <xf numFmtId="0" fontId="15" fillId="0" borderId="96" xfId="0" applyFont="1" applyFill="1" applyBorder="1" applyAlignment="1">
      <alignment horizontal="left" vertical="center"/>
    </xf>
    <xf numFmtId="0" fontId="15" fillId="0" borderId="91" xfId="0" applyFont="1" applyFill="1" applyBorder="1" applyAlignment="1">
      <alignment horizontal="left" vertical="center"/>
    </xf>
    <xf numFmtId="0" fontId="15" fillId="0" borderId="106" xfId="0" applyFont="1" applyFill="1" applyBorder="1" applyAlignment="1">
      <alignment horizontal="left" vertical="center"/>
    </xf>
    <xf numFmtId="0" fontId="15" fillId="0" borderId="31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122" xfId="0" applyFont="1" applyFill="1" applyBorder="1" applyAlignment="1">
      <alignment horizontal="left" vertical="center"/>
    </xf>
    <xf numFmtId="0" fontId="15" fillId="0" borderId="99" xfId="0" applyFont="1" applyFill="1" applyBorder="1" applyAlignment="1">
      <alignment horizontal="left" vertical="center"/>
    </xf>
    <xf numFmtId="0" fontId="15" fillId="0" borderId="33" xfId="0" applyFont="1" applyFill="1" applyBorder="1" applyAlignment="1">
      <alignment horizontal="left" vertical="center"/>
    </xf>
    <xf numFmtId="0" fontId="15" fillId="0" borderId="112" xfId="0" applyFont="1" applyFill="1" applyBorder="1" applyAlignment="1">
      <alignment horizontal="left" vertical="center"/>
    </xf>
    <xf numFmtId="0" fontId="15" fillId="0" borderId="19" xfId="0" applyFont="1" applyFill="1" applyBorder="1" applyAlignment="1">
      <alignment horizontal="left"/>
    </xf>
    <xf numFmtId="0" fontId="15" fillId="0" borderId="122" xfId="0" applyFont="1" applyFill="1" applyBorder="1" applyAlignment="1">
      <alignment horizontal="left"/>
    </xf>
    <xf numFmtId="0" fontId="15" fillId="0" borderId="116" xfId="0" applyFont="1" applyFill="1" applyBorder="1" applyAlignment="1">
      <alignment shrinkToFit="1"/>
    </xf>
    <xf numFmtId="0" fontId="15" fillId="0" borderId="34" xfId="0" applyFont="1" applyFill="1" applyBorder="1" applyAlignment="1">
      <alignment horizontal="left" shrinkToFit="1"/>
    </xf>
    <xf numFmtId="0" fontId="17" fillId="0" borderId="34" xfId="0" applyFont="1" applyFill="1" applyBorder="1" applyAlignment="1">
      <alignment horizontal="left" shrinkToFit="1"/>
    </xf>
    <xf numFmtId="0" fontId="15" fillId="0" borderId="18" xfId="0" applyFont="1" applyFill="1" applyBorder="1" applyAlignment="1">
      <alignment shrinkToFit="1"/>
    </xf>
    <xf numFmtId="0" fontId="4" fillId="0" borderId="10" xfId="51" applyNumberFormat="1" applyFont="1" applyFill="1" applyBorder="1" applyAlignment="1" applyProtection="1">
      <alignment horizontal="center" vertical="center" wrapText="1"/>
      <protection/>
    </xf>
    <xf numFmtId="0" fontId="53" fillId="0" borderId="35" xfId="52" applyNumberFormat="1" applyFont="1" applyFill="1" applyBorder="1" applyAlignment="1">
      <alignment horizontal="center" vertical="center" wrapText="1"/>
    </xf>
    <xf numFmtId="0" fontId="4" fillId="0" borderId="42" xfId="65" applyFont="1" applyBorder="1" applyAlignment="1">
      <alignment horizontal="center" vertical="center" shrinkToFit="1"/>
      <protection/>
    </xf>
    <xf numFmtId="0" fontId="3" fillId="0" borderId="0" xfId="0" applyFont="1" applyFill="1" applyAlignment="1">
      <alignment vertical="center"/>
    </xf>
    <xf numFmtId="0" fontId="4" fillId="0" borderId="158" xfId="51" applyNumberFormat="1" applyFont="1" applyFill="1" applyBorder="1" applyAlignment="1" applyProtection="1">
      <alignment horizontal="center" vertical="center"/>
      <protection/>
    </xf>
    <xf numFmtId="0" fontId="4" fillId="0" borderId="159" xfId="51" applyNumberFormat="1" applyFont="1" applyFill="1" applyBorder="1" applyAlignment="1" applyProtection="1">
      <alignment horizontal="center" vertical="center"/>
      <protection/>
    </xf>
    <xf numFmtId="0" fontId="4" fillId="0" borderId="160" xfId="51" applyNumberFormat="1" applyFont="1" applyFill="1" applyBorder="1" applyAlignment="1" applyProtection="1">
      <alignment horizontal="center" vertical="center"/>
      <protection/>
    </xf>
    <xf numFmtId="0" fontId="4" fillId="0" borderId="161" xfId="51" applyNumberFormat="1" applyFont="1" applyFill="1" applyBorder="1" applyAlignment="1" applyProtection="1">
      <alignment horizontal="center" vertical="center"/>
      <protection/>
    </xf>
    <xf numFmtId="0" fontId="4" fillId="0" borderId="162" xfId="51" applyNumberFormat="1" applyFont="1" applyFill="1" applyBorder="1" applyAlignment="1" applyProtection="1">
      <alignment horizontal="center" vertical="center"/>
      <protection/>
    </xf>
    <xf numFmtId="179" fontId="6" fillId="0" borderId="11" xfId="53" applyNumberFormat="1" applyFont="1" applyBorder="1" applyAlignment="1">
      <alignment vertical="center"/>
    </xf>
    <xf numFmtId="179" fontId="6" fillId="0" borderId="157" xfId="53" applyNumberFormat="1" applyFont="1" applyBorder="1" applyAlignment="1">
      <alignment vertical="center"/>
    </xf>
    <xf numFmtId="0" fontId="12" fillId="0" borderId="11" xfId="67" applyNumberFormat="1" applyFont="1" applyBorder="1" applyAlignment="1">
      <alignment horizontal="center" vertical="center" shrinkToFit="1"/>
      <protection/>
    </xf>
    <xf numFmtId="0" fontId="12" fillId="0" borderId="157" xfId="67" applyNumberFormat="1" applyFont="1" applyBorder="1" applyAlignment="1">
      <alignment horizontal="center" vertical="center" shrinkToFit="1"/>
      <protection/>
    </xf>
    <xf numFmtId="0" fontId="12" fillId="0" borderId="14" xfId="67" applyNumberFormat="1" applyFont="1" applyBorder="1" applyAlignment="1">
      <alignment horizontal="center" vertical="center" shrinkToFit="1"/>
      <protection/>
    </xf>
    <xf numFmtId="179" fontId="6" fillId="0" borderId="14" xfId="53" applyNumberFormat="1" applyFont="1" applyBorder="1" applyAlignment="1">
      <alignment vertical="center"/>
    </xf>
    <xf numFmtId="179" fontId="6" fillId="0" borderId="12" xfId="53" applyNumberFormat="1" applyFont="1" applyBorder="1" applyAlignment="1">
      <alignment vertical="center"/>
    </xf>
    <xf numFmtId="179" fontId="6" fillId="33" borderId="14" xfId="53" applyNumberFormat="1" applyFont="1" applyFill="1" applyBorder="1" applyAlignment="1">
      <alignment vertical="center"/>
    </xf>
    <xf numFmtId="179" fontId="6" fillId="33" borderId="12" xfId="53" applyNumberFormat="1" applyFont="1" applyFill="1" applyBorder="1" applyAlignment="1">
      <alignment vertical="center"/>
    </xf>
    <xf numFmtId="179" fontId="6" fillId="33" borderId="157" xfId="53" applyNumberFormat="1" applyFont="1" applyFill="1" applyBorder="1" applyAlignment="1">
      <alignment vertical="center"/>
    </xf>
    <xf numFmtId="179" fontId="6" fillId="0" borderId="26" xfId="53" applyNumberFormat="1" applyFont="1" applyBorder="1" applyAlignment="1">
      <alignment vertical="center"/>
    </xf>
    <xf numFmtId="179" fontId="6" fillId="0" borderId="42" xfId="53" applyNumberFormat="1" applyFont="1" applyBorder="1" applyAlignment="1">
      <alignment vertical="center"/>
    </xf>
    <xf numFmtId="0" fontId="12" fillId="0" borderId="26" xfId="67" applyNumberFormat="1" applyFont="1" applyBorder="1" applyAlignment="1">
      <alignment horizontal="center" vertical="center" shrinkToFit="1"/>
      <protection/>
    </xf>
    <xf numFmtId="0" fontId="12" fillId="0" borderId="42" xfId="67" applyNumberFormat="1" applyFont="1" applyBorder="1" applyAlignment="1">
      <alignment horizontal="center" vertical="center" shrinkToFit="1"/>
      <protection/>
    </xf>
    <xf numFmtId="0" fontId="12" fillId="0" borderId="29" xfId="67" applyNumberFormat="1" applyFont="1" applyBorder="1" applyAlignment="1">
      <alignment horizontal="center" vertical="center" shrinkToFit="1"/>
      <protection/>
    </xf>
    <xf numFmtId="179" fontId="6" fillId="0" borderId="29" xfId="53" applyNumberFormat="1" applyFont="1" applyBorder="1" applyAlignment="1">
      <alignment vertical="center"/>
    </xf>
    <xf numFmtId="179" fontId="6" fillId="0" borderId="27" xfId="53" applyNumberFormat="1" applyFont="1" applyBorder="1" applyAlignment="1">
      <alignment vertical="center"/>
    </xf>
    <xf numFmtId="179" fontId="6" fillId="33" borderId="29" xfId="53" applyNumberFormat="1" applyFont="1" applyFill="1" applyBorder="1" applyAlignment="1">
      <alignment vertical="center"/>
    </xf>
    <xf numFmtId="179" fontId="6" fillId="33" borderId="27" xfId="53" applyNumberFormat="1" applyFont="1" applyFill="1" applyBorder="1" applyAlignment="1">
      <alignment vertical="center"/>
    </xf>
    <xf numFmtId="179" fontId="6" fillId="33" borderId="42" xfId="53" applyNumberFormat="1" applyFont="1" applyFill="1" applyBorder="1" applyAlignment="1">
      <alignment vertical="center"/>
    </xf>
    <xf numFmtId="179" fontId="6" fillId="0" borderId="106" xfId="53" applyNumberFormat="1" applyFont="1" applyBorder="1" applyAlignment="1">
      <alignment vertical="center"/>
    </xf>
    <xf numFmtId="179" fontId="6" fillId="33" borderId="106" xfId="53" applyNumberFormat="1" applyFont="1" applyFill="1" applyBorder="1" applyAlignment="1">
      <alignment vertical="center"/>
    </xf>
    <xf numFmtId="179" fontId="6" fillId="0" borderId="108" xfId="53" applyNumberFormat="1" applyFont="1" applyBorder="1" applyAlignment="1">
      <alignment vertical="center"/>
    </xf>
    <xf numFmtId="179" fontId="6" fillId="33" borderId="108" xfId="53" applyNumberFormat="1" applyFont="1" applyFill="1" applyBorder="1" applyAlignment="1">
      <alignment vertical="center"/>
    </xf>
    <xf numFmtId="179" fontId="6" fillId="0" borderId="98" xfId="53" applyNumberFormat="1" applyFont="1" applyBorder="1" applyAlignment="1">
      <alignment vertical="center"/>
    </xf>
    <xf numFmtId="179" fontId="6" fillId="33" borderId="98" xfId="53" applyNumberFormat="1" applyFont="1" applyFill="1" applyBorder="1" applyAlignment="1">
      <alignment vertical="center"/>
    </xf>
    <xf numFmtId="179" fontId="8" fillId="0" borderId="122" xfId="53" applyNumberFormat="1" applyFont="1" applyBorder="1" applyAlignment="1">
      <alignment vertical="center"/>
    </xf>
    <xf numFmtId="0" fontId="4" fillId="0" borderId="114" xfId="65" applyFont="1" applyBorder="1" applyAlignment="1">
      <alignment horizontal="center" vertical="center" shrinkToFit="1"/>
      <protection/>
    </xf>
    <xf numFmtId="0" fontId="4" fillId="0" borderId="163" xfId="65" applyFont="1" applyBorder="1" applyAlignment="1">
      <alignment vertical="center" shrinkToFit="1"/>
      <protection/>
    </xf>
    <xf numFmtId="0" fontId="4" fillId="0" borderId="25" xfId="67" applyNumberFormat="1" applyFont="1" applyBorder="1" applyAlignment="1">
      <alignment vertical="center" shrinkToFit="1"/>
      <protection/>
    </xf>
    <xf numFmtId="0" fontId="4" fillId="0" borderId="102" xfId="67" applyNumberFormat="1" applyFont="1" applyBorder="1" applyAlignment="1">
      <alignment vertical="center" shrinkToFit="1"/>
      <protection/>
    </xf>
    <xf numFmtId="0" fontId="4" fillId="0" borderId="102" xfId="65" applyFont="1" applyBorder="1" applyAlignment="1">
      <alignment vertical="center" shrinkToFit="1"/>
      <protection/>
    </xf>
    <xf numFmtId="0" fontId="4" fillId="0" borderId="109" xfId="67" applyNumberFormat="1" applyFont="1" applyBorder="1" applyAlignment="1">
      <alignment vertical="center" shrinkToFit="1"/>
      <protection/>
    </xf>
    <xf numFmtId="0" fontId="4" fillId="0" borderId="94" xfId="67" applyNumberFormat="1" applyFont="1" applyBorder="1" applyAlignment="1">
      <alignment vertical="center" shrinkToFit="1"/>
      <protection/>
    </xf>
    <xf numFmtId="0" fontId="4" fillId="0" borderId="40" xfId="67" applyNumberFormat="1" applyFont="1" applyBorder="1" applyAlignment="1">
      <alignment vertical="center" shrinkToFit="1"/>
      <protection/>
    </xf>
    <xf numFmtId="179" fontId="8" fillId="0" borderId="116" xfId="53" applyNumberFormat="1" applyFont="1" applyBorder="1" applyAlignment="1">
      <alignment vertical="center"/>
    </xf>
    <xf numFmtId="179" fontId="6" fillId="0" borderId="104" xfId="53" applyNumberFormat="1" applyFont="1" applyBorder="1" applyAlignment="1">
      <alignment vertical="center"/>
    </xf>
    <xf numFmtId="179" fontId="6" fillId="0" borderId="118" xfId="53" applyNumberFormat="1" applyFont="1" applyBorder="1" applyAlignment="1">
      <alignment vertical="center"/>
    </xf>
    <xf numFmtId="179" fontId="6" fillId="0" borderId="43" xfId="53" applyNumberFormat="1" applyFont="1" applyBorder="1" applyAlignment="1">
      <alignment vertical="center"/>
    </xf>
    <xf numFmtId="179" fontId="6" fillId="0" borderId="120" xfId="53" applyNumberFormat="1" applyFont="1" applyBorder="1" applyAlignment="1">
      <alignment vertical="center"/>
    </xf>
    <xf numFmtId="179" fontId="6" fillId="0" borderId="96" xfId="53" applyNumberFormat="1" applyFont="1" applyBorder="1" applyAlignment="1">
      <alignment vertical="center"/>
    </xf>
    <xf numFmtId="179" fontId="6" fillId="0" borderId="117" xfId="53" applyNumberFormat="1" applyFont="1" applyBorder="1" applyAlignment="1">
      <alignment vertical="center"/>
    </xf>
    <xf numFmtId="0" fontId="12" fillId="0" borderId="104" xfId="67" applyNumberFormat="1" applyFont="1" applyBorder="1" applyAlignment="1">
      <alignment horizontal="center" vertical="center" shrinkToFit="1"/>
      <protection/>
    </xf>
    <xf numFmtId="0" fontId="12" fillId="0" borderId="118" xfId="67" applyNumberFormat="1" applyFont="1" applyBorder="1" applyAlignment="1">
      <alignment horizontal="center" vertical="center" shrinkToFit="1"/>
      <protection/>
    </xf>
    <xf numFmtId="0" fontId="12" fillId="0" borderId="118" xfId="65" applyFont="1" applyBorder="1" applyAlignment="1">
      <alignment horizontal="center" vertical="center" shrinkToFit="1"/>
      <protection/>
    </xf>
    <xf numFmtId="0" fontId="12" fillId="0" borderId="43" xfId="67" applyNumberFormat="1" applyFont="1" applyBorder="1" applyAlignment="1">
      <alignment horizontal="center" vertical="center" shrinkToFit="1"/>
      <protection/>
    </xf>
    <xf numFmtId="0" fontId="12" fillId="0" borderId="120" xfId="67" applyNumberFormat="1" applyFont="1" applyBorder="1" applyAlignment="1">
      <alignment horizontal="center" vertical="center" shrinkToFit="1"/>
      <protection/>
    </xf>
    <xf numFmtId="0" fontId="12" fillId="0" borderId="96" xfId="67" applyNumberFormat="1" applyFont="1" applyBorder="1" applyAlignment="1">
      <alignment horizontal="center" vertical="center" shrinkToFit="1"/>
      <protection/>
    </xf>
    <xf numFmtId="0" fontId="12" fillId="0" borderId="117" xfId="67" applyNumberFormat="1" applyFont="1" applyBorder="1" applyAlignment="1">
      <alignment horizontal="center" vertical="center" shrinkToFit="1"/>
      <protection/>
    </xf>
    <xf numFmtId="0" fontId="13" fillId="0" borderId="104" xfId="67" applyNumberFormat="1" applyFont="1" applyBorder="1" applyAlignment="1">
      <alignment horizontal="center" vertical="center" shrinkToFit="1"/>
      <protection/>
    </xf>
    <xf numFmtId="0" fontId="12" fillId="0" borderId="104" xfId="65" applyFont="1" applyBorder="1" applyAlignment="1">
      <alignment horizontal="center" vertical="center" shrinkToFit="1"/>
      <protection/>
    </xf>
    <xf numFmtId="179" fontId="6" fillId="33" borderId="101" xfId="53" applyNumberFormat="1" applyFont="1" applyFill="1" applyBorder="1" applyAlignment="1">
      <alignment vertical="center"/>
    </xf>
    <xf numFmtId="179" fontId="6" fillId="0" borderId="101" xfId="53" applyNumberFormat="1" applyFont="1" applyBorder="1" applyAlignment="1">
      <alignment vertical="center"/>
    </xf>
    <xf numFmtId="179" fontId="6" fillId="0" borderId="121" xfId="53" applyNumberFormat="1" applyFont="1" applyBorder="1" applyAlignment="1">
      <alignment vertical="center"/>
    </xf>
    <xf numFmtId="179" fontId="6" fillId="0" borderId="93" xfId="53" applyNumberFormat="1" applyFont="1" applyBorder="1" applyAlignment="1">
      <alignment vertical="center"/>
    </xf>
    <xf numFmtId="0" fontId="12" fillId="0" borderId="103" xfId="67" applyNumberFormat="1" applyFont="1" applyBorder="1" applyAlignment="1">
      <alignment horizontal="center" vertical="center" shrinkToFit="1"/>
      <protection/>
    </xf>
    <xf numFmtId="0" fontId="12" fillId="0" borderId="103" xfId="65" applyFont="1" applyBorder="1" applyAlignment="1">
      <alignment horizontal="center" vertical="center" shrinkToFit="1"/>
      <protection/>
    </xf>
    <xf numFmtId="0" fontId="12" fillId="0" borderId="110" xfId="67" applyNumberFormat="1" applyFont="1" applyBorder="1" applyAlignment="1">
      <alignment horizontal="center" vertical="center" shrinkToFit="1"/>
      <protection/>
    </xf>
    <xf numFmtId="0" fontId="12" fillId="0" borderId="95" xfId="67" applyNumberFormat="1" applyFont="1" applyBorder="1" applyAlignment="1">
      <alignment horizontal="center" vertical="center" shrinkToFit="1"/>
      <protection/>
    </xf>
    <xf numFmtId="0" fontId="4" fillId="0" borderId="39" xfId="67" applyNumberFormat="1" applyFont="1" applyBorder="1" applyAlignment="1">
      <alignment horizontal="center" vertical="center"/>
      <protection/>
    </xf>
    <xf numFmtId="179" fontId="6" fillId="0" borderId="164" xfId="53" applyNumberFormat="1" applyFont="1" applyBorder="1" applyAlignment="1">
      <alignment vertical="center"/>
    </xf>
    <xf numFmtId="179" fontId="6" fillId="0" borderId="165" xfId="53" applyNumberFormat="1" applyFont="1" applyBorder="1" applyAlignment="1">
      <alignment vertical="center"/>
    </xf>
    <xf numFmtId="0" fontId="4" fillId="0" borderId="35" xfId="67" applyNumberFormat="1" applyFont="1" applyBorder="1" applyAlignment="1">
      <alignment horizontal="center" vertical="center"/>
      <protection/>
    </xf>
    <xf numFmtId="179" fontId="6" fillId="33" borderId="103" xfId="53" applyNumberFormat="1" applyFont="1" applyFill="1" applyBorder="1" applyAlignment="1">
      <alignment vertical="center"/>
    </xf>
    <xf numFmtId="179" fontId="6" fillId="0" borderId="103" xfId="53" applyNumberFormat="1" applyFont="1" applyBorder="1" applyAlignment="1">
      <alignment vertical="center"/>
    </xf>
    <xf numFmtId="179" fontId="6" fillId="0" borderId="110" xfId="53" applyNumberFormat="1" applyFont="1" applyBorder="1" applyAlignment="1">
      <alignment vertical="center"/>
    </xf>
    <xf numFmtId="179" fontId="6" fillId="0" borderId="95" xfId="53" applyNumberFormat="1" applyFont="1" applyBorder="1" applyAlignment="1">
      <alignment vertical="center"/>
    </xf>
    <xf numFmtId="179" fontId="6" fillId="33" borderId="121" xfId="53" applyNumberFormat="1" applyFont="1" applyFill="1" applyBorder="1" applyAlignment="1">
      <alignment vertical="center"/>
    </xf>
    <xf numFmtId="179" fontId="6" fillId="33" borderId="93" xfId="53" applyNumberFormat="1" applyFont="1" applyFill="1" applyBorder="1" applyAlignment="1">
      <alignment vertical="center"/>
    </xf>
    <xf numFmtId="0" fontId="4" fillId="0" borderId="36" xfId="67" applyNumberFormat="1" applyFont="1" applyBorder="1" applyAlignment="1">
      <alignment horizontal="center" vertical="center"/>
      <protection/>
    </xf>
    <xf numFmtId="179" fontId="6" fillId="33" borderId="118" xfId="53" applyNumberFormat="1" applyFont="1" applyFill="1" applyBorder="1" applyAlignment="1">
      <alignment vertical="center"/>
    </xf>
    <xf numFmtId="179" fontId="6" fillId="33" borderId="120" xfId="53" applyNumberFormat="1" applyFont="1" applyFill="1" applyBorder="1" applyAlignment="1">
      <alignment vertical="center"/>
    </xf>
    <xf numFmtId="179" fontId="6" fillId="33" borderId="117" xfId="53" applyNumberFormat="1" applyFont="1" applyFill="1" applyBorder="1" applyAlignment="1">
      <alignment vertical="center"/>
    </xf>
    <xf numFmtId="0" fontId="4" fillId="0" borderId="39" xfId="65" applyFont="1" applyBorder="1" applyAlignment="1">
      <alignment horizontal="center" vertical="center"/>
      <protection/>
    </xf>
    <xf numFmtId="179" fontId="6" fillId="33" borderId="164" xfId="53" applyNumberFormat="1" applyFont="1" applyFill="1" applyBorder="1" applyAlignment="1">
      <alignment vertical="center"/>
    </xf>
    <xf numFmtId="179" fontId="6" fillId="33" borderId="165" xfId="53" applyNumberFormat="1" applyFont="1" applyFill="1" applyBorder="1" applyAlignment="1">
      <alignment vertical="center"/>
    </xf>
    <xf numFmtId="179" fontId="6" fillId="33" borderId="110" xfId="53" applyNumberFormat="1" applyFont="1" applyFill="1" applyBorder="1" applyAlignment="1">
      <alignment vertical="center"/>
    </xf>
    <xf numFmtId="179" fontId="6" fillId="33" borderId="95" xfId="53" applyNumberFormat="1" applyFont="1" applyFill="1" applyBorder="1" applyAlignment="1">
      <alignment vertical="center"/>
    </xf>
    <xf numFmtId="0" fontId="4" fillId="0" borderId="104" xfId="65" applyFont="1" applyBorder="1" applyAlignment="1">
      <alignment vertical="center"/>
      <protection/>
    </xf>
    <xf numFmtId="0" fontId="4" fillId="0" borderId="43" xfId="65" applyFont="1" applyBorder="1" applyAlignment="1">
      <alignment vertical="center"/>
      <protection/>
    </xf>
    <xf numFmtId="0" fontId="4" fillId="0" borderId="96" xfId="65" applyFont="1" applyBorder="1" applyAlignment="1">
      <alignment vertical="center"/>
      <protection/>
    </xf>
    <xf numFmtId="0" fontId="53" fillId="0" borderId="26" xfId="66" applyFont="1" applyFill="1" applyBorder="1" applyAlignment="1">
      <alignment horizontal="left" vertical="center"/>
      <protection/>
    </xf>
    <xf numFmtId="0" fontId="53" fillId="0" borderId="42" xfId="66" applyFont="1" applyFill="1" applyBorder="1" applyAlignment="1">
      <alignment vertical="center"/>
      <protection/>
    </xf>
    <xf numFmtId="0" fontId="53" fillId="0" borderId="11" xfId="66" applyFont="1" applyFill="1" applyBorder="1" applyAlignment="1">
      <alignment horizontal="left" vertical="center"/>
      <protection/>
    </xf>
    <xf numFmtId="0" fontId="53" fillId="0" borderId="157" xfId="66" applyFont="1" applyFill="1" applyBorder="1" applyAlignment="1">
      <alignment vertical="center"/>
      <protection/>
    </xf>
    <xf numFmtId="179" fontId="6" fillId="0" borderId="11" xfId="66" applyNumberFormat="1" applyFont="1" applyFill="1" applyBorder="1" applyAlignment="1">
      <alignment horizontal="center" vertical="center"/>
      <protection/>
    </xf>
    <xf numFmtId="179" fontId="6" fillId="0" borderId="25" xfId="66" applyNumberFormat="1" applyFont="1" applyFill="1" applyBorder="1" applyAlignment="1">
      <alignment horizontal="center" vertical="center"/>
      <protection/>
    </xf>
    <xf numFmtId="179" fontId="6" fillId="0" borderId="24" xfId="66" applyNumberFormat="1" applyFont="1" applyFill="1" applyBorder="1" applyAlignment="1">
      <alignment horizontal="center" vertical="center"/>
      <protection/>
    </xf>
    <xf numFmtId="181" fontId="6" fillId="0" borderId="157" xfId="66" applyNumberFormat="1" applyFont="1" applyFill="1" applyBorder="1" applyAlignment="1">
      <alignment horizontal="center" vertical="center"/>
      <protection/>
    </xf>
    <xf numFmtId="181" fontId="6" fillId="0" borderId="164" xfId="66" applyNumberFormat="1" applyFont="1" applyFill="1" applyBorder="1" applyAlignment="1">
      <alignment horizontal="center" vertical="center"/>
      <protection/>
    </xf>
    <xf numFmtId="179" fontId="6" fillId="0" borderId="26" xfId="66" applyNumberFormat="1" applyFont="1" applyFill="1" applyBorder="1" applyAlignment="1">
      <alignment horizontal="center" vertical="center"/>
      <protection/>
    </xf>
    <xf numFmtId="179" fontId="6" fillId="0" borderId="40" xfId="66" applyNumberFormat="1" applyFont="1" applyFill="1" applyBorder="1" applyAlignment="1">
      <alignment horizontal="center" vertical="center"/>
      <protection/>
    </xf>
    <xf numFmtId="179" fontId="6" fillId="0" borderId="37" xfId="66" applyNumberFormat="1" applyFont="1" applyFill="1" applyBorder="1" applyAlignment="1">
      <alignment horizontal="center" vertical="center"/>
      <protection/>
    </xf>
    <xf numFmtId="181" fontId="6" fillId="0" borderId="42" xfId="66" applyNumberFormat="1" applyFont="1" applyFill="1" applyBorder="1" applyAlignment="1">
      <alignment horizontal="center" vertical="center"/>
      <protection/>
    </xf>
    <xf numFmtId="181" fontId="6" fillId="0" borderId="165" xfId="66" applyNumberFormat="1" applyFont="1" applyFill="1" applyBorder="1" applyAlignment="1">
      <alignment horizontal="center" vertical="center"/>
      <protection/>
    </xf>
    <xf numFmtId="179" fontId="6" fillId="0" borderId="104" xfId="66" applyNumberFormat="1" applyFont="1" applyFill="1" applyBorder="1" applyAlignment="1">
      <alignment horizontal="center" vertical="center"/>
      <protection/>
    </xf>
    <xf numFmtId="181" fontId="6" fillId="0" borderId="101" xfId="66" applyNumberFormat="1" applyFont="1" applyFill="1" applyBorder="1" applyAlignment="1">
      <alignment horizontal="center" vertical="center"/>
      <protection/>
    </xf>
    <xf numFmtId="179" fontId="6" fillId="0" borderId="102" xfId="66" applyNumberFormat="1" applyFont="1" applyFill="1" applyBorder="1" applyAlignment="1">
      <alignment horizontal="center" vertical="center"/>
      <protection/>
    </xf>
    <xf numFmtId="179" fontId="6" fillId="0" borderId="100" xfId="66" applyNumberFormat="1" applyFont="1" applyFill="1" applyBorder="1" applyAlignment="1">
      <alignment horizontal="center" vertical="center"/>
      <protection/>
    </xf>
    <xf numFmtId="181" fontId="6" fillId="0" borderId="105" xfId="66" applyNumberFormat="1" applyFont="1" applyFill="1" applyBorder="1" applyAlignment="1">
      <alignment horizontal="center" vertical="center"/>
      <protection/>
    </xf>
    <xf numFmtId="179" fontId="6" fillId="0" borderId="166" xfId="66" applyNumberFormat="1" applyFont="1" applyFill="1" applyBorder="1" applyAlignment="1">
      <alignment horizontal="center" vertical="center"/>
      <protection/>
    </xf>
    <xf numFmtId="179" fontId="6" fillId="0" borderId="163" xfId="66" applyNumberFormat="1" applyFont="1" applyFill="1" applyBorder="1" applyAlignment="1">
      <alignment horizontal="center" vertical="center"/>
      <protection/>
    </xf>
    <xf numFmtId="0" fontId="53" fillId="0" borderId="24" xfId="66" applyNumberFormat="1" applyFont="1" applyFill="1" applyBorder="1" applyAlignment="1" quotePrefix="1">
      <alignment vertical="center" wrapText="1"/>
      <protection/>
    </xf>
    <xf numFmtId="179" fontId="6" fillId="0" borderId="107" xfId="66" applyNumberFormat="1" applyFont="1" applyFill="1" applyBorder="1" applyAlignment="1">
      <alignment horizontal="center" vertical="center"/>
      <protection/>
    </xf>
    <xf numFmtId="179" fontId="6" fillId="0" borderId="157" xfId="66" applyNumberFormat="1" applyFont="1" applyFill="1" applyBorder="1" applyAlignment="1">
      <alignment horizontal="center" vertical="center"/>
      <protection/>
    </xf>
    <xf numFmtId="179" fontId="6" fillId="0" borderId="118" xfId="66" applyNumberFormat="1" applyFont="1" applyFill="1" applyBorder="1" applyAlignment="1">
      <alignment horizontal="center" vertical="center"/>
      <protection/>
    </xf>
    <xf numFmtId="179" fontId="6" fillId="0" borderId="42" xfId="66" applyNumberFormat="1" applyFont="1" applyFill="1" applyBorder="1" applyAlignment="1">
      <alignment horizontal="center" vertical="center"/>
      <protection/>
    </xf>
    <xf numFmtId="179" fontId="8" fillId="0" borderId="19" xfId="66" applyNumberFormat="1" applyFont="1" applyFill="1" applyBorder="1" applyAlignment="1">
      <alignment horizontal="center" vertical="center"/>
      <protection/>
    </xf>
    <xf numFmtId="179" fontId="6" fillId="0" borderId="14" xfId="66" applyNumberFormat="1" applyFont="1" applyFill="1" applyBorder="1" applyAlignment="1">
      <alignment horizontal="center" vertical="center"/>
      <protection/>
    </xf>
    <xf numFmtId="179" fontId="6" fillId="0" borderId="103" xfId="66" applyNumberFormat="1" applyFont="1" applyFill="1" applyBorder="1" applyAlignment="1">
      <alignment horizontal="center" vertical="center"/>
      <protection/>
    </xf>
    <xf numFmtId="179" fontId="6" fillId="0" borderId="29" xfId="66" applyNumberFormat="1" applyFont="1" applyFill="1" applyBorder="1" applyAlignment="1">
      <alignment horizontal="center" vertical="center"/>
      <protection/>
    </xf>
    <xf numFmtId="179" fontId="8" fillId="0" borderId="35" xfId="66" applyNumberFormat="1" applyFont="1" applyFill="1" applyBorder="1" applyAlignment="1">
      <alignment horizontal="center" vertical="center"/>
      <protection/>
    </xf>
    <xf numFmtId="179" fontId="6" fillId="0" borderId="88" xfId="66" applyNumberFormat="1" applyFont="1" applyFill="1" applyBorder="1" applyAlignment="1">
      <alignment horizontal="center" vertical="center"/>
      <protection/>
    </xf>
    <xf numFmtId="181" fontId="6" fillId="0" borderId="16" xfId="66" applyNumberFormat="1" applyFont="1" applyFill="1" applyBorder="1" applyAlignment="1">
      <alignment horizontal="center" vertical="center"/>
      <protection/>
    </xf>
    <xf numFmtId="0" fontId="53" fillId="0" borderId="25" xfId="66" applyFont="1" applyFill="1" applyBorder="1" applyAlignment="1">
      <alignment horizontal="center" vertical="center"/>
      <protection/>
    </xf>
    <xf numFmtId="0" fontId="53" fillId="0" borderId="107" xfId="66" applyFont="1" applyFill="1" applyBorder="1" applyAlignment="1">
      <alignment horizontal="center" vertical="center"/>
      <protection/>
    </xf>
    <xf numFmtId="0" fontId="53" fillId="0" borderId="40" xfId="66" applyFont="1" applyFill="1" applyBorder="1" applyAlignment="1">
      <alignment horizontal="center" vertical="center"/>
      <protection/>
    </xf>
    <xf numFmtId="0" fontId="53" fillId="0" borderId="104" xfId="66" applyFont="1" applyFill="1" applyBorder="1" applyAlignment="1">
      <alignment horizontal="left" vertical="center"/>
      <protection/>
    </xf>
    <xf numFmtId="0" fontId="53" fillId="0" borderId="118" xfId="66" applyFont="1" applyFill="1" applyBorder="1" applyAlignment="1">
      <alignment vertical="center"/>
      <protection/>
    </xf>
    <xf numFmtId="0" fontId="4" fillId="0" borderId="10" xfId="51" applyNumberFormat="1" applyFont="1" applyFill="1" applyBorder="1" applyAlignment="1" applyProtection="1">
      <alignment horizontal="center" vertical="center" wrapText="1"/>
      <protection/>
    </xf>
    <xf numFmtId="0" fontId="4" fillId="0" borderId="74" xfId="51" applyNumberFormat="1" applyFont="1" applyFill="1" applyBorder="1" applyAlignment="1" applyProtection="1">
      <alignment horizontal="center" vertical="center" wrapText="1"/>
      <protection/>
    </xf>
    <xf numFmtId="0" fontId="4" fillId="0" borderId="59" xfId="51" applyNumberFormat="1" applyFont="1" applyFill="1" applyBorder="1" applyAlignment="1" applyProtection="1">
      <alignment horizontal="center" vertical="center"/>
      <protection/>
    </xf>
    <xf numFmtId="0" fontId="4" fillId="0" borderId="74" xfId="51" applyNumberFormat="1" applyFont="1" applyFill="1" applyBorder="1" applyAlignment="1" applyProtection="1">
      <alignment horizontal="center" vertical="center"/>
      <protection/>
    </xf>
    <xf numFmtId="0" fontId="4" fillId="0" borderId="46" xfId="51" applyNumberFormat="1" applyFont="1" applyFill="1" applyBorder="1" applyAlignment="1" applyProtection="1">
      <alignment horizontal="center" vertical="center"/>
      <protection/>
    </xf>
    <xf numFmtId="0" fontId="4" fillId="0" borderId="137" xfId="51" applyNumberFormat="1" applyFont="1" applyFill="1" applyBorder="1" applyAlignment="1" applyProtection="1">
      <alignment horizontal="center" vertical="center"/>
      <protection/>
    </xf>
    <xf numFmtId="0" fontId="4" fillId="0" borderId="133" xfId="51" applyNumberFormat="1" applyFont="1" applyFill="1" applyBorder="1" applyAlignment="1" applyProtection="1">
      <alignment horizontal="center" vertical="center"/>
      <protection/>
    </xf>
    <xf numFmtId="0" fontId="53" fillId="0" borderId="26" xfId="52" applyNumberFormat="1" applyFont="1" applyFill="1" applyBorder="1" applyAlignment="1">
      <alignment horizontal="center" vertical="center"/>
    </xf>
    <xf numFmtId="0" fontId="53" fillId="0" borderId="34" xfId="52" applyNumberFormat="1" applyFont="1" applyFill="1" applyBorder="1" applyAlignment="1">
      <alignment horizontal="center" vertical="center"/>
    </xf>
    <xf numFmtId="0" fontId="53" fillId="0" borderId="42" xfId="52" applyNumberFormat="1" applyFont="1" applyFill="1" applyBorder="1" applyAlignment="1">
      <alignment horizontal="center" vertical="center"/>
    </xf>
    <xf numFmtId="0" fontId="53" fillId="0" borderId="19" xfId="52" applyNumberFormat="1" applyFont="1" applyFill="1" applyBorder="1" applyAlignment="1">
      <alignment horizontal="center" vertical="center"/>
    </xf>
    <xf numFmtId="0" fontId="53" fillId="0" borderId="35" xfId="52" applyNumberFormat="1" applyFont="1" applyFill="1" applyBorder="1" applyAlignment="1">
      <alignment horizontal="center" vertical="center" wrapText="1"/>
    </xf>
    <xf numFmtId="0" fontId="53" fillId="0" borderId="14" xfId="52" applyNumberFormat="1" applyFont="1" applyFill="1" applyBorder="1" applyAlignment="1">
      <alignment horizontal="center" vertical="center" wrapText="1"/>
    </xf>
    <xf numFmtId="0" fontId="53" fillId="0" borderId="29" xfId="52" applyNumberFormat="1" applyFont="1" applyFill="1" applyBorder="1" applyAlignment="1">
      <alignment horizontal="center" vertical="center"/>
    </xf>
    <xf numFmtId="0" fontId="53" fillId="0" borderId="29" xfId="52" applyNumberFormat="1" applyFont="1" applyFill="1" applyBorder="1" applyAlignment="1">
      <alignment horizontal="center" vertical="center" wrapText="1"/>
    </xf>
    <xf numFmtId="0" fontId="7" fillId="0" borderId="34" xfId="65" applyFont="1" applyBorder="1" applyAlignment="1">
      <alignment vertical="center" shrinkToFit="1"/>
      <protection/>
    </xf>
    <xf numFmtId="0" fontId="7" fillId="0" borderId="113" xfId="65" applyFont="1" applyBorder="1" applyAlignment="1">
      <alignment vertical="center" shrinkToFit="1"/>
      <protection/>
    </xf>
    <xf numFmtId="0" fontId="7" fillId="0" borderId="35" xfId="65" applyFont="1" applyBorder="1" applyAlignment="1">
      <alignment vertical="center" shrinkToFit="1"/>
      <protection/>
    </xf>
    <xf numFmtId="0" fontId="7" fillId="0" borderId="17" xfId="65" applyFont="1" applyBorder="1" applyAlignment="1">
      <alignment vertical="center" shrinkToFit="1"/>
      <protection/>
    </xf>
    <xf numFmtId="0" fontId="7" fillId="0" borderId="35" xfId="65" applyFont="1" applyBorder="1" applyAlignment="1">
      <alignment vertical="center"/>
      <protection/>
    </xf>
    <xf numFmtId="0" fontId="7" fillId="0" borderId="17" xfId="65" applyFont="1" applyBorder="1" applyAlignment="1">
      <alignment vertical="center"/>
      <protection/>
    </xf>
    <xf numFmtId="0" fontId="4" fillId="0" borderId="35" xfId="65" applyFont="1" applyBorder="1" applyAlignment="1">
      <alignment horizontal="center" vertical="center"/>
      <protection/>
    </xf>
    <xf numFmtId="0" fontId="4" fillId="0" borderId="11" xfId="65" applyFont="1" applyBorder="1" applyAlignment="1">
      <alignment horizontal="center" vertical="center" shrinkToFit="1"/>
      <protection/>
    </xf>
    <xf numFmtId="0" fontId="4" fillId="0" borderId="26" xfId="65" applyFont="1" applyBorder="1" applyAlignment="1">
      <alignment horizontal="center" vertical="center" shrinkToFit="1"/>
      <protection/>
    </xf>
    <xf numFmtId="0" fontId="4" fillId="0" borderId="157" xfId="65" applyFont="1" applyBorder="1" applyAlignment="1">
      <alignment horizontal="center" vertical="center" shrinkToFit="1"/>
      <protection/>
    </xf>
    <xf numFmtId="0" fontId="4" fillId="0" borderId="42" xfId="65" applyFont="1" applyBorder="1" applyAlignment="1">
      <alignment horizontal="center" vertical="center" shrinkToFit="1"/>
      <protection/>
    </xf>
    <xf numFmtId="0" fontId="4" fillId="0" borderId="14" xfId="65" applyFont="1" applyBorder="1" applyAlignment="1">
      <alignment horizontal="center" vertical="center" shrinkToFit="1"/>
      <protection/>
    </xf>
    <xf numFmtId="0" fontId="4" fillId="0" borderId="29" xfId="65" applyFont="1" applyBorder="1" applyAlignment="1">
      <alignment horizontal="center" vertical="center" shrinkToFit="1"/>
      <protection/>
    </xf>
    <xf numFmtId="0" fontId="4" fillId="0" borderId="17" xfId="65" applyFont="1" applyBorder="1" applyAlignment="1">
      <alignment horizontal="center" vertical="center"/>
      <protection/>
    </xf>
    <xf numFmtId="0" fontId="4" fillId="0" borderId="25" xfId="65" applyFont="1" applyBorder="1" applyAlignment="1">
      <alignment horizontal="center" vertical="center"/>
      <protection/>
    </xf>
    <xf numFmtId="0" fontId="4" fillId="0" borderId="157" xfId="65" applyFont="1" applyBorder="1" applyAlignment="1">
      <alignment horizontal="center" vertical="center"/>
      <protection/>
    </xf>
    <xf numFmtId="0" fontId="4" fillId="0" borderId="18" xfId="65" applyFont="1" applyBorder="1" applyAlignment="1">
      <alignment horizontal="center" vertical="center"/>
      <protection/>
    </xf>
    <xf numFmtId="0" fontId="4" fillId="0" borderId="86" xfId="65" applyFont="1" applyBorder="1" applyAlignment="1">
      <alignment horizontal="center" vertical="center" shrinkToFit="1"/>
      <protection/>
    </xf>
    <xf numFmtId="0" fontId="4" fillId="0" borderId="16" xfId="65" applyFont="1" applyBorder="1" applyAlignment="1">
      <alignment horizontal="center" vertical="center" shrinkToFit="1"/>
      <protection/>
    </xf>
    <xf numFmtId="0" fontId="53" fillId="0" borderId="89" xfId="66" applyFont="1" applyFill="1" applyBorder="1" applyAlignment="1">
      <alignment horizontal="center" vertical="center"/>
      <protection/>
    </xf>
    <xf numFmtId="0" fontId="53" fillId="0" borderId="19" xfId="66" applyFont="1" applyFill="1" applyBorder="1" applyAlignment="1">
      <alignment horizontal="center" vertical="center" wrapText="1"/>
      <protection/>
    </xf>
    <xf numFmtId="0" fontId="53" fillId="0" borderId="35" xfId="66" applyFont="1" applyFill="1" applyBorder="1" applyAlignment="1">
      <alignment horizontal="center" vertical="center" wrapText="1"/>
      <protection/>
    </xf>
    <xf numFmtId="0" fontId="53" fillId="0" borderId="26" xfId="66" applyNumberFormat="1" applyFont="1" applyFill="1" applyBorder="1" applyAlignment="1" quotePrefix="1">
      <alignment horizontal="center" vertical="center" wrapText="1"/>
      <protection/>
    </xf>
    <xf numFmtId="0" fontId="53" fillId="0" borderId="34" xfId="66" applyNumberFormat="1" applyFont="1" applyFill="1" applyBorder="1" applyAlignment="1" quotePrefix="1">
      <alignment horizontal="center" vertical="center" wrapText="1"/>
      <protection/>
    </xf>
    <xf numFmtId="0" fontId="53" fillId="0" borderId="42" xfId="66" applyNumberFormat="1" applyFont="1" applyFill="1" applyBorder="1" applyAlignment="1" quotePrefix="1">
      <alignment horizontal="center" vertical="center" wrapText="1"/>
      <protection/>
    </xf>
    <xf numFmtId="0" fontId="53" fillId="0" borderId="19" xfId="66" applyNumberFormat="1" applyFont="1" applyFill="1" applyBorder="1" applyAlignment="1" quotePrefix="1">
      <alignment horizontal="center" vertical="center" wrapText="1"/>
      <protection/>
    </xf>
    <xf numFmtId="0" fontId="53" fillId="0" borderId="35" xfId="66" applyNumberFormat="1" applyFont="1" applyFill="1" applyBorder="1" applyAlignment="1">
      <alignment horizontal="center" vertical="center" wrapText="1"/>
      <protection/>
    </xf>
    <xf numFmtId="0" fontId="53" fillId="0" borderId="35" xfId="66" applyNumberFormat="1" applyFont="1" applyFill="1" applyBorder="1" applyAlignment="1" quotePrefix="1">
      <alignment horizontal="center" vertical="center" wrapText="1"/>
      <protection/>
    </xf>
    <xf numFmtId="0" fontId="53" fillId="0" borderId="14" xfId="66" applyFont="1" applyFill="1" applyBorder="1" applyAlignment="1">
      <alignment horizontal="center" vertical="center" wrapText="1"/>
      <protection/>
    </xf>
    <xf numFmtId="0" fontId="53" fillId="0" borderId="36" xfId="66" applyNumberFormat="1" applyFont="1" applyFill="1" applyBorder="1" applyAlignment="1">
      <alignment horizontal="center" vertical="center" wrapText="1"/>
      <protection/>
    </xf>
    <xf numFmtId="0" fontId="53" fillId="0" borderId="30" xfId="66" applyNumberFormat="1" applyFont="1" applyFill="1" applyBorder="1" applyAlignment="1">
      <alignment horizontal="center" vertical="center" wrapText="1"/>
      <protection/>
    </xf>
    <xf numFmtId="0" fontId="53" fillId="0" borderId="167" xfId="66" applyNumberFormat="1" applyFont="1" applyFill="1" applyBorder="1" applyAlignment="1">
      <alignment horizontal="center" vertical="center" wrapText="1"/>
      <protection/>
    </xf>
    <xf numFmtId="0" fontId="54" fillId="0" borderId="17" xfId="66" applyFont="1" applyFill="1" applyBorder="1" applyAlignment="1">
      <alignment horizontal="left" vertical="center"/>
      <protection/>
    </xf>
    <xf numFmtId="0" fontId="54" fillId="0" borderId="19" xfId="66" applyFont="1" applyFill="1" applyBorder="1" applyAlignment="1">
      <alignment horizontal="left" vertical="center"/>
      <protection/>
    </xf>
    <xf numFmtId="0" fontId="54" fillId="0" borderId="17" xfId="66" applyFont="1" applyFill="1" applyBorder="1" applyAlignment="1">
      <alignment vertical="center"/>
      <protection/>
    </xf>
    <xf numFmtId="0" fontId="54" fillId="0" borderId="19" xfId="66" applyFont="1" applyFill="1" applyBorder="1" applyAlignment="1">
      <alignment vertical="center"/>
      <protection/>
    </xf>
    <xf numFmtId="0" fontId="20" fillId="0" borderId="19" xfId="66" applyFont="1" applyFill="1" applyBorder="1" applyAlignment="1">
      <alignment vertical="center"/>
      <protection/>
    </xf>
    <xf numFmtId="0" fontId="15" fillId="0" borderId="86" xfId="66" applyNumberFormat="1" applyFont="1" applyFill="1" applyBorder="1" applyAlignment="1">
      <alignment horizontal="center" vertical="center" wrapText="1"/>
      <protection/>
    </xf>
    <xf numFmtId="0" fontId="15" fillId="0" borderId="16" xfId="66" applyNumberFormat="1" applyFont="1" applyFill="1" applyBorder="1" applyAlignment="1">
      <alignment horizontal="center" vertical="center" wrapText="1"/>
      <protection/>
    </xf>
    <xf numFmtId="0" fontId="15" fillId="0" borderId="14" xfId="66" applyNumberFormat="1" applyFont="1" applyFill="1" applyBorder="1" applyAlignment="1">
      <alignment horizontal="center" vertical="center" wrapText="1"/>
      <protection/>
    </xf>
    <xf numFmtId="0" fontId="15" fillId="0" borderId="89" xfId="66" applyNumberFormat="1" applyFont="1" applyFill="1" applyBorder="1" applyAlignment="1">
      <alignment horizontal="center" vertical="center" wrapText="1"/>
      <protection/>
    </xf>
    <xf numFmtId="0" fontId="15" fillId="0" borderId="11" xfId="66" applyNumberFormat="1" applyFont="1" applyFill="1" applyBorder="1" applyAlignment="1">
      <alignment horizontal="center" vertical="center" wrapText="1"/>
      <protection/>
    </xf>
    <xf numFmtId="0" fontId="15" fillId="0" borderId="26" xfId="66" applyNumberFormat="1" applyFont="1" applyFill="1" applyBorder="1" applyAlignment="1">
      <alignment horizontal="center" vertical="center" wrapText="1"/>
      <protection/>
    </xf>
    <xf numFmtId="0" fontId="15" fillId="0" borderId="12" xfId="66" applyNumberFormat="1" applyFont="1" applyFill="1" applyBorder="1" applyAlignment="1">
      <alignment horizontal="center" vertical="center" wrapText="1"/>
      <protection/>
    </xf>
    <xf numFmtId="0" fontId="15" fillId="0" borderId="27" xfId="66" applyNumberFormat="1" applyFont="1" applyFill="1" applyBorder="1" applyAlignment="1">
      <alignment horizontal="center" vertical="center" wrapText="1"/>
      <protection/>
    </xf>
    <xf numFmtId="0" fontId="15" fillId="0" borderId="157" xfId="66" applyNumberFormat="1" applyFont="1" applyFill="1" applyBorder="1" applyAlignment="1">
      <alignment horizontal="center" vertical="center" wrapText="1"/>
      <protection/>
    </xf>
    <xf numFmtId="0" fontId="15" fillId="0" borderId="42" xfId="66" applyNumberFormat="1" applyFont="1" applyFill="1" applyBorder="1" applyAlignment="1">
      <alignment horizontal="center" vertical="center" wrapText="1"/>
      <protection/>
    </xf>
    <xf numFmtId="179" fontId="15" fillId="0" borderId="14" xfId="52" applyFont="1" applyFill="1" applyBorder="1" applyAlignment="1">
      <alignment horizontal="center" vertical="center"/>
    </xf>
    <xf numFmtId="179" fontId="15" fillId="0" borderId="29" xfId="52" applyFont="1" applyFill="1" applyBorder="1" applyAlignment="1">
      <alignment horizontal="center" vertical="center"/>
    </xf>
    <xf numFmtId="0" fontId="53" fillId="0" borderId="14" xfId="66" applyNumberFormat="1" applyFont="1" applyFill="1" applyBorder="1" applyAlignment="1">
      <alignment horizontal="center" vertical="center" wrapText="1"/>
      <protection/>
    </xf>
    <xf numFmtId="0" fontId="15" fillId="0" borderId="34" xfId="66" applyFont="1" applyFill="1" applyBorder="1" applyAlignment="1">
      <alignment horizontal="center" vertical="center" wrapText="1"/>
      <protection/>
    </xf>
    <xf numFmtId="0" fontId="15" fillId="0" borderId="116" xfId="66" applyFont="1" applyFill="1" applyBorder="1" applyAlignment="1">
      <alignment horizontal="center" vertical="center" wrapText="1"/>
      <protection/>
    </xf>
    <xf numFmtId="0" fontId="15" fillId="0" borderId="19" xfId="66" applyFont="1" applyFill="1" applyBorder="1" applyAlignment="1">
      <alignment horizontal="center" vertical="center" wrapText="1"/>
      <protection/>
    </xf>
    <xf numFmtId="0" fontId="53" fillId="0" borderId="157" xfId="66" applyNumberFormat="1" applyFont="1" applyFill="1" applyBorder="1" applyAlignment="1">
      <alignment horizontal="center" vertical="center" wrapText="1"/>
      <protection/>
    </xf>
    <xf numFmtId="0" fontId="53" fillId="0" borderId="42" xfId="66" applyNumberFormat="1" applyFont="1" applyFill="1" applyBorder="1" applyAlignment="1">
      <alignment horizontal="center" vertical="center" wrapText="1"/>
      <protection/>
    </xf>
    <xf numFmtId="0" fontId="53" fillId="0" borderId="86" xfId="66" applyNumberFormat="1" applyFont="1" applyFill="1" applyBorder="1" applyAlignment="1">
      <alignment horizontal="center" vertical="center" wrapText="1"/>
      <protection/>
    </xf>
    <xf numFmtId="0" fontId="53" fillId="0" borderId="16" xfId="66" applyNumberFormat="1" applyFont="1" applyFill="1" applyBorder="1" applyAlignment="1">
      <alignment horizontal="center" vertical="center" wrapTex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_BuiltIn_説明文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桁区切り 4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2 2" xfId="66"/>
    <cellStyle name="標準_14公立高校生徒数・学級数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P250"/>
  <sheetViews>
    <sheetView tabSelected="1" zoomScalePageLayoutView="0" workbookViewId="0" topLeftCell="A1">
      <pane xSplit="3" ySplit="4" topLeftCell="D5" activePane="bottomRight" state="frozen"/>
      <selection pane="topLeft" activeCell="A2" sqref="A2:A3"/>
      <selection pane="topRight" activeCell="A2" sqref="A2:A3"/>
      <selection pane="bottomLeft" activeCell="A2" sqref="A2:A3"/>
      <selection pane="bottomRight" activeCell="A2" sqref="A2"/>
    </sheetView>
  </sheetViews>
  <sheetFormatPr defaultColWidth="9.00390625" defaultRowHeight="13.5" outlineLevelRow="3"/>
  <cols>
    <col min="1" max="1" width="9.625" style="87" customWidth="1"/>
    <col min="2" max="2" width="15.00390625" style="87" customWidth="1"/>
    <col min="3" max="3" width="20.50390625" style="87" customWidth="1"/>
    <col min="4" max="4" width="6.375" style="370" customWidth="1"/>
    <col min="5" max="6" width="5.50390625" style="370" customWidth="1"/>
    <col min="7" max="8" width="6.875" style="370" customWidth="1"/>
    <col min="9" max="16" width="5.50390625" style="370" customWidth="1"/>
    <col min="17" max="16384" width="9.00390625" style="370" customWidth="1"/>
  </cols>
  <sheetData>
    <row r="1" spans="1:4" s="87" customFormat="1" ht="12">
      <c r="A1" s="73" t="s">
        <v>630</v>
      </c>
      <c r="D1" s="88"/>
    </row>
    <row r="2" spans="1:16" s="1" customFormat="1" ht="18.75" customHeight="1">
      <c r="A2" s="76"/>
      <c r="B2" s="78"/>
      <c r="C2" s="80"/>
      <c r="D2" s="82"/>
      <c r="E2" s="497" t="s">
        <v>244</v>
      </c>
      <c r="F2" s="497"/>
      <c r="G2" s="498" t="s">
        <v>245</v>
      </c>
      <c r="H2" s="498"/>
      <c r="I2" s="498"/>
      <c r="J2" s="498"/>
      <c r="K2" s="498"/>
      <c r="L2" s="498"/>
      <c r="M2" s="498"/>
      <c r="N2" s="498"/>
      <c r="O2" s="498"/>
      <c r="P2" s="498"/>
    </row>
    <row r="3" spans="1:16" s="1" customFormat="1" ht="19.5" customHeight="1">
      <c r="A3" s="84" t="s">
        <v>603</v>
      </c>
      <c r="B3" s="85" t="s">
        <v>636</v>
      </c>
      <c r="C3" s="86" t="s">
        <v>604</v>
      </c>
      <c r="D3" s="214" t="s">
        <v>605</v>
      </c>
      <c r="E3" s="499" t="s">
        <v>246</v>
      </c>
      <c r="F3" s="500" t="s">
        <v>247</v>
      </c>
      <c r="G3" s="495" t="s">
        <v>248</v>
      </c>
      <c r="H3" s="498" t="s">
        <v>249</v>
      </c>
      <c r="I3" s="501"/>
      <c r="J3" s="501"/>
      <c r="K3" s="501"/>
      <c r="L3" s="501"/>
      <c r="M3" s="501"/>
      <c r="N3" s="501"/>
      <c r="O3" s="495" t="s">
        <v>250</v>
      </c>
      <c r="P3" s="496" t="s">
        <v>251</v>
      </c>
    </row>
    <row r="4" spans="1:16" s="1" customFormat="1" ht="22.5" customHeight="1">
      <c r="A4" s="77"/>
      <c r="B4" s="79"/>
      <c r="C4" s="81"/>
      <c r="D4" s="83"/>
      <c r="E4" s="499"/>
      <c r="F4" s="500"/>
      <c r="G4" s="495"/>
      <c r="H4" s="367" t="s">
        <v>252</v>
      </c>
      <c r="I4" s="371" t="s">
        <v>0</v>
      </c>
      <c r="J4" s="372" t="s">
        <v>1</v>
      </c>
      <c r="K4" s="372" t="s">
        <v>2</v>
      </c>
      <c r="L4" s="373" t="s">
        <v>3</v>
      </c>
      <c r="M4" s="374" t="s">
        <v>4</v>
      </c>
      <c r="N4" s="375" t="s">
        <v>5</v>
      </c>
      <c r="O4" s="495"/>
      <c r="P4" s="496"/>
    </row>
    <row r="5" spans="1:16" ht="13.5" outlineLevel="3">
      <c r="A5" s="89" t="s">
        <v>6</v>
      </c>
      <c r="B5" s="90" t="s">
        <v>7</v>
      </c>
      <c r="C5" s="91" t="s">
        <v>8</v>
      </c>
      <c r="D5" s="92"/>
      <c r="E5" s="93">
        <v>1</v>
      </c>
      <c r="F5" s="94"/>
      <c r="G5" s="266">
        <f>SUM(H5,O5,P5)</f>
        <v>23</v>
      </c>
      <c r="H5" s="266">
        <f>SUM(I5:N5)</f>
        <v>20</v>
      </c>
      <c r="I5" s="267">
        <v>4</v>
      </c>
      <c r="J5" s="268">
        <v>4</v>
      </c>
      <c r="K5" s="268">
        <v>2</v>
      </c>
      <c r="L5" s="268">
        <v>4</v>
      </c>
      <c r="M5" s="268">
        <v>3</v>
      </c>
      <c r="N5" s="269">
        <v>3</v>
      </c>
      <c r="O5" s="270">
        <v>0</v>
      </c>
      <c r="P5" s="270">
        <v>3</v>
      </c>
    </row>
    <row r="6" spans="1:16" ht="13.5" outlineLevel="3">
      <c r="A6" s="96" t="s">
        <v>6</v>
      </c>
      <c r="B6" s="97" t="s">
        <v>7</v>
      </c>
      <c r="C6" s="98" t="s">
        <v>9</v>
      </c>
      <c r="D6" s="99"/>
      <c r="E6" s="100">
        <v>1</v>
      </c>
      <c r="F6" s="101"/>
      <c r="G6" s="271">
        <f aca="true" t="shared" si="0" ref="G6:G68">SUM(H6,O6,P6)</f>
        <v>22</v>
      </c>
      <c r="H6" s="271">
        <f aca="true" t="shared" si="1" ref="H6:H68">SUM(I6:N6)</f>
        <v>18</v>
      </c>
      <c r="I6" s="272">
        <v>3</v>
      </c>
      <c r="J6" s="273">
        <v>3</v>
      </c>
      <c r="K6" s="273">
        <v>3</v>
      </c>
      <c r="L6" s="273">
        <v>3</v>
      </c>
      <c r="M6" s="273">
        <v>3</v>
      </c>
      <c r="N6" s="274">
        <v>3</v>
      </c>
      <c r="O6" s="275">
        <v>0</v>
      </c>
      <c r="P6" s="275">
        <v>4</v>
      </c>
    </row>
    <row r="7" spans="1:16" ht="13.5" outlineLevel="3">
      <c r="A7" s="96" t="s">
        <v>6</v>
      </c>
      <c r="B7" s="97" t="s">
        <v>7</v>
      </c>
      <c r="C7" s="98" t="s">
        <v>10</v>
      </c>
      <c r="D7" s="99"/>
      <c r="E7" s="100">
        <v>1</v>
      </c>
      <c r="F7" s="101"/>
      <c r="G7" s="271">
        <f t="shared" si="0"/>
        <v>17</v>
      </c>
      <c r="H7" s="271">
        <f t="shared" si="1"/>
        <v>15</v>
      </c>
      <c r="I7" s="272">
        <v>2</v>
      </c>
      <c r="J7" s="273">
        <v>2</v>
      </c>
      <c r="K7" s="273">
        <v>3</v>
      </c>
      <c r="L7" s="273">
        <v>2</v>
      </c>
      <c r="M7" s="273">
        <v>3</v>
      </c>
      <c r="N7" s="274">
        <v>3</v>
      </c>
      <c r="O7" s="275">
        <v>0</v>
      </c>
      <c r="P7" s="275">
        <v>2</v>
      </c>
    </row>
    <row r="8" spans="1:16" ht="13.5" outlineLevel="3">
      <c r="A8" s="96" t="s">
        <v>6</v>
      </c>
      <c r="B8" s="97" t="s">
        <v>7</v>
      </c>
      <c r="C8" s="98" t="s">
        <v>11</v>
      </c>
      <c r="D8" s="99"/>
      <c r="E8" s="100">
        <v>1</v>
      </c>
      <c r="F8" s="101"/>
      <c r="G8" s="271">
        <f t="shared" si="0"/>
        <v>22</v>
      </c>
      <c r="H8" s="271">
        <f t="shared" si="1"/>
        <v>19</v>
      </c>
      <c r="I8" s="272">
        <v>4</v>
      </c>
      <c r="J8" s="273">
        <v>3</v>
      </c>
      <c r="K8" s="273">
        <v>3</v>
      </c>
      <c r="L8" s="273">
        <v>3</v>
      </c>
      <c r="M8" s="273">
        <v>3</v>
      </c>
      <c r="N8" s="274">
        <v>3</v>
      </c>
      <c r="O8" s="275">
        <v>0</v>
      </c>
      <c r="P8" s="275">
        <v>3</v>
      </c>
    </row>
    <row r="9" spans="1:16" ht="13.5" outlineLevel="3">
      <c r="A9" s="96" t="s">
        <v>6</v>
      </c>
      <c r="B9" s="97" t="s">
        <v>7</v>
      </c>
      <c r="C9" s="98" t="s">
        <v>12</v>
      </c>
      <c r="D9" s="99"/>
      <c r="E9" s="100">
        <v>1</v>
      </c>
      <c r="F9" s="101"/>
      <c r="G9" s="271">
        <f t="shared" si="0"/>
        <v>22</v>
      </c>
      <c r="H9" s="271">
        <f t="shared" si="1"/>
        <v>18</v>
      </c>
      <c r="I9" s="272">
        <v>3</v>
      </c>
      <c r="J9" s="273">
        <v>3</v>
      </c>
      <c r="K9" s="273">
        <v>3</v>
      </c>
      <c r="L9" s="273">
        <v>3</v>
      </c>
      <c r="M9" s="273">
        <v>3</v>
      </c>
      <c r="N9" s="274">
        <v>3</v>
      </c>
      <c r="O9" s="275">
        <v>0</v>
      </c>
      <c r="P9" s="275">
        <v>4</v>
      </c>
    </row>
    <row r="10" spans="1:16" ht="13.5" outlineLevel="3">
      <c r="A10" s="102" t="s">
        <v>6</v>
      </c>
      <c r="B10" s="103" t="s">
        <v>7</v>
      </c>
      <c r="C10" s="104" t="s">
        <v>13</v>
      </c>
      <c r="D10" s="105"/>
      <c r="E10" s="106">
        <v>1</v>
      </c>
      <c r="F10" s="107"/>
      <c r="G10" s="276">
        <f t="shared" si="0"/>
        <v>16</v>
      </c>
      <c r="H10" s="276">
        <f t="shared" si="1"/>
        <v>13</v>
      </c>
      <c r="I10" s="277">
        <v>2</v>
      </c>
      <c r="J10" s="278">
        <v>2</v>
      </c>
      <c r="K10" s="278">
        <v>2</v>
      </c>
      <c r="L10" s="278">
        <v>3</v>
      </c>
      <c r="M10" s="278">
        <v>2</v>
      </c>
      <c r="N10" s="279">
        <v>2</v>
      </c>
      <c r="O10" s="280">
        <v>0</v>
      </c>
      <c r="P10" s="280">
        <v>3</v>
      </c>
    </row>
    <row r="11" spans="1:16" ht="13.5" outlineLevel="2">
      <c r="A11" s="108" t="s">
        <v>6</v>
      </c>
      <c r="B11" s="109" t="s">
        <v>253</v>
      </c>
      <c r="C11" s="110"/>
      <c r="D11" s="290">
        <f>SUBTOTAL(3,D5:D10)</f>
        <v>0</v>
      </c>
      <c r="E11" s="111">
        <f aca="true" t="shared" si="2" ref="E11:P11">SUBTOTAL(9,E5:E10)</f>
        <v>6</v>
      </c>
      <c r="F11" s="112">
        <f t="shared" si="2"/>
        <v>0</v>
      </c>
      <c r="G11" s="281">
        <f t="shared" si="2"/>
        <v>122</v>
      </c>
      <c r="H11" s="281">
        <f t="shared" si="2"/>
        <v>103</v>
      </c>
      <c r="I11" s="282">
        <f t="shared" si="2"/>
        <v>18</v>
      </c>
      <c r="J11" s="283">
        <f t="shared" si="2"/>
        <v>17</v>
      </c>
      <c r="K11" s="283">
        <f t="shared" si="2"/>
        <v>16</v>
      </c>
      <c r="L11" s="283">
        <f t="shared" si="2"/>
        <v>18</v>
      </c>
      <c r="M11" s="283">
        <f t="shared" si="2"/>
        <v>17</v>
      </c>
      <c r="N11" s="284">
        <f t="shared" si="2"/>
        <v>17</v>
      </c>
      <c r="O11" s="112">
        <f t="shared" si="2"/>
        <v>0</v>
      </c>
      <c r="P11" s="112">
        <f t="shared" si="2"/>
        <v>19</v>
      </c>
    </row>
    <row r="12" spans="1:16" ht="13.5" outlineLevel="3">
      <c r="A12" s="89" t="s">
        <v>6</v>
      </c>
      <c r="B12" s="90" t="s">
        <v>14</v>
      </c>
      <c r="C12" s="91" t="s">
        <v>15</v>
      </c>
      <c r="D12" s="92"/>
      <c r="E12" s="93">
        <v>1</v>
      </c>
      <c r="F12" s="94"/>
      <c r="G12" s="266">
        <f t="shared" si="0"/>
        <v>19</v>
      </c>
      <c r="H12" s="266">
        <f t="shared" si="1"/>
        <v>17</v>
      </c>
      <c r="I12" s="267">
        <v>2</v>
      </c>
      <c r="J12" s="268">
        <v>3</v>
      </c>
      <c r="K12" s="268">
        <v>3</v>
      </c>
      <c r="L12" s="268">
        <v>3</v>
      </c>
      <c r="M12" s="268">
        <v>3</v>
      </c>
      <c r="N12" s="269">
        <v>3</v>
      </c>
      <c r="O12" s="270">
        <v>0</v>
      </c>
      <c r="P12" s="270">
        <v>2</v>
      </c>
    </row>
    <row r="13" spans="1:16" ht="13.5" outlineLevel="3">
      <c r="A13" s="96" t="s">
        <v>6</v>
      </c>
      <c r="B13" s="97" t="s">
        <v>14</v>
      </c>
      <c r="C13" s="98" t="s">
        <v>16</v>
      </c>
      <c r="D13" s="99"/>
      <c r="E13" s="100">
        <v>1</v>
      </c>
      <c r="F13" s="101"/>
      <c r="G13" s="271">
        <f t="shared" si="0"/>
        <v>14</v>
      </c>
      <c r="H13" s="271">
        <f t="shared" si="1"/>
        <v>12</v>
      </c>
      <c r="I13" s="272">
        <v>2</v>
      </c>
      <c r="J13" s="273">
        <v>2</v>
      </c>
      <c r="K13" s="273">
        <v>2</v>
      </c>
      <c r="L13" s="273">
        <v>2</v>
      </c>
      <c r="M13" s="273">
        <v>2</v>
      </c>
      <c r="N13" s="274">
        <v>2</v>
      </c>
      <c r="O13" s="275">
        <v>0</v>
      </c>
      <c r="P13" s="275">
        <v>2</v>
      </c>
    </row>
    <row r="14" spans="1:16" ht="13.5" outlineLevel="3">
      <c r="A14" s="96" t="s">
        <v>6</v>
      </c>
      <c r="B14" s="97" t="s">
        <v>14</v>
      </c>
      <c r="C14" s="98" t="s">
        <v>17</v>
      </c>
      <c r="D14" s="99"/>
      <c r="E14" s="100">
        <v>1</v>
      </c>
      <c r="F14" s="101"/>
      <c r="G14" s="271">
        <f t="shared" si="0"/>
        <v>16</v>
      </c>
      <c r="H14" s="271">
        <f t="shared" si="1"/>
        <v>13</v>
      </c>
      <c r="I14" s="272">
        <v>2</v>
      </c>
      <c r="J14" s="273">
        <v>3</v>
      </c>
      <c r="K14" s="273">
        <v>2</v>
      </c>
      <c r="L14" s="273">
        <v>2</v>
      </c>
      <c r="M14" s="273">
        <v>2</v>
      </c>
      <c r="N14" s="274">
        <v>2</v>
      </c>
      <c r="O14" s="275">
        <v>0</v>
      </c>
      <c r="P14" s="275">
        <v>3</v>
      </c>
    </row>
    <row r="15" spans="1:16" ht="13.5" outlineLevel="3">
      <c r="A15" s="96" t="s">
        <v>6</v>
      </c>
      <c r="B15" s="97" t="s">
        <v>14</v>
      </c>
      <c r="C15" s="98" t="s">
        <v>18</v>
      </c>
      <c r="D15" s="99"/>
      <c r="E15" s="100">
        <v>1</v>
      </c>
      <c r="F15" s="101"/>
      <c r="G15" s="271">
        <f t="shared" si="0"/>
        <v>15</v>
      </c>
      <c r="H15" s="271">
        <f t="shared" si="1"/>
        <v>12</v>
      </c>
      <c r="I15" s="272">
        <v>2</v>
      </c>
      <c r="J15" s="273">
        <v>2</v>
      </c>
      <c r="K15" s="273">
        <v>2</v>
      </c>
      <c r="L15" s="273">
        <v>2</v>
      </c>
      <c r="M15" s="273">
        <v>2</v>
      </c>
      <c r="N15" s="274">
        <v>2</v>
      </c>
      <c r="O15" s="275">
        <v>0</v>
      </c>
      <c r="P15" s="275">
        <v>3</v>
      </c>
    </row>
    <row r="16" spans="1:16" ht="13.5" outlineLevel="3">
      <c r="A16" s="96" t="s">
        <v>6</v>
      </c>
      <c r="B16" s="97" t="s">
        <v>14</v>
      </c>
      <c r="C16" s="98" t="s">
        <v>19</v>
      </c>
      <c r="D16" s="99"/>
      <c r="E16" s="100">
        <v>1</v>
      </c>
      <c r="F16" s="101"/>
      <c r="G16" s="271">
        <f t="shared" si="0"/>
        <v>33</v>
      </c>
      <c r="H16" s="271">
        <f t="shared" si="1"/>
        <v>29</v>
      </c>
      <c r="I16" s="272">
        <v>4</v>
      </c>
      <c r="J16" s="273">
        <v>5</v>
      </c>
      <c r="K16" s="273">
        <v>5</v>
      </c>
      <c r="L16" s="273">
        <v>5</v>
      </c>
      <c r="M16" s="273">
        <v>5</v>
      </c>
      <c r="N16" s="274">
        <v>5</v>
      </c>
      <c r="O16" s="275">
        <v>0</v>
      </c>
      <c r="P16" s="275">
        <v>4</v>
      </c>
    </row>
    <row r="17" spans="1:16" ht="13.5" outlineLevel="3">
      <c r="A17" s="96" t="s">
        <v>6</v>
      </c>
      <c r="B17" s="97" t="s">
        <v>14</v>
      </c>
      <c r="C17" s="98" t="s">
        <v>20</v>
      </c>
      <c r="D17" s="99"/>
      <c r="E17" s="100">
        <v>1</v>
      </c>
      <c r="F17" s="101"/>
      <c r="G17" s="271">
        <f t="shared" si="0"/>
        <v>14</v>
      </c>
      <c r="H17" s="271">
        <f t="shared" si="1"/>
        <v>12</v>
      </c>
      <c r="I17" s="272">
        <v>2</v>
      </c>
      <c r="J17" s="273">
        <v>2</v>
      </c>
      <c r="K17" s="273">
        <v>2</v>
      </c>
      <c r="L17" s="273">
        <v>2</v>
      </c>
      <c r="M17" s="273">
        <v>2</v>
      </c>
      <c r="N17" s="274">
        <v>2</v>
      </c>
      <c r="O17" s="275">
        <v>0</v>
      </c>
      <c r="P17" s="275">
        <v>2</v>
      </c>
    </row>
    <row r="18" spans="1:16" ht="13.5" outlineLevel="3">
      <c r="A18" s="96" t="s">
        <v>6</v>
      </c>
      <c r="B18" s="97" t="s">
        <v>14</v>
      </c>
      <c r="C18" s="98" t="s">
        <v>21</v>
      </c>
      <c r="D18" s="99"/>
      <c r="E18" s="100">
        <v>1</v>
      </c>
      <c r="F18" s="101"/>
      <c r="G18" s="271">
        <f t="shared" si="0"/>
        <v>20</v>
      </c>
      <c r="H18" s="271">
        <f t="shared" si="1"/>
        <v>17</v>
      </c>
      <c r="I18" s="272">
        <v>3</v>
      </c>
      <c r="J18" s="273">
        <v>3</v>
      </c>
      <c r="K18" s="273">
        <v>3</v>
      </c>
      <c r="L18" s="273">
        <v>3</v>
      </c>
      <c r="M18" s="273">
        <v>3</v>
      </c>
      <c r="N18" s="274">
        <v>2</v>
      </c>
      <c r="O18" s="275">
        <v>0</v>
      </c>
      <c r="P18" s="275">
        <v>3</v>
      </c>
    </row>
    <row r="19" spans="1:16" ht="13.5" outlineLevel="3">
      <c r="A19" s="96" t="s">
        <v>6</v>
      </c>
      <c r="B19" s="97" t="s">
        <v>14</v>
      </c>
      <c r="C19" s="98" t="s">
        <v>22</v>
      </c>
      <c r="D19" s="99"/>
      <c r="E19" s="100">
        <v>1</v>
      </c>
      <c r="F19" s="101"/>
      <c r="G19" s="271">
        <f t="shared" si="0"/>
        <v>20</v>
      </c>
      <c r="H19" s="271">
        <f t="shared" si="1"/>
        <v>18</v>
      </c>
      <c r="I19" s="272">
        <v>3</v>
      </c>
      <c r="J19" s="273">
        <v>3</v>
      </c>
      <c r="K19" s="273">
        <v>3</v>
      </c>
      <c r="L19" s="273">
        <v>3</v>
      </c>
      <c r="M19" s="273">
        <v>3</v>
      </c>
      <c r="N19" s="274">
        <v>3</v>
      </c>
      <c r="O19" s="275">
        <v>0</v>
      </c>
      <c r="P19" s="275">
        <v>2</v>
      </c>
    </row>
    <row r="20" spans="1:16" ht="13.5" outlineLevel="3">
      <c r="A20" s="96" t="s">
        <v>6</v>
      </c>
      <c r="B20" s="97" t="s">
        <v>14</v>
      </c>
      <c r="C20" s="98" t="s">
        <v>23</v>
      </c>
      <c r="D20" s="99"/>
      <c r="E20" s="100">
        <v>1</v>
      </c>
      <c r="F20" s="101"/>
      <c r="G20" s="271">
        <f t="shared" si="0"/>
        <v>16</v>
      </c>
      <c r="H20" s="271">
        <f t="shared" si="1"/>
        <v>13</v>
      </c>
      <c r="I20" s="272">
        <v>2</v>
      </c>
      <c r="J20" s="273">
        <v>2</v>
      </c>
      <c r="K20" s="273">
        <v>3</v>
      </c>
      <c r="L20" s="273">
        <v>2</v>
      </c>
      <c r="M20" s="273">
        <v>2</v>
      </c>
      <c r="N20" s="274">
        <v>2</v>
      </c>
      <c r="O20" s="275">
        <v>0</v>
      </c>
      <c r="P20" s="275">
        <v>3</v>
      </c>
    </row>
    <row r="21" spans="1:16" ht="13.5" outlineLevel="3">
      <c r="A21" s="102" t="s">
        <v>6</v>
      </c>
      <c r="B21" s="103" t="s">
        <v>14</v>
      </c>
      <c r="C21" s="104" t="s">
        <v>24</v>
      </c>
      <c r="D21" s="105"/>
      <c r="E21" s="106">
        <v>1</v>
      </c>
      <c r="F21" s="107"/>
      <c r="G21" s="276">
        <f t="shared" si="0"/>
        <v>15</v>
      </c>
      <c r="H21" s="276">
        <f t="shared" si="1"/>
        <v>12</v>
      </c>
      <c r="I21" s="277">
        <v>2</v>
      </c>
      <c r="J21" s="278">
        <v>2</v>
      </c>
      <c r="K21" s="278">
        <v>2</v>
      </c>
      <c r="L21" s="278">
        <v>2</v>
      </c>
      <c r="M21" s="278">
        <v>2</v>
      </c>
      <c r="N21" s="279">
        <v>2</v>
      </c>
      <c r="O21" s="280">
        <v>0</v>
      </c>
      <c r="P21" s="280">
        <v>3</v>
      </c>
    </row>
    <row r="22" spans="1:16" ht="13.5" outlineLevel="2">
      <c r="A22" s="108" t="s">
        <v>6</v>
      </c>
      <c r="B22" s="109" t="s">
        <v>254</v>
      </c>
      <c r="C22" s="110"/>
      <c r="D22" s="290">
        <f>SUBTOTAL(3,D12:D21)</f>
        <v>0</v>
      </c>
      <c r="E22" s="111">
        <f aca="true" t="shared" si="3" ref="E22:P22">SUBTOTAL(9,E12:E21)</f>
        <v>10</v>
      </c>
      <c r="F22" s="112">
        <f t="shared" si="3"/>
        <v>0</v>
      </c>
      <c r="G22" s="281">
        <f t="shared" si="3"/>
        <v>182</v>
      </c>
      <c r="H22" s="281">
        <f t="shared" si="3"/>
        <v>155</v>
      </c>
      <c r="I22" s="282">
        <f t="shared" si="3"/>
        <v>24</v>
      </c>
      <c r="J22" s="283">
        <f t="shared" si="3"/>
        <v>27</v>
      </c>
      <c r="K22" s="283">
        <f t="shared" si="3"/>
        <v>27</v>
      </c>
      <c r="L22" s="283">
        <f t="shared" si="3"/>
        <v>26</v>
      </c>
      <c r="M22" s="283">
        <f t="shared" si="3"/>
        <v>26</v>
      </c>
      <c r="N22" s="284">
        <f t="shared" si="3"/>
        <v>25</v>
      </c>
      <c r="O22" s="112">
        <f t="shared" si="3"/>
        <v>0</v>
      </c>
      <c r="P22" s="112">
        <f t="shared" si="3"/>
        <v>27</v>
      </c>
    </row>
    <row r="23" spans="1:16" ht="13.5" outlineLevel="3">
      <c r="A23" s="118" t="s">
        <v>6</v>
      </c>
      <c r="B23" s="119" t="s">
        <v>25</v>
      </c>
      <c r="C23" s="120" t="s">
        <v>26</v>
      </c>
      <c r="D23" s="121"/>
      <c r="E23" s="122">
        <v>1</v>
      </c>
      <c r="F23" s="123"/>
      <c r="G23" s="285">
        <f t="shared" si="0"/>
        <v>24</v>
      </c>
      <c r="H23" s="285">
        <f t="shared" si="1"/>
        <v>21</v>
      </c>
      <c r="I23" s="286">
        <v>3</v>
      </c>
      <c r="J23" s="287">
        <v>3</v>
      </c>
      <c r="K23" s="287">
        <v>4</v>
      </c>
      <c r="L23" s="287">
        <v>3</v>
      </c>
      <c r="M23" s="287">
        <v>4</v>
      </c>
      <c r="N23" s="288">
        <v>4</v>
      </c>
      <c r="O23" s="289">
        <v>0</v>
      </c>
      <c r="P23" s="289">
        <v>3</v>
      </c>
    </row>
    <row r="24" spans="1:16" ht="13.5" outlineLevel="3">
      <c r="A24" s="102" t="s">
        <v>6</v>
      </c>
      <c r="B24" s="103" t="s">
        <v>25</v>
      </c>
      <c r="C24" s="104" t="s">
        <v>27</v>
      </c>
      <c r="D24" s="105"/>
      <c r="E24" s="106">
        <v>1</v>
      </c>
      <c r="F24" s="107"/>
      <c r="G24" s="276">
        <f t="shared" si="0"/>
        <v>13</v>
      </c>
      <c r="H24" s="276">
        <f t="shared" si="1"/>
        <v>11</v>
      </c>
      <c r="I24" s="277">
        <v>1</v>
      </c>
      <c r="J24" s="278">
        <v>2</v>
      </c>
      <c r="K24" s="278">
        <v>2</v>
      </c>
      <c r="L24" s="278">
        <v>2</v>
      </c>
      <c r="M24" s="278">
        <v>2</v>
      </c>
      <c r="N24" s="279">
        <v>2</v>
      </c>
      <c r="O24" s="280">
        <v>0</v>
      </c>
      <c r="P24" s="280">
        <v>2</v>
      </c>
    </row>
    <row r="25" spans="1:16" ht="13.5" outlineLevel="2">
      <c r="A25" s="108" t="s">
        <v>6</v>
      </c>
      <c r="B25" s="109" t="s">
        <v>255</v>
      </c>
      <c r="C25" s="110"/>
      <c r="D25" s="290">
        <f>SUBTOTAL(3,D23:D24)</f>
        <v>0</v>
      </c>
      <c r="E25" s="111">
        <f aca="true" t="shared" si="4" ref="E25:P25">SUBTOTAL(9,E23:E24)</f>
        <v>2</v>
      </c>
      <c r="F25" s="112">
        <f t="shared" si="4"/>
        <v>0</v>
      </c>
      <c r="G25" s="281">
        <f t="shared" si="4"/>
        <v>37</v>
      </c>
      <c r="H25" s="281">
        <f t="shared" si="4"/>
        <v>32</v>
      </c>
      <c r="I25" s="282">
        <f t="shared" si="4"/>
        <v>4</v>
      </c>
      <c r="J25" s="283">
        <f t="shared" si="4"/>
        <v>5</v>
      </c>
      <c r="K25" s="283">
        <f t="shared" si="4"/>
        <v>6</v>
      </c>
      <c r="L25" s="283">
        <f t="shared" si="4"/>
        <v>5</v>
      </c>
      <c r="M25" s="283">
        <f t="shared" si="4"/>
        <v>6</v>
      </c>
      <c r="N25" s="284">
        <f t="shared" si="4"/>
        <v>6</v>
      </c>
      <c r="O25" s="112">
        <f t="shared" si="4"/>
        <v>0</v>
      </c>
      <c r="P25" s="112">
        <f t="shared" si="4"/>
        <v>5</v>
      </c>
    </row>
    <row r="26" spans="1:16" ht="13.5" outlineLevel="1">
      <c r="A26" s="129" t="s">
        <v>256</v>
      </c>
      <c r="B26" s="130"/>
      <c r="C26" s="110"/>
      <c r="D26" s="290">
        <f>SUBTOTAL(3,D5:D25)</f>
        <v>0</v>
      </c>
      <c r="E26" s="111">
        <f aca="true" t="shared" si="5" ref="E26:P26">SUBTOTAL(9,E5:E25)</f>
        <v>18</v>
      </c>
      <c r="F26" s="112">
        <f t="shared" si="5"/>
        <v>0</v>
      </c>
      <c r="G26" s="281">
        <f t="shared" si="5"/>
        <v>341</v>
      </c>
      <c r="H26" s="281">
        <f t="shared" si="5"/>
        <v>290</v>
      </c>
      <c r="I26" s="282">
        <f t="shared" si="5"/>
        <v>46</v>
      </c>
      <c r="J26" s="283">
        <f t="shared" si="5"/>
        <v>49</v>
      </c>
      <c r="K26" s="283">
        <f t="shared" si="5"/>
        <v>49</v>
      </c>
      <c r="L26" s="283">
        <f t="shared" si="5"/>
        <v>49</v>
      </c>
      <c r="M26" s="283">
        <f t="shared" si="5"/>
        <v>49</v>
      </c>
      <c r="N26" s="284">
        <f t="shared" si="5"/>
        <v>48</v>
      </c>
      <c r="O26" s="112">
        <f t="shared" si="5"/>
        <v>0</v>
      </c>
      <c r="P26" s="112">
        <f t="shared" si="5"/>
        <v>51</v>
      </c>
    </row>
    <row r="27" spans="1:16" ht="13.5" outlineLevel="3">
      <c r="A27" s="118" t="s">
        <v>28</v>
      </c>
      <c r="B27" s="119" t="s">
        <v>29</v>
      </c>
      <c r="C27" s="120" t="s">
        <v>30</v>
      </c>
      <c r="D27" s="121"/>
      <c r="E27" s="122">
        <v>1</v>
      </c>
      <c r="F27" s="123"/>
      <c r="G27" s="285">
        <f t="shared" si="0"/>
        <v>26</v>
      </c>
      <c r="H27" s="285">
        <f t="shared" si="1"/>
        <v>24</v>
      </c>
      <c r="I27" s="286">
        <v>4</v>
      </c>
      <c r="J27" s="287">
        <v>4</v>
      </c>
      <c r="K27" s="287">
        <v>4</v>
      </c>
      <c r="L27" s="287">
        <v>4</v>
      </c>
      <c r="M27" s="287">
        <v>4</v>
      </c>
      <c r="N27" s="288">
        <v>4</v>
      </c>
      <c r="O27" s="289">
        <v>0</v>
      </c>
      <c r="P27" s="289">
        <v>2</v>
      </c>
    </row>
    <row r="28" spans="1:16" ht="13.5" outlineLevel="3">
      <c r="A28" s="96" t="s">
        <v>28</v>
      </c>
      <c r="B28" s="97" t="s">
        <v>29</v>
      </c>
      <c r="C28" s="98" t="s">
        <v>31</v>
      </c>
      <c r="D28" s="99"/>
      <c r="E28" s="100">
        <v>1</v>
      </c>
      <c r="F28" s="101"/>
      <c r="G28" s="271">
        <f t="shared" si="0"/>
        <v>17</v>
      </c>
      <c r="H28" s="271">
        <f t="shared" si="1"/>
        <v>15</v>
      </c>
      <c r="I28" s="272">
        <v>3</v>
      </c>
      <c r="J28" s="273">
        <v>3</v>
      </c>
      <c r="K28" s="273">
        <v>2</v>
      </c>
      <c r="L28" s="273">
        <v>2</v>
      </c>
      <c r="M28" s="273">
        <v>2</v>
      </c>
      <c r="N28" s="274">
        <v>3</v>
      </c>
      <c r="O28" s="275">
        <v>0</v>
      </c>
      <c r="P28" s="275">
        <v>2</v>
      </c>
    </row>
    <row r="29" spans="1:16" ht="13.5" outlineLevel="3">
      <c r="A29" s="96" t="s">
        <v>28</v>
      </c>
      <c r="B29" s="97" t="s">
        <v>29</v>
      </c>
      <c r="C29" s="98" t="s">
        <v>32</v>
      </c>
      <c r="D29" s="99"/>
      <c r="E29" s="100">
        <v>1</v>
      </c>
      <c r="F29" s="101"/>
      <c r="G29" s="271">
        <f t="shared" si="0"/>
        <v>24</v>
      </c>
      <c r="H29" s="271">
        <f t="shared" si="1"/>
        <v>23</v>
      </c>
      <c r="I29" s="272">
        <v>4</v>
      </c>
      <c r="J29" s="273">
        <v>4</v>
      </c>
      <c r="K29" s="273">
        <v>4</v>
      </c>
      <c r="L29" s="273">
        <v>4</v>
      </c>
      <c r="M29" s="273">
        <v>3</v>
      </c>
      <c r="N29" s="274">
        <v>4</v>
      </c>
      <c r="O29" s="275">
        <v>0</v>
      </c>
      <c r="P29" s="275">
        <v>1</v>
      </c>
    </row>
    <row r="30" spans="1:16" ht="13.5" outlineLevel="3">
      <c r="A30" s="96" t="s">
        <v>28</v>
      </c>
      <c r="B30" s="97" t="s">
        <v>29</v>
      </c>
      <c r="C30" s="98" t="s">
        <v>33</v>
      </c>
      <c r="D30" s="99"/>
      <c r="E30" s="100">
        <v>1</v>
      </c>
      <c r="F30" s="101"/>
      <c r="G30" s="271">
        <f t="shared" si="0"/>
        <v>30</v>
      </c>
      <c r="H30" s="271">
        <f t="shared" si="1"/>
        <v>28</v>
      </c>
      <c r="I30" s="272">
        <v>4</v>
      </c>
      <c r="J30" s="273">
        <v>5</v>
      </c>
      <c r="K30" s="273">
        <v>4</v>
      </c>
      <c r="L30" s="273">
        <v>5</v>
      </c>
      <c r="M30" s="273">
        <v>5</v>
      </c>
      <c r="N30" s="274">
        <v>5</v>
      </c>
      <c r="O30" s="275">
        <v>0</v>
      </c>
      <c r="P30" s="275">
        <v>2</v>
      </c>
    </row>
    <row r="31" spans="1:16" ht="13.5" outlineLevel="3">
      <c r="A31" s="96" t="s">
        <v>28</v>
      </c>
      <c r="B31" s="97" t="s">
        <v>29</v>
      </c>
      <c r="C31" s="98" t="s">
        <v>34</v>
      </c>
      <c r="D31" s="99"/>
      <c r="E31" s="100">
        <v>1</v>
      </c>
      <c r="F31" s="101"/>
      <c r="G31" s="271">
        <f t="shared" si="0"/>
        <v>4</v>
      </c>
      <c r="H31" s="271">
        <f t="shared" si="1"/>
        <v>2</v>
      </c>
      <c r="I31" s="272">
        <v>1</v>
      </c>
      <c r="J31" s="273">
        <v>1</v>
      </c>
      <c r="K31" s="273">
        <v>0</v>
      </c>
      <c r="L31" s="273">
        <v>0</v>
      </c>
      <c r="M31" s="273">
        <v>0</v>
      </c>
      <c r="N31" s="274">
        <v>0</v>
      </c>
      <c r="O31" s="275">
        <v>2</v>
      </c>
      <c r="P31" s="275">
        <v>0</v>
      </c>
    </row>
    <row r="32" spans="1:16" ht="13.5" outlineLevel="3">
      <c r="A32" s="96" t="s">
        <v>28</v>
      </c>
      <c r="B32" s="97" t="s">
        <v>29</v>
      </c>
      <c r="C32" s="98" t="s">
        <v>35</v>
      </c>
      <c r="D32" s="99"/>
      <c r="E32" s="100">
        <v>1</v>
      </c>
      <c r="F32" s="101"/>
      <c r="G32" s="271">
        <f t="shared" si="0"/>
        <v>4</v>
      </c>
      <c r="H32" s="271">
        <f t="shared" si="1"/>
        <v>1</v>
      </c>
      <c r="I32" s="272">
        <v>1</v>
      </c>
      <c r="J32" s="273">
        <v>0</v>
      </c>
      <c r="K32" s="273">
        <v>0</v>
      </c>
      <c r="L32" s="273">
        <v>0</v>
      </c>
      <c r="M32" s="273">
        <v>0</v>
      </c>
      <c r="N32" s="274">
        <v>0</v>
      </c>
      <c r="O32" s="275">
        <v>2</v>
      </c>
      <c r="P32" s="275">
        <v>1</v>
      </c>
    </row>
    <row r="33" spans="1:16" ht="13.5" outlineLevel="3">
      <c r="A33" s="96" t="s">
        <v>28</v>
      </c>
      <c r="B33" s="97" t="s">
        <v>29</v>
      </c>
      <c r="C33" s="98" t="s">
        <v>36</v>
      </c>
      <c r="D33" s="99"/>
      <c r="E33" s="100">
        <v>1</v>
      </c>
      <c r="F33" s="101"/>
      <c r="G33" s="271">
        <f t="shared" si="0"/>
        <v>14</v>
      </c>
      <c r="H33" s="271">
        <f t="shared" si="1"/>
        <v>12</v>
      </c>
      <c r="I33" s="272">
        <v>2</v>
      </c>
      <c r="J33" s="273">
        <v>2</v>
      </c>
      <c r="K33" s="273">
        <v>2</v>
      </c>
      <c r="L33" s="273">
        <v>2</v>
      </c>
      <c r="M33" s="273">
        <v>2</v>
      </c>
      <c r="N33" s="274">
        <v>2</v>
      </c>
      <c r="O33" s="275">
        <v>0</v>
      </c>
      <c r="P33" s="275">
        <v>2</v>
      </c>
    </row>
    <row r="34" spans="1:16" ht="13.5" outlineLevel="3">
      <c r="A34" s="96" t="s">
        <v>28</v>
      </c>
      <c r="B34" s="97" t="s">
        <v>29</v>
      </c>
      <c r="C34" s="98" t="s">
        <v>37</v>
      </c>
      <c r="D34" s="99"/>
      <c r="E34" s="100">
        <v>1</v>
      </c>
      <c r="F34" s="101"/>
      <c r="G34" s="271">
        <f t="shared" si="0"/>
        <v>22</v>
      </c>
      <c r="H34" s="271">
        <f t="shared" si="1"/>
        <v>19</v>
      </c>
      <c r="I34" s="272">
        <v>3</v>
      </c>
      <c r="J34" s="273">
        <v>3</v>
      </c>
      <c r="K34" s="273">
        <v>3</v>
      </c>
      <c r="L34" s="273">
        <v>3</v>
      </c>
      <c r="M34" s="273">
        <v>4</v>
      </c>
      <c r="N34" s="274">
        <v>3</v>
      </c>
      <c r="O34" s="275">
        <v>0</v>
      </c>
      <c r="P34" s="275">
        <v>3</v>
      </c>
    </row>
    <row r="35" spans="1:16" ht="13.5" outlineLevel="3">
      <c r="A35" s="96" t="s">
        <v>28</v>
      </c>
      <c r="B35" s="97" t="s">
        <v>29</v>
      </c>
      <c r="C35" s="98" t="s">
        <v>38</v>
      </c>
      <c r="D35" s="99"/>
      <c r="E35" s="100">
        <v>1</v>
      </c>
      <c r="F35" s="101"/>
      <c r="G35" s="271">
        <f t="shared" si="0"/>
        <v>18</v>
      </c>
      <c r="H35" s="271">
        <f t="shared" si="1"/>
        <v>16</v>
      </c>
      <c r="I35" s="272">
        <v>3</v>
      </c>
      <c r="J35" s="273">
        <v>3</v>
      </c>
      <c r="K35" s="273">
        <v>3</v>
      </c>
      <c r="L35" s="273">
        <v>3</v>
      </c>
      <c r="M35" s="273">
        <v>2</v>
      </c>
      <c r="N35" s="274">
        <v>2</v>
      </c>
      <c r="O35" s="275">
        <v>0</v>
      </c>
      <c r="P35" s="275">
        <v>2</v>
      </c>
    </row>
    <row r="36" spans="1:16" ht="13.5" outlineLevel="3">
      <c r="A36" s="96" t="s">
        <v>28</v>
      </c>
      <c r="B36" s="97" t="s">
        <v>29</v>
      </c>
      <c r="C36" s="98" t="s">
        <v>39</v>
      </c>
      <c r="D36" s="99"/>
      <c r="E36" s="100">
        <v>1</v>
      </c>
      <c r="F36" s="101"/>
      <c r="G36" s="271">
        <f t="shared" si="0"/>
        <v>21</v>
      </c>
      <c r="H36" s="271">
        <f t="shared" si="1"/>
        <v>19</v>
      </c>
      <c r="I36" s="272">
        <v>3</v>
      </c>
      <c r="J36" s="273">
        <v>3</v>
      </c>
      <c r="K36" s="273">
        <v>3</v>
      </c>
      <c r="L36" s="273">
        <v>3</v>
      </c>
      <c r="M36" s="273">
        <v>4</v>
      </c>
      <c r="N36" s="274">
        <v>3</v>
      </c>
      <c r="O36" s="275">
        <v>0</v>
      </c>
      <c r="P36" s="275">
        <v>2</v>
      </c>
    </row>
    <row r="37" spans="1:16" ht="13.5" outlineLevel="3">
      <c r="A37" s="96" t="s">
        <v>28</v>
      </c>
      <c r="B37" s="97" t="s">
        <v>29</v>
      </c>
      <c r="C37" s="98" t="s">
        <v>40</v>
      </c>
      <c r="D37" s="99"/>
      <c r="E37" s="100">
        <v>1</v>
      </c>
      <c r="F37" s="101"/>
      <c r="G37" s="271">
        <f t="shared" si="0"/>
        <v>19</v>
      </c>
      <c r="H37" s="271">
        <f t="shared" si="1"/>
        <v>17</v>
      </c>
      <c r="I37" s="272">
        <v>3</v>
      </c>
      <c r="J37" s="273">
        <v>3</v>
      </c>
      <c r="K37" s="273">
        <v>2</v>
      </c>
      <c r="L37" s="273">
        <v>3</v>
      </c>
      <c r="M37" s="273">
        <v>3</v>
      </c>
      <c r="N37" s="274">
        <v>3</v>
      </c>
      <c r="O37" s="275">
        <v>0</v>
      </c>
      <c r="P37" s="275">
        <v>2</v>
      </c>
    </row>
    <row r="38" spans="1:16" ht="13.5" outlineLevel="3">
      <c r="A38" s="96" t="s">
        <v>28</v>
      </c>
      <c r="B38" s="97" t="s">
        <v>29</v>
      </c>
      <c r="C38" s="98" t="s">
        <v>41</v>
      </c>
      <c r="D38" s="99"/>
      <c r="E38" s="100">
        <v>1</v>
      </c>
      <c r="F38" s="101"/>
      <c r="G38" s="271">
        <f t="shared" si="0"/>
        <v>14</v>
      </c>
      <c r="H38" s="271">
        <f t="shared" si="1"/>
        <v>12</v>
      </c>
      <c r="I38" s="272">
        <v>2</v>
      </c>
      <c r="J38" s="273">
        <v>2</v>
      </c>
      <c r="K38" s="273">
        <v>2</v>
      </c>
      <c r="L38" s="273">
        <v>2</v>
      </c>
      <c r="M38" s="273">
        <v>2</v>
      </c>
      <c r="N38" s="274">
        <v>2</v>
      </c>
      <c r="O38" s="275">
        <v>0</v>
      </c>
      <c r="P38" s="275">
        <v>2</v>
      </c>
    </row>
    <row r="39" spans="1:16" ht="13.5" outlineLevel="3">
      <c r="A39" s="96" t="s">
        <v>28</v>
      </c>
      <c r="B39" s="97" t="s">
        <v>29</v>
      </c>
      <c r="C39" s="98" t="s">
        <v>42</v>
      </c>
      <c r="D39" s="99"/>
      <c r="E39" s="100">
        <v>1</v>
      </c>
      <c r="F39" s="101"/>
      <c r="G39" s="271">
        <f t="shared" si="0"/>
        <v>27</v>
      </c>
      <c r="H39" s="271">
        <f t="shared" si="1"/>
        <v>24</v>
      </c>
      <c r="I39" s="272">
        <v>4</v>
      </c>
      <c r="J39" s="273">
        <v>4</v>
      </c>
      <c r="K39" s="273">
        <v>4</v>
      </c>
      <c r="L39" s="273">
        <v>4</v>
      </c>
      <c r="M39" s="273">
        <v>4</v>
      </c>
      <c r="N39" s="274">
        <v>4</v>
      </c>
      <c r="O39" s="275">
        <v>0</v>
      </c>
      <c r="P39" s="275">
        <v>3</v>
      </c>
    </row>
    <row r="40" spans="1:16" ht="13.5" outlineLevel="3">
      <c r="A40" s="96" t="s">
        <v>28</v>
      </c>
      <c r="B40" s="97" t="s">
        <v>29</v>
      </c>
      <c r="C40" s="98" t="s">
        <v>43</v>
      </c>
      <c r="D40" s="99"/>
      <c r="E40" s="100">
        <v>1</v>
      </c>
      <c r="F40" s="101"/>
      <c r="G40" s="271">
        <f t="shared" si="0"/>
        <v>13</v>
      </c>
      <c r="H40" s="271">
        <f t="shared" si="1"/>
        <v>12</v>
      </c>
      <c r="I40" s="272">
        <v>2</v>
      </c>
      <c r="J40" s="273">
        <v>2</v>
      </c>
      <c r="K40" s="273">
        <v>2</v>
      </c>
      <c r="L40" s="273">
        <v>2</v>
      </c>
      <c r="M40" s="273">
        <v>2</v>
      </c>
      <c r="N40" s="274">
        <v>2</v>
      </c>
      <c r="O40" s="275">
        <v>0</v>
      </c>
      <c r="P40" s="275">
        <v>1</v>
      </c>
    </row>
    <row r="41" spans="1:16" ht="13.5" outlineLevel="3">
      <c r="A41" s="96" t="s">
        <v>28</v>
      </c>
      <c r="B41" s="97" t="s">
        <v>29</v>
      </c>
      <c r="C41" s="98" t="s">
        <v>44</v>
      </c>
      <c r="D41" s="99"/>
      <c r="E41" s="100">
        <v>1</v>
      </c>
      <c r="F41" s="101"/>
      <c r="G41" s="271">
        <f t="shared" si="0"/>
        <v>14</v>
      </c>
      <c r="H41" s="271">
        <f t="shared" si="1"/>
        <v>12</v>
      </c>
      <c r="I41" s="272">
        <v>2</v>
      </c>
      <c r="J41" s="273">
        <v>2</v>
      </c>
      <c r="K41" s="273">
        <v>2</v>
      </c>
      <c r="L41" s="273">
        <v>2</v>
      </c>
      <c r="M41" s="273">
        <v>2</v>
      </c>
      <c r="N41" s="274">
        <v>2</v>
      </c>
      <c r="O41" s="275">
        <v>0</v>
      </c>
      <c r="P41" s="275">
        <v>2</v>
      </c>
    </row>
    <row r="42" spans="1:16" ht="13.5" outlineLevel="3">
      <c r="A42" s="96" t="s">
        <v>28</v>
      </c>
      <c r="B42" s="97" t="s">
        <v>29</v>
      </c>
      <c r="C42" s="98" t="s">
        <v>45</v>
      </c>
      <c r="D42" s="99"/>
      <c r="E42" s="100">
        <v>1</v>
      </c>
      <c r="F42" s="101"/>
      <c r="G42" s="271">
        <f t="shared" si="0"/>
        <v>9</v>
      </c>
      <c r="H42" s="271">
        <f t="shared" si="1"/>
        <v>8</v>
      </c>
      <c r="I42" s="272">
        <v>1</v>
      </c>
      <c r="J42" s="273">
        <v>2</v>
      </c>
      <c r="K42" s="273">
        <v>2</v>
      </c>
      <c r="L42" s="273">
        <v>1</v>
      </c>
      <c r="M42" s="273">
        <v>1</v>
      </c>
      <c r="N42" s="274">
        <v>1</v>
      </c>
      <c r="O42" s="275">
        <v>0</v>
      </c>
      <c r="P42" s="275">
        <v>1</v>
      </c>
    </row>
    <row r="43" spans="1:16" ht="13.5" outlineLevel="3">
      <c r="A43" s="96" t="s">
        <v>28</v>
      </c>
      <c r="B43" s="97" t="s">
        <v>29</v>
      </c>
      <c r="C43" s="98" t="s">
        <v>46</v>
      </c>
      <c r="D43" s="99"/>
      <c r="E43" s="100">
        <v>1</v>
      </c>
      <c r="F43" s="101"/>
      <c r="G43" s="271">
        <f t="shared" si="0"/>
        <v>16</v>
      </c>
      <c r="H43" s="271">
        <f t="shared" si="1"/>
        <v>14</v>
      </c>
      <c r="I43" s="272">
        <v>2</v>
      </c>
      <c r="J43" s="273">
        <v>2</v>
      </c>
      <c r="K43" s="273">
        <v>2</v>
      </c>
      <c r="L43" s="273">
        <v>2</v>
      </c>
      <c r="M43" s="273">
        <v>3</v>
      </c>
      <c r="N43" s="274">
        <v>3</v>
      </c>
      <c r="O43" s="275">
        <v>0</v>
      </c>
      <c r="P43" s="275">
        <v>2</v>
      </c>
    </row>
    <row r="44" spans="1:16" ht="13.5" outlineLevel="3">
      <c r="A44" s="96" t="s">
        <v>28</v>
      </c>
      <c r="B44" s="97" t="s">
        <v>29</v>
      </c>
      <c r="C44" s="98" t="s">
        <v>47</v>
      </c>
      <c r="D44" s="99"/>
      <c r="E44" s="100">
        <v>1</v>
      </c>
      <c r="F44" s="101"/>
      <c r="G44" s="271">
        <f t="shared" si="0"/>
        <v>20</v>
      </c>
      <c r="H44" s="271">
        <f t="shared" si="1"/>
        <v>17</v>
      </c>
      <c r="I44" s="272">
        <v>3</v>
      </c>
      <c r="J44" s="273">
        <v>3</v>
      </c>
      <c r="K44" s="273">
        <v>2</v>
      </c>
      <c r="L44" s="273">
        <v>3</v>
      </c>
      <c r="M44" s="273">
        <v>3</v>
      </c>
      <c r="N44" s="274">
        <v>3</v>
      </c>
      <c r="O44" s="275">
        <v>0</v>
      </c>
      <c r="P44" s="275">
        <v>3</v>
      </c>
    </row>
    <row r="45" spans="1:16" ht="13.5" outlineLevel="3">
      <c r="A45" s="96" t="s">
        <v>28</v>
      </c>
      <c r="B45" s="97" t="s">
        <v>29</v>
      </c>
      <c r="C45" s="98" t="s">
        <v>48</v>
      </c>
      <c r="D45" s="99"/>
      <c r="E45" s="100">
        <v>1</v>
      </c>
      <c r="F45" s="101"/>
      <c r="G45" s="271">
        <f t="shared" si="0"/>
        <v>31</v>
      </c>
      <c r="H45" s="271">
        <f t="shared" si="1"/>
        <v>27</v>
      </c>
      <c r="I45" s="272">
        <v>5</v>
      </c>
      <c r="J45" s="273">
        <v>4</v>
      </c>
      <c r="K45" s="273">
        <v>5</v>
      </c>
      <c r="L45" s="273">
        <v>4</v>
      </c>
      <c r="M45" s="273">
        <v>5</v>
      </c>
      <c r="N45" s="274">
        <v>4</v>
      </c>
      <c r="O45" s="275">
        <v>0</v>
      </c>
      <c r="P45" s="275">
        <v>4</v>
      </c>
    </row>
    <row r="46" spans="1:16" ht="13.5" outlineLevel="3">
      <c r="A46" s="96" t="s">
        <v>28</v>
      </c>
      <c r="B46" s="97" t="s">
        <v>29</v>
      </c>
      <c r="C46" s="98" t="s">
        <v>49</v>
      </c>
      <c r="D46" s="99"/>
      <c r="E46" s="100">
        <v>1</v>
      </c>
      <c r="F46" s="101"/>
      <c r="G46" s="271">
        <f t="shared" si="0"/>
        <v>15</v>
      </c>
      <c r="H46" s="271">
        <f t="shared" si="1"/>
        <v>14</v>
      </c>
      <c r="I46" s="272">
        <v>2</v>
      </c>
      <c r="J46" s="273">
        <v>2</v>
      </c>
      <c r="K46" s="273">
        <v>2</v>
      </c>
      <c r="L46" s="273">
        <v>2</v>
      </c>
      <c r="M46" s="273">
        <v>3</v>
      </c>
      <c r="N46" s="274">
        <v>3</v>
      </c>
      <c r="O46" s="275">
        <v>0</v>
      </c>
      <c r="P46" s="275">
        <v>1</v>
      </c>
    </row>
    <row r="47" spans="1:16" ht="13.5" outlineLevel="3">
      <c r="A47" s="96" t="s">
        <v>28</v>
      </c>
      <c r="B47" s="97" t="s">
        <v>29</v>
      </c>
      <c r="C47" s="98" t="s">
        <v>50</v>
      </c>
      <c r="D47" s="99"/>
      <c r="E47" s="100">
        <v>1</v>
      </c>
      <c r="F47" s="101"/>
      <c r="G47" s="271">
        <f t="shared" si="0"/>
        <v>14</v>
      </c>
      <c r="H47" s="271">
        <f t="shared" si="1"/>
        <v>12</v>
      </c>
      <c r="I47" s="272">
        <v>2</v>
      </c>
      <c r="J47" s="273">
        <v>2</v>
      </c>
      <c r="K47" s="273">
        <v>2</v>
      </c>
      <c r="L47" s="273">
        <v>2</v>
      </c>
      <c r="M47" s="273">
        <v>2</v>
      </c>
      <c r="N47" s="274">
        <v>2</v>
      </c>
      <c r="O47" s="275">
        <v>0</v>
      </c>
      <c r="P47" s="275">
        <v>2</v>
      </c>
    </row>
    <row r="48" spans="1:16" ht="13.5" outlineLevel="3">
      <c r="A48" s="102" t="s">
        <v>28</v>
      </c>
      <c r="B48" s="103" t="s">
        <v>29</v>
      </c>
      <c r="C48" s="104" t="s">
        <v>51</v>
      </c>
      <c r="D48" s="105"/>
      <c r="E48" s="106">
        <v>1</v>
      </c>
      <c r="F48" s="107"/>
      <c r="G48" s="276">
        <f t="shared" si="0"/>
        <v>10</v>
      </c>
      <c r="H48" s="276">
        <f t="shared" si="1"/>
        <v>8</v>
      </c>
      <c r="I48" s="277">
        <v>1</v>
      </c>
      <c r="J48" s="278">
        <v>2</v>
      </c>
      <c r="K48" s="278">
        <v>1</v>
      </c>
      <c r="L48" s="278">
        <v>1</v>
      </c>
      <c r="M48" s="278">
        <v>1</v>
      </c>
      <c r="N48" s="279">
        <v>2</v>
      </c>
      <c r="O48" s="280">
        <v>0</v>
      </c>
      <c r="P48" s="280">
        <v>2</v>
      </c>
    </row>
    <row r="49" spans="1:16" ht="13.5" outlineLevel="2">
      <c r="A49" s="108" t="s">
        <v>28</v>
      </c>
      <c r="B49" s="109" t="s">
        <v>257</v>
      </c>
      <c r="C49" s="110"/>
      <c r="D49" s="290">
        <f>SUBTOTAL(3,D27:D48)</f>
        <v>0</v>
      </c>
      <c r="E49" s="111">
        <f aca="true" t="shared" si="6" ref="E49:P49">SUBTOTAL(9,E27:E48)</f>
        <v>22</v>
      </c>
      <c r="F49" s="112">
        <f t="shared" si="6"/>
        <v>0</v>
      </c>
      <c r="G49" s="281">
        <f t="shared" si="6"/>
        <v>382</v>
      </c>
      <c r="H49" s="281">
        <f t="shared" si="6"/>
        <v>336</v>
      </c>
      <c r="I49" s="282">
        <f t="shared" si="6"/>
        <v>57</v>
      </c>
      <c r="J49" s="283">
        <f t="shared" si="6"/>
        <v>58</v>
      </c>
      <c r="K49" s="283">
        <f t="shared" si="6"/>
        <v>53</v>
      </c>
      <c r="L49" s="283">
        <f t="shared" si="6"/>
        <v>54</v>
      </c>
      <c r="M49" s="283">
        <f t="shared" si="6"/>
        <v>57</v>
      </c>
      <c r="N49" s="284">
        <f t="shared" si="6"/>
        <v>57</v>
      </c>
      <c r="O49" s="112">
        <f t="shared" si="6"/>
        <v>4</v>
      </c>
      <c r="P49" s="112">
        <f t="shared" si="6"/>
        <v>42</v>
      </c>
    </row>
    <row r="50" spans="1:16" ht="13.5" outlineLevel="3">
      <c r="A50" s="118" t="s">
        <v>28</v>
      </c>
      <c r="B50" s="119" t="s">
        <v>52</v>
      </c>
      <c r="C50" s="120" t="s">
        <v>53</v>
      </c>
      <c r="D50" s="121"/>
      <c r="E50" s="122">
        <v>1</v>
      </c>
      <c r="F50" s="123"/>
      <c r="G50" s="285">
        <f t="shared" si="0"/>
        <v>16</v>
      </c>
      <c r="H50" s="285">
        <f t="shared" si="1"/>
        <v>12</v>
      </c>
      <c r="I50" s="286">
        <v>2</v>
      </c>
      <c r="J50" s="287">
        <v>2</v>
      </c>
      <c r="K50" s="287">
        <v>2</v>
      </c>
      <c r="L50" s="287">
        <v>2</v>
      </c>
      <c r="M50" s="287">
        <v>2</v>
      </c>
      <c r="N50" s="288">
        <v>2</v>
      </c>
      <c r="O50" s="289">
        <v>0</v>
      </c>
      <c r="P50" s="289">
        <v>4</v>
      </c>
    </row>
    <row r="51" spans="1:16" ht="13.5" outlineLevel="3">
      <c r="A51" s="96" t="s">
        <v>28</v>
      </c>
      <c r="B51" s="97" t="s">
        <v>52</v>
      </c>
      <c r="C51" s="98" t="s">
        <v>54</v>
      </c>
      <c r="D51" s="99"/>
      <c r="E51" s="100">
        <v>1</v>
      </c>
      <c r="F51" s="101"/>
      <c r="G51" s="271">
        <f t="shared" si="0"/>
        <v>25</v>
      </c>
      <c r="H51" s="271">
        <f t="shared" si="1"/>
        <v>21</v>
      </c>
      <c r="I51" s="272">
        <v>3</v>
      </c>
      <c r="J51" s="273">
        <v>3</v>
      </c>
      <c r="K51" s="273">
        <v>4</v>
      </c>
      <c r="L51" s="273">
        <v>3</v>
      </c>
      <c r="M51" s="273">
        <v>4</v>
      </c>
      <c r="N51" s="274">
        <v>4</v>
      </c>
      <c r="O51" s="275">
        <v>0</v>
      </c>
      <c r="P51" s="275">
        <v>4</v>
      </c>
    </row>
    <row r="52" spans="1:16" ht="13.5" outlineLevel="3">
      <c r="A52" s="96" t="s">
        <v>28</v>
      </c>
      <c r="B52" s="97" t="s">
        <v>52</v>
      </c>
      <c r="C52" s="98" t="s">
        <v>55</v>
      </c>
      <c r="D52" s="99"/>
      <c r="E52" s="100">
        <v>1</v>
      </c>
      <c r="F52" s="101"/>
      <c r="G52" s="271">
        <f t="shared" si="0"/>
        <v>18</v>
      </c>
      <c r="H52" s="271">
        <f t="shared" si="1"/>
        <v>16</v>
      </c>
      <c r="I52" s="272">
        <v>2</v>
      </c>
      <c r="J52" s="273">
        <v>2</v>
      </c>
      <c r="K52" s="273">
        <v>3</v>
      </c>
      <c r="L52" s="273">
        <v>3</v>
      </c>
      <c r="M52" s="273">
        <v>3</v>
      </c>
      <c r="N52" s="274">
        <v>3</v>
      </c>
      <c r="O52" s="275">
        <v>0</v>
      </c>
      <c r="P52" s="275">
        <v>2</v>
      </c>
    </row>
    <row r="53" spans="1:16" ht="13.5" outlineLevel="3">
      <c r="A53" s="96" t="s">
        <v>28</v>
      </c>
      <c r="B53" s="97" t="s">
        <v>52</v>
      </c>
      <c r="C53" s="98" t="s">
        <v>56</v>
      </c>
      <c r="D53" s="99"/>
      <c r="E53" s="100">
        <v>1</v>
      </c>
      <c r="F53" s="101"/>
      <c r="G53" s="271">
        <f t="shared" si="0"/>
        <v>14</v>
      </c>
      <c r="H53" s="271">
        <f t="shared" si="1"/>
        <v>12</v>
      </c>
      <c r="I53" s="272">
        <v>2</v>
      </c>
      <c r="J53" s="273">
        <v>2</v>
      </c>
      <c r="K53" s="273">
        <v>2</v>
      </c>
      <c r="L53" s="273">
        <v>2</v>
      </c>
      <c r="M53" s="273">
        <v>2</v>
      </c>
      <c r="N53" s="274">
        <v>2</v>
      </c>
      <c r="O53" s="275">
        <v>0</v>
      </c>
      <c r="P53" s="275">
        <v>2</v>
      </c>
    </row>
    <row r="54" spans="1:16" ht="13.5" outlineLevel="3">
      <c r="A54" s="96" t="s">
        <v>28</v>
      </c>
      <c r="B54" s="97" t="s">
        <v>52</v>
      </c>
      <c r="C54" s="98" t="s">
        <v>57</v>
      </c>
      <c r="D54" s="99"/>
      <c r="E54" s="100">
        <v>1</v>
      </c>
      <c r="F54" s="101"/>
      <c r="G54" s="271">
        <f t="shared" si="0"/>
        <v>16</v>
      </c>
      <c r="H54" s="271">
        <f t="shared" si="1"/>
        <v>12</v>
      </c>
      <c r="I54" s="272">
        <v>2</v>
      </c>
      <c r="J54" s="273">
        <v>2</v>
      </c>
      <c r="K54" s="273">
        <v>2</v>
      </c>
      <c r="L54" s="273">
        <v>2</v>
      </c>
      <c r="M54" s="273">
        <v>2</v>
      </c>
      <c r="N54" s="274">
        <v>2</v>
      </c>
      <c r="O54" s="275">
        <v>0</v>
      </c>
      <c r="P54" s="275">
        <v>4</v>
      </c>
    </row>
    <row r="55" spans="1:16" ht="13.5" outlineLevel="3">
      <c r="A55" s="96" t="s">
        <v>28</v>
      </c>
      <c r="B55" s="97" t="s">
        <v>52</v>
      </c>
      <c r="C55" s="98" t="s">
        <v>58</v>
      </c>
      <c r="D55" s="99"/>
      <c r="E55" s="100">
        <v>1</v>
      </c>
      <c r="F55" s="101"/>
      <c r="G55" s="271">
        <f t="shared" si="0"/>
        <v>14</v>
      </c>
      <c r="H55" s="271">
        <f t="shared" si="1"/>
        <v>12</v>
      </c>
      <c r="I55" s="272">
        <v>2</v>
      </c>
      <c r="J55" s="273">
        <v>2</v>
      </c>
      <c r="K55" s="273">
        <v>2</v>
      </c>
      <c r="L55" s="273">
        <v>2</v>
      </c>
      <c r="M55" s="273">
        <v>2</v>
      </c>
      <c r="N55" s="274">
        <v>2</v>
      </c>
      <c r="O55" s="275">
        <v>0</v>
      </c>
      <c r="P55" s="275">
        <v>2</v>
      </c>
    </row>
    <row r="56" spans="1:16" ht="13.5" outlineLevel="3">
      <c r="A56" s="96" t="s">
        <v>28</v>
      </c>
      <c r="B56" s="97" t="s">
        <v>52</v>
      </c>
      <c r="C56" s="98" t="s">
        <v>59</v>
      </c>
      <c r="D56" s="99"/>
      <c r="E56" s="100">
        <v>1</v>
      </c>
      <c r="F56" s="101"/>
      <c r="G56" s="271">
        <f t="shared" si="0"/>
        <v>13</v>
      </c>
      <c r="H56" s="271">
        <f t="shared" si="1"/>
        <v>11</v>
      </c>
      <c r="I56" s="272">
        <v>2</v>
      </c>
      <c r="J56" s="273">
        <v>2</v>
      </c>
      <c r="K56" s="273">
        <v>2</v>
      </c>
      <c r="L56" s="273">
        <v>2</v>
      </c>
      <c r="M56" s="273">
        <v>2</v>
      </c>
      <c r="N56" s="274">
        <v>1</v>
      </c>
      <c r="O56" s="275">
        <v>0</v>
      </c>
      <c r="P56" s="275">
        <v>2</v>
      </c>
    </row>
    <row r="57" spans="1:16" ht="13.5" outlineLevel="3">
      <c r="A57" s="96" t="s">
        <v>28</v>
      </c>
      <c r="B57" s="97" t="s">
        <v>52</v>
      </c>
      <c r="C57" s="98" t="s">
        <v>60</v>
      </c>
      <c r="D57" s="99"/>
      <c r="E57" s="100">
        <v>1</v>
      </c>
      <c r="F57" s="101"/>
      <c r="G57" s="271">
        <f t="shared" si="0"/>
        <v>22</v>
      </c>
      <c r="H57" s="271">
        <f t="shared" si="1"/>
        <v>18</v>
      </c>
      <c r="I57" s="272">
        <v>3</v>
      </c>
      <c r="J57" s="273">
        <v>3</v>
      </c>
      <c r="K57" s="273">
        <v>3</v>
      </c>
      <c r="L57" s="273">
        <v>3</v>
      </c>
      <c r="M57" s="273">
        <v>3</v>
      </c>
      <c r="N57" s="274">
        <v>3</v>
      </c>
      <c r="O57" s="275">
        <v>0</v>
      </c>
      <c r="P57" s="275">
        <v>4</v>
      </c>
    </row>
    <row r="58" spans="1:16" ht="13.5" outlineLevel="3">
      <c r="A58" s="96" t="s">
        <v>28</v>
      </c>
      <c r="B58" s="97" t="s">
        <v>52</v>
      </c>
      <c r="C58" s="98" t="s">
        <v>61</v>
      </c>
      <c r="D58" s="99"/>
      <c r="E58" s="100">
        <v>1</v>
      </c>
      <c r="F58" s="101"/>
      <c r="G58" s="271">
        <f t="shared" si="0"/>
        <v>13</v>
      </c>
      <c r="H58" s="271">
        <f t="shared" si="1"/>
        <v>11</v>
      </c>
      <c r="I58" s="272">
        <v>1</v>
      </c>
      <c r="J58" s="273">
        <v>2</v>
      </c>
      <c r="K58" s="273">
        <v>2</v>
      </c>
      <c r="L58" s="273">
        <v>2</v>
      </c>
      <c r="M58" s="273">
        <v>2</v>
      </c>
      <c r="N58" s="274">
        <v>2</v>
      </c>
      <c r="O58" s="275">
        <v>0</v>
      </c>
      <c r="P58" s="275">
        <v>2</v>
      </c>
    </row>
    <row r="59" spans="1:16" ht="13.5" outlineLevel="3">
      <c r="A59" s="102" t="s">
        <v>28</v>
      </c>
      <c r="B59" s="103" t="s">
        <v>52</v>
      </c>
      <c r="C59" s="104" t="s">
        <v>62</v>
      </c>
      <c r="D59" s="105"/>
      <c r="E59" s="106">
        <v>1</v>
      </c>
      <c r="F59" s="107"/>
      <c r="G59" s="276">
        <f t="shared" si="0"/>
        <v>12</v>
      </c>
      <c r="H59" s="276">
        <f t="shared" si="1"/>
        <v>10</v>
      </c>
      <c r="I59" s="277">
        <v>2</v>
      </c>
      <c r="J59" s="278">
        <v>1</v>
      </c>
      <c r="K59" s="278">
        <v>2</v>
      </c>
      <c r="L59" s="278">
        <v>1</v>
      </c>
      <c r="M59" s="278">
        <v>2</v>
      </c>
      <c r="N59" s="279">
        <v>2</v>
      </c>
      <c r="O59" s="280">
        <v>0</v>
      </c>
      <c r="P59" s="280">
        <v>2</v>
      </c>
    </row>
    <row r="60" spans="1:16" ht="13.5" outlineLevel="2">
      <c r="A60" s="108" t="s">
        <v>28</v>
      </c>
      <c r="B60" s="109" t="s">
        <v>258</v>
      </c>
      <c r="C60" s="110"/>
      <c r="D60" s="290">
        <f>SUBTOTAL(3,D50:D59)</f>
        <v>0</v>
      </c>
      <c r="E60" s="111">
        <f aca="true" t="shared" si="7" ref="E60:P60">SUBTOTAL(9,E50:E59)</f>
        <v>10</v>
      </c>
      <c r="F60" s="112">
        <f t="shared" si="7"/>
        <v>0</v>
      </c>
      <c r="G60" s="281">
        <f t="shared" si="7"/>
        <v>163</v>
      </c>
      <c r="H60" s="281">
        <f t="shared" si="7"/>
        <v>135</v>
      </c>
      <c r="I60" s="282">
        <f t="shared" si="7"/>
        <v>21</v>
      </c>
      <c r="J60" s="283">
        <f t="shared" si="7"/>
        <v>21</v>
      </c>
      <c r="K60" s="283">
        <f t="shared" si="7"/>
        <v>24</v>
      </c>
      <c r="L60" s="283">
        <f t="shared" si="7"/>
        <v>22</v>
      </c>
      <c r="M60" s="283">
        <f t="shared" si="7"/>
        <v>24</v>
      </c>
      <c r="N60" s="284">
        <f t="shared" si="7"/>
        <v>23</v>
      </c>
      <c r="O60" s="112">
        <f t="shared" si="7"/>
        <v>0</v>
      </c>
      <c r="P60" s="112">
        <f t="shared" si="7"/>
        <v>28</v>
      </c>
    </row>
    <row r="61" spans="1:16" ht="13.5" outlineLevel="3">
      <c r="A61" s="118" t="s">
        <v>28</v>
      </c>
      <c r="B61" s="119" t="s">
        <v>63</v>
      </c>
      <c r="C61" s="120" t="s">
        <v>64</v>
      </c>
      <c r="D61" s="121"/>
      <c r="E61" s="122">
        <v>1</v>
      </c>
      <c r="F61" s="123"/>
      <c r="G61" s="285">
        <f t="shared" si="0"/>
        <v>20</v>
      </c>
      <c r="H61" s="285">
        <f t="shared" si="1"/>
        <v>17</v>
      </c>
      <c r="I61" s="286">
        <v>3</v>
      </c>
      <c r="J61" s="287">
        <v>3</v>
      </c>
      <c r="K61" s="287">
        <v>2</v>
      </c>
      <c r="L61" s="287">
        <v>3</v>
      </c>
      <c r="M61" s="287">
        <v>3</v>
      </c>
      <c r="N61" s="288">
        <v>3</v>
      </c>
      <c r="O61" s="289">
        <v>0</v>
      </c>
      <c r="P61" s="289">
        <v>3</v>
      </c>
    </row>
    <row r="62" spans="1:16" ht="13.5" outlineLevel="3">
      <c r="A62" s="96" t="s">
        <v>28</v>
      </c>
      <c r="B62" s="97" t="s">
        <v>63</v>
      </c>
      <c r="C62" s="98" t="s">
        <v>65</v>
      </c>
      <c r="D62" s="99"/>
      <c r="E62" s="100">
        <v>1</v>
      </c>
      <c r="F62" s="101"/>
      <c r="G62" s="271">
        <f t="shared" si="0"/>
        <v>22</v>
      </c>
      <c r="H62" s="271">
        <f t="shared" si="1"/>
        <v>18</v>
      </c>
      <c r="I62" s="272">
        <v>3</v>
      </c>
      <c r="J62" s="273">
        <v>3</v>
      </c>
      <c r="K62" s="273">
        <v>3</v>
      </c>
      <c r="L62" s="273">
        <v>3</v>
      </c>
      <c r="M62" s="273">
        <v>3</v>
      </c>
      <c r="N62" s="274">
        <v>3</v>
      </c>
      <c r="O62" s="275">
        <v>0</v>
      </c>
      <c r="P62" s="275">
        <v>4</v>
      </c>
    </row>
    <row r="63" spans="1:16" ht="13.5" outlineLevel="3">
      <c r="A63" s="96" t="s">
        <v>28</v>
      </c>
      <c r="B63" s="97" t="s">
        <v>63</v>
      </c>
      <c r="C63" s="98" t="s">
        <v>66</v>
      </c>
      <c r="D63" s="99"/>
      <c r="E63" s="100">
        <v>1</v>
      </c>
      <c r="F63" s="101"/>
      <c r="G63" s="271">
        <f t="shared" si="0"/>
        <v>16</v>
      </c>
      <c r="H63" s="271">
        <f t="shared" si="1"/>
        <v>14</v>
      </c>
      <c r="I63" s="272">
        <v>2</v>
      </c>
      <c r="J63" s="273">
        <v>3</v>
      </c>
      <c r="K63" s="273">
        <v>2</v>
      </c>
      <c r="L63" s="273">
        <v>2</v>
      </c>
      <c r="M63" s="273">
        <v>2</v>
      </c>
      <c r="N63" s="274">
        <v>3</v>
      </c>
      <c r="O63" s="275">
        <v>0</v>
      </c>
      <c r="P63" s="275">
        <v>2</v>
      </c>
    </row>
    <row r="64" spans="1:16" ht="13.5" outlineLevel="3">
      <c r="A64" s="96" t="s">
        <v>28</v>
      </c>
      <c r="B64" s="97" t="s">
        <v>63</v>
      </c>
      <c r="C64" s="98" t="s">
        <v>67</v>
      </c>
      <c r="D64" s="99"/>
      <c r="E64" s="100">
        <v>1</v>
      </c>
      <c r="F64" s="101"/>
      <c r="G64" s="271">
        <f t="shared" si="0"/>
        <v>15</v>
      </c>
      <c r="H64" s="271">
        <f t="shared" si="1"/>
        <v>11</v>
      </c>
      <c r="I64" s="272">
        <v>2</v>
      </c>
      <c r="J64" s="273">
        <v>2</v>
      </c>
      <c r="K64" s="273">
        <v>2</v>
      </c>
      <c r="L64" s="273">
        <v>2</v>
      </c>
      <c r="M64" s="273">
        <v>1</v>
      </c>
      <c r="N64" s="274">
        <v>2</v>
      </c>
      <c r="O64" s="275">
        <v>0</v>
      </c>
      <c r="P64" s="275">
        <v>4</v>
      </c>
    </row>
    <row r="65" spans="1:16" ht="13.5" outlineLevel="3">
      <c r="A65" s="96" t="s">
        <v>28</v>
      </c>
      <c r="B65" s="97" t="s">
        <v>63</v>
      </c>
      <c r="C65" s="98" t="s">
        <v>68</v>
      </c>
      <c r="D65" s="99"/>
      <c r="E65" s="100">
        <v>1</v>
      </c>
      <c r="F65" s="101"/>
      <c r="G65" s="271">
        <f t="shared" si="0"/>
        <v>7</v>
      </c>
      <c r="H65" s="271">
        <f t="shared" si="1"/>
        <v>6</v>
      </c>
      <c r="I65" s="272">
        <v>1</v>
      </c>
      <c r="J65" s="273">
        <v>1</v>
      </c>
      <c r="K65" s="273">
        <v>1</v>
      </c>
      <c r="L65" s="273">
        <v>1</v>
      </c>
      <c r="M65" s="273">
        <v>1</v>
      </c>
      <c r="N65" s="274">
        <v>1</v>
      </c>
      <c r="O65" s="275">
        <v>0</v>
      </c>
      <c r="P65" s="275">
        <v>1</v>
      </c>
    </row>
    <row r="66" spans="1:16" ht="13.5" outlineLevel="3">
      <c r="A66" s="96" t="s">
        <v>28</v>
      </c>
      <c r="B66" s="97" t="s">
        <v>63</v>
      </c>
      <c r="C66" s="98" t="s">
        <v>69</v>
      </c>
      <c r="D66" s="99"/>
      <c r="E66" s="100">
        <v>1</v>
      </c>
      <c r="F66" s="101"/>
      <c r="G66" s="271">
        <f t="shared" si="0"/>
        <v>24</v>
      </c>
      <c r="H66" s="271">
        <f t="shared" si="1"/>
        <v>22</v>
      </c>
      <c r="I66" s="272">
        <v>3</v>
      </c>
      <c r="J66" s="273">
        <v>3</v>
      </c>
      <c r="K66" s="273">
        <v>4</v>
      </c>
      <c r="L66" s="273">
        <v>4</v>
      </c>
      <c r="M66" s="273">
        <v>4</v>
      </c>
      <c r="N66" s="274">
        <v>4</v>
      </c>
      <c r="O66" s="275">
        <v>0</v>
      </c>
      <c r="P66" s="275">
        <v>2</v>
      </c>
    </row>
    <row r="67" spans="1:16" ht="13.5" outlineLevel="3">
      <c r="A67" s="96" t="s">
        <v>28</v>
      </c>
      <c r="B67" s="97" t="s">
        <v>63</v>
      </c>
      <c r="C67" s="98" t="s">
        <v>70</v>
      </c>
      <c r="D67" s="99"/>
      <c r="E67" s="100">
        <v>1</v>
      </c>
      <c r="F67" s="101"/>
      <c r="G67" s="271">
        <f t="shared" si="0"/>
        <v>14</v>
      </c>
      <c r="H67" s="271">
        <f t="shared" si="1"/>
        <v>12</v>
      </c>
      <c r="I67" s="272">
        <v>2</v>
      </c>
      <c r="J67" s="273">
        <v>2</v>
      </c>
      <c r="K67" s="273">
        <v>2</v>
      </c>
      <c r="L67" s="273">
        <v>2</v>
      </c>
      <c r="M67" s="273">
        <v>2</v>
      </c>
      <c r="N67" s="274">
        <v>2</v>
      </c>
      <c r="O67" s="275">
        <v>0</v>
      </c>
      <c r="P67" s="275">
        <v>2</v>
      </c>
    </row>
    <row r="68" spans="1:16" ht="13.5" outlineLevel="3">
      <c r="A68" s="102" t="s">
        <v>28</v>
      </c>
      <c r="B68" s="103" t="s">
        <v>63</v>
      </c>
      <c r="C68" s="104" t="s">
        <v>71</v>
      </c>
      <c r="D68" s="105"/>
      <c r="E68" s="106">
        <v>1</v>
      </c>
      <c r="F68" s="107"/>
      <c r="G68" s="276">
        <f t="shared" si="0"/>
        <v>27</v>
      </c>
      <c r="H68" s="276">
        <f t="shared" si="1"/>
        <v>25</v>
      </c>
      <c r="I68" s="277">
        <v>5</v>
      </c>
      <c r="J68" s="278">
        <v>4</v>
      </c>
      <c r="K68" s="278">
        <v>4</v>
      </c>
      <c r="L68" s="278">
        <v>4</v>
      </c>
      <c r="M68" s="278">
        <v>4</v>
      </c>
      <c r="N68" s="279">
        <v>4</v>
      </c>
      <c r="O68" s="280">
        <v>0</v>
      </c>
      <c r="P68" s="280">
        <v>2</v>
      </c>
    </row>
    <row r="69" spans="1:16" ht="13.5" outlineLevel="2">
      <c r="A69" s="108" t="s">
        <v>28</v>
      </c>
      <c r="B69" s="109" t="s">
        <v>259</v>
      </c>
      <c r="C69" s="110"/>
      <c r="D69" s="290">
        <f>SUBTOTAL(3,D61:D68)</f>
        <v>0</v>
      </c>
      <c r="E69" s="111">
        <f aca="true" t="shared" si="8" ref="E69:P69">SUBTOTAL(9,E61:E68)</f>
        <v>8</v>
      </c>
      <c r="F69" s="112">
        <f t="shared" si="8"/>
        <v>0</v>
      </c>
      <c r="G69" s="281">
        <f t="shared" si="8"/>
        <v>145</v>
      </c>
      <c r="H69" s="281">
        <f t="shared" si="8"/>
        <v>125</v>
      </c>
      <c r="I69" s="282">
        <f t="shared" si="8"/>
        <v>21</v>
      </c>
      <c r="J69" s="283">
        <f t="shared" si="8"/>
        <v>21</v>
      </c>
      <c r="K69" s="283">
        <f t="shared" si="8"/>
        <v>20</v>
      </c>
      <c r="L69" s="283">
        <f t="shared" si="8"/>
        <v>21</v>
      </c>
      <c r="M69" s="283">
        <f t="shared" si="8"/>
        <v>20</v>
      </c>
      <c r="N69" s="284">
        <f t="shared" si="8"/>
        <v>22</v>
      </c>
      <c r="O69" s="112">
        <f t="shared" si="8"/>
        <v>0</v>
      </c>
      <c r="P69" s="112">
        <f t="shared" si="8"/>
        <v>20</v>
      </c>
    </row>
    <row r="70" spans="1:16" ht="13.5" outlineLevel="3">
      <c r="A70" s="118" t="s">
        <v>28</v>
      </c>
      <c r="B70" s="119" t="s">
        <v>72</v>
      </c>
      <c r="C70" s="120" t="s">
        <v>73</v>
      </c>
      <c r="D70" s="121"/>
      <c r="E70" s="122">
        <v>1</v>
      </c>
      <c r="F70" s="123"/>
      <c r="G70" s="285">
        <f aca="true" t="shared" si="9" ref="G70:G132">SUM(H70,O70,P70)</f>
        <v>13</v>
      </c>
      <c r="H70" s="285">
        <f aca="true" t="shared" si="10" ref="H70:H132">SUM(I70:N70)</f>
        <v>12</v>
      </c>
      <c r="I70" s="286">
        <v>2</v>
      </c>
      <c r="J70" s="287">
        <v>2</v>
      </c>
      <c r="K70" s="287">
        <v>2</v>
      </c>
      <c r="L70" s="287">
        <v>2</v>
      </c>
      <c r="M70" s="287">
        <v>2</v>
      </c>
      <c r="N70" s="288">
        <v>2</v>
      </c>
      <c r="O70" s="289">
        <v>0</v>
      </c>
      <c r="P70" s="289">
        <v>1</v>
      </c>
    </row>
    <row r="71" spans="1:16" ht="13.5" outlineLevel="3">
      <c r="A71" s="96" t="s">
        <v>28</v>
      </c>
      <c r="B71" s="97" t="s">
        <v>72</v>
      </c>
      <c r="C71" s="98" t="s">
        <v>74</v>
      </c>
      <c r="D71" s="99"/>
      <c r="E71" s="100">
        <v>1</v>
      </c>
      <c r="F71" s="101"/>
      <c r="G71" s="271">
        <f t="shared" si="9"/>
        <v>27</v>
      </c>
      <c r="H71" s="271">
        <f t="shared" si="10"/>
        <v>25</v>
      </c>
      <c r="I71" s="272">
        <v>4</v>
      </c>
      <c r="J71" s="273">
        <v>4</v>
      </c>
      <c r="K71" s="273">
        <v>4</v>
      </c>
      <c r="L71" s="273">
        <v>4</v>
      </c>
      <c r="M71" s="273">
        <v>5</v>
      </c>
      <c r="N71" s="274">
        <v>4</v>
      </c>
      <c r="O71" s="275">
        <v>0</v>
      </c>
      <c r="P71" s="275">
        <v>2</v>
      </c>
    </row>
    <row r="72" spans="1:16" ht="13.5" outlineLevel="3">
      <c r="A72" s="96" t="s">
        <v>28</v>
      </c>
      <c r="B72" s="97" t="s">
        <v>72</v>
      </c>
      <c r="C72" s="98" t="s">
        <v>75</v>
      </c>
      <c r="D72" s="99"/>
      <c r="E72" s="100">
        <v>1</v>
      </c>
      <c r="F72" s="101"/>
      <c r="G72" s="271">
        <f t="shared" si="9"/>
        <v>24</v>
      </c>
      <c r="H72" s="271">
        <f t="shared" si="10"/>
        <v>22</v>
      </c>
      <c r="I72" s="272">
        <v>4</v>
      </c>
      <c r="J72" s="273">
        <v>3</v>
      </c>
      <c r="K72" s="273">
        <v>3</v>
      </c>
      <c r="L72" s="273">
        <v>4</v>
      </c>
      <c r="M72" s="273">
        <v>4</v>
      </c>
      <c r="N72" s="274">
        <v>4</v>
      </c>
      <c r="O72" s="275">
        <v>0</v>
      </c>
      <c r="P72" s="275">
        <v>2</v>
      </c>
    </row>
    <row r="73" spans="1:16" ht="13.5" outlineLevel="3">
      <c r="A73" s="96" t="s">
        <v>28</v>
      </c>
      <c r="B73" s="97" t="s">
        <v>72</v>
      </c>
      <c r="C73" s="98" t="s">
        <v>76</v>
      </c>
      <c r="D73" s="99"/>
      <c r="E73" s="100">
        <v>1</v>
      </c>
      <c r="F73" s="101"/>
      <c r="G73" s="271">
        <f t="shared" si="9"/>
        <v>10</v>
      </c>
      <c r="H73" s="271">
        <f t="shared" si="10"/>
        <v>8</v>
      </c>
      <c r="I73" s="272">
        <v>1</v>
      </c>
      <c r="J73" s="273">
        <v>1</v>
      </c>
      <c r="K73" s="273">
        <v>2</v>
      </c>
      <c r="L73" s="273">
        <v>1</v>
      </c>
      <c r="M73" s="273">
        <v>2</v>
      </c>
      <c r="N73" s="274">
        <v>1</v>
      </c>
      <c r="O73" s="275">
        <v>0</v>
      </c>
      <c r="P73" s="275">
        <v>2</v>
      </c>
    </row>
    <row r="74" spans="1:16" ht="13.5" outlineLevel="3">
      <c r="A74" s="96" t="s">
        <v>28</v>
      </c>
      <c r="B74" s="97" t="s">
        <v>72</v>
      </c>
      <c r="C74" s="98" t="s">
        <v>77</v>
      </c>
      <c r="D74" s="99"/>
      <c r="E74" s="100">
        <v>1</v>
      </c>
      <c r="F74" s="101"/>
      <c r="G74" s="271">
        <f t="shared" si="9"/>
        <v>14</v>
      </c>
      <c r="H74" s="271">
        <f t="shared" si="10"/>
        <v>12</v>
      </c>
      <c r="I74" s="272">
        <v>2</v>
      </c>
      <c r="J74" s="273">
        <v>2</v>
      </c>
      <c r="K74" s="273">
        <v>2</v>
      </c>
      <c r="L74" s="273">
        <v>2</v>
      </c>
      <c r="M74" s="273">
        <v>2</v>
      </c>
      <c r="N74" s="274">
        <v>2</v>
      </c>
      <c r="O74" s="275">
        <v>0</v>
      </c>
      <c r="P74" s="275">
        <v>2</v>
      </c>
    </row>
    <row r="75" spans="1:16" ht="13.5" outlineLevel="3">
      <c r="A75" s="96" t="s">
        <v>28</v>
      </c>
      <c r="B75" s="97" t="s">
        <v>72</v>
      </c>
      <c r="C75" s="98" t="s">
        <v>78</v>
      </c>
      <c r="D75" s="99"/>
      <c r="E75" s="100">
        <v>1</v>
      </c>
      <c r="F75" s="101"/>
      <c r="G75" s="271">
        <f t="shared" si="9"/>
        <v>27</v>
      </c>
      <c r="H75" s="271">
        <f t="shared" si="10"/>
        <v>24</v>
      </c>
      <c r="I75" s="272">
        <v>5</v>
      </c>
      <c r="J75" s="273">
        <v>4</v>
      </c>
      <c r="K75" s="273">
        <v>4</v>
      </c>
      <c r="L75" s="273">
        <v>4</v>
      </c>
      <c r="M75" s="273">
        <v>4</v>
      </c>
      <c r="N75" s="274">
        <v>3</v>
      </c>
      <c r="O75" s="275">
        <v>0</v>
      </c>
      <c r="P75" s="275">
        <v>3</v>
      </c>
    </row>
    <row r="76" spans="1:16" ht="13.5" outlineLevel="3">
      <c r="A76" s="96" t="s">
        <v>28</v>
      </c>
      <c r="B76" s="97" t="s">
        <v>72</v>
      </c>
      <c r="C76" s="98" t="s">
        <v>79</v>
      </c>
      <c r="D76" s="99"/>
      <c r="E76" s="100">
        <v>1</v>
      </c>
      <c r="F76" s="101"/>
      <c r="G76" s="271">
        <f t="shared" si="9"/>
        <v>7</v>
      </c>
      <c r="H76" s="271">
        <f t="shared" si="10"/>
        <v>6</v>
      </c>
      <c r="I76" s="272">
        <v>1</v>
      </c>
      <c r="J76" s="273">
        <v>1</v>
      </c>
      <c r="K76" s="273">
        <v>1</v>
      </c>
      <c r="L76" s="273">
        <v>1</v>
      </c>
      <c r="M76" s="273">
        <v>1</v>
      </c>
      <c r="N76" s="274">
        <v>1</v>
      </c>
      <c r="O76" s="275">
        <v>0</v>
      </c>
      <c r="P76" s="275">
        <v>1</v>
      </c>
    </row>
    <row r="77" spans="1:16" ht="13.5" outlineLevel="3">
      <c r="A77" s="96" t="s">
        <v>28</v>
      </c>
      <c r="B77" s="97" t="s">
        <v>72</v>
      </c>
      <c r="C77" s="98" t="s">
        <v>80</v>
      </c>
      <c r="D77" s="99"/>
      <c r="E77" s="100">
        <v>1</v>
      </c>
      <c r="F77" s="101"/>
      <c r="G77" s="271">
        <f t="shared" si="9"/>
        <v>24</v>
      </c>
      <c r="H77" s="271">
        <f t="shared" si="10"/>
        <v>22</v>
      </c>
      <c r="I77" s="272">
        <v>3</v>
      </c>
      <c r="J77" s="273">
        <v>3</v>
      </c>
      <c r="K77" s="273">
        <v>4</v>
      </c>
      <c r="L77" s="273">
        <v>4</v>
      </c>
      <c r="M77" s="273">
        <v>4</v>
      </c>
      <c r="N77" s="274">
        <v>4</v>
      </c>
      <c r="O77" s="275">
        <v>0</v>
      </c>
      <c r="P77" s="275">
        <v>2</v>
      </c>
    </row>
    <row r="78" spans="1:16" ht="13.5" outlineLevel="3">
      <c r="A78" s="102" t="s">
        <v>28</v>
      </c>
      <c r="B78" s="103" t="s">
        <v>72</v>
      </c>
      <c r="C78" s="104" t="s">
        <v>81</v>
      </c>
      <c r="D78" s="105"/>
      <c r="E78" s="106">
        <v>1</v>
      </c>
      <c r="F78" s="107"/>
      <c r="G78" s="276">
        <f t="shared" si="9"/>
        <v>25</v>
      </c>
      <c r="H78" s="276">
        <f t="shared" si="10"/>
        <v>23</v>
      </c>
      <c r="I78" s="277">
        <v>3</v>
      </c>
      <c r="J78" s="278">
        <v>3</v>
      </c>
      <c r="K78" s="278">
        <v>4</v>
      </c>
      <c r="L78" s="278">
        <v>5</v>
      </c>
      <c r="M78" s="278">
        <v>4</v>
      </c>
      <c r="N78" s="279">
        <v>4</v>
      </c>
      <c r="O78" s="280">
        <v>0</v>
      </c>
      <c r="P78" s="280">
        <v>2</v>
      </c>
    </row>
    <row r="79" spans="1:16" ht="13.5" outlineLevel="2">
      <c r="A79" s="108" t="s">
        <v>28</v>
      </c>
      <c r="B79" s="109" t="s">
        <v>260</v>
      </c>
      <c r="C79" s="110"/>
      <c r="D79" s="290">
        <f>SUBTOTAL(3,D70:D78)</f>
        <v>0</v>
      </c>
      <c r="E79" s="111">
        <f aca="true" t="shared" si="11" ref="E79:P79">SUBTOTAL(9,E70:E78)</f>
        <v>9</v>
      </c>
      <c r="F79" s="112">
        <f t="shared" si="11"/>
        <v>0</v>
      </c>
      <c r="G79" s="281">
        <f t="shared" si="11"/>
        <v>171</v>
      </c>
      <c r="H79" s="281">
        <f t="shared" si="11"/>
        <v>154</v>
      </c>
      <c r="I79" s="282">
        <f t="shared" si="11"/>
        <v>25</v>
      </c>
      <c r="J79" s="283">
        <f t="shared" si="11"/>
        <v>23</v>
      </c>
      <c r="K79" s="283">
        <f t="shared" si="11"/>
        <v>26</v>
      </c>
      <c r="L79" s="283">
        <f t="shared" si="11"/>
        <v>27</v>
      </c>
      <c r="M79" s="283">
        <f t="shared" si="11"/>
        <v>28</v>
      </c>
      <c r="N79" s="284">
        <f t="shared" si="11"/>
        <v>25</v>
      </c>
      <c r="O79" s="112">
        <f t="shared" si="11"/>
        <v>0</v>
      </c>
      <c r="P79" s="112">
        <f t="shared" si="11"/>
        <v>17</v>
      </c>
    </row>
    <row r="80" spans="1:16" ht="13.5" outlineLevel="3">
      <c r="A80" s="118" t="s">
        <v>28</v>
      </c>
      <c r="B80" s="119" t="s">
        <v>82</v>
      </c>
      <c r="C80" s="120" t="s">
        <v>83</v>
      </c>
      <c r="D80" s="121"/>
      <c r="E80" s="122">
        <v>1</v>
      </c>
      <c r="F80" s="123"/>
      <c r="G80" s="285">
        <f t="shared" si="9"/>
        <v>19</v>
      </c>
      <c r="H80" s="285">
        <f t="shared" si="10"/>
        <v>17</v>
      </c>
      <c r="I80" s="286">
        <v>3</v>
      </c>
      <c r="J80" s="287">
        <v>3</v>
      </c>
      <c r="K80" s="287">
        <v>3</v>
      </c>
      <c r="L80" s="287">
        <v>2</v>
      </c>
      <c r="M80" s="287">
        <v>3</v>
      </c>
      <c r="N80" s="288">
        <v>3</v>
      </c>
      <c r="O80" s="289">
        <v>0</v>
      </c>
      <c r="P80" s="289">
        <v>2</v>
      </c>
    </row>
    <row r="81" spans="1:16" ht="13.5" outlineLevel="3">
      <c r="A81" s="96" t="s">
        <v>28</v>
      </c>
      <c r="B81" s="97" t="s">
        <v>82</v>
      </c>
      <c r="C81" s="98" t="s">
        <v>84</v>
      </c>
      <c r="D81" s="99"/>
      <c r="E81" s="100">
        <v>1</v>
      </c>
      <c r="F81" s="101"/>
      <c r="G81" s="271">
        <f t="shared" si="9"/>
        <v>14</v>
      </c>
      <c r="H81" s="271">
        <f t="shared" si="10"/>
        <v>13</v>
      </c>
      <c r="I81" s="272">
        <v>3</v>
      </c>
      <c r="J81" s="273">
        <v>2</v>
      </c>
      <c r="K81" s="273">
        <v>2</v>
      </c>
      <c r="L81" s="273">
        <v>2</v>
      </c>
      <c r="M81" s="273">
        <v>2</v>
      </c>
      <c r="N81" s="274">
        <v>2</v>
      </c>
      <c r="O81" s="275">
        <v>0</v>
      </c>
      <c r="P81" s="275">
        <v>1</v>
      </c>
    </row>
    <row r="82" spans="1:16" ht="13.5" outlineLevel="3">
      <c r="A82" s="96" t="s">
        <v>28</v>
      </c>
      <c r="B82" s="97" t="s">
        <v>82</v>
      </c>
      <c r="C82" s="98" t="s">
        <v>85</v>
      </c>
      <c r="D82" s="99"/>
      <c r="E82" s="100">
        <v>1</v>
      </c>
      <c r="F82" s="101"/>
      <c r="G82" s="271">
        <f t="shared" si="9"/>
        <v>14</v>
      </c>
      <c r="H82" s="271">
        <f t="shared" si="10"/>
        <v>12</v>
      </c>
      <c r="I82" s="272">
        <v>2</v>
      </c>
      <c r="J82" s="273">
        <v>2</v>
      </c>
      <c r="K82" s="273">
        <v>2</v>
      </c>
      <c r="L82" s="273">
        <v>2</v>
      </c>
      <c r="M82" s="273">
        <v>2</v>
      </c>
      <c r="N82" s="274">
        <v>2</v>
      </c>
      <c r="O82" s="275">
        <v>0</v>
      </c>
      <c r="P82" s="275">
        <v>2</v>
      </c>
    </row>
    <row r="83" spans="1:16" ht="13.5" outlineLevel="3">
      <c r="A83" s="96" t="s">
        <v>28</v>
      </c>
      <c r="B83" s="97" t="s">
        <v>82</v>
      </c>
      <c r="C83" s="98" t="s">
        <v>86</v>
      </c>
      <c r="D83" s="99"/>
      <c r="E83" s="100">
        <v>1</v>
      </c>
      <c r="F83" s="101"/>
      <c r="G83" s="271">
        <f t="shared" si="9"/>
        <v>11</v>
      </c>
      <c r="H83" s="271">
        <f t="shared" si="10"/>
        <v>10</v>
      </c>
      <c r="I83" s="272">
        <v>1</v>
      </c>
      <c r="J83" s="273">
        <v>1</v>
      </c>
      <c r="K83" s="273">
        <v>2</v>
      </c>
      <c r="L83" s="273">
        <v>2</v>
      </c>
      <c r="M83" s="273">
        <v>2</v>
      </c>
      <c r="N83" s="274">
        <v>2</v>
      </c>
      <c r="O83" s="275">
        <v>0</v>
      </c>
      <c r="P83" s="275">
        <v>1</v>
      </c>
    </row>
    <row r="84" spans="1:16" ht="13.5" outlineLevel="3">
      <c r="A84" s="96" t="s">
        <v>28</v>
      </c>
      <c r="B84" s="97" t="s">
        <v>82</v>
      </c>
      <c r="C84" s="98" t="s">
        <v>87</v>
      </c>
      <c r="D84" s="99"/>
      <c r="E84" s="100">
        <v>1</v>
      </c>
      <c r="F84" s="101"/>
      <c r="G84" s="271">
        <f t="shared" si="9"/>
        <v>19</v>
      </c>
      <c r="H84" s="271">
        <f t="shared" si="10"/>
        <v>17</v>
      </c>
      <c r="I84" s="272">
        <v>2</v>
      </c>
      <c r="J84" s="273">
        <v>3</v>
      </c>
      <c r="K84" s="273">
        <v>3</v>
      </c>
      <c r="L84" s="273">
        <v>3</v>
      </c>
      <c r="M84" s="273">
        <v>3</v>
      </c>
      <c r="N84" s="274">
        <v>3</v>
      </c>
      <c r="O84" s="275">
        <v>0</v>
      </c>
      <c r="P84" s="275">
        <v>2</v>
      </c>
    </row>
    <row r="85" spans="1:16" ht="13.5" outlineLevel="3">
      <c r="A85" s="96" t="s">
        <v>28</v>
      </c>
      <c r="B85" s="97" t="s">
        <v>82</v>
      </c>
      <c r="C85" s="98" t="s">
        <v>88</v>
      </c>
      <c r="D85" s="99"/>
      <c r="E85" s="100">
        <v>1</v>
      </c>
      <c r="F85" s="101"/>
      <c r="G85" s="271">
        <f t="shared" si="9"/>
        <v>34</v>
      </c>
      <c r="H85" s="271">
        <f t="shared" si="10"/>
        <v>31</v>
      </c>
      <c r="I85" s="272">
        <v>5</v>
      </c>
      <c r="J85" s="273">
        <v>5</v>
      </c>
      <c r="K85" s="273">
        <v>6</v>
      </c>
      <c r="L85" s="273">
        <v>5</v>
      </c>
      <c r="M85" s="273">
        <v>5</v>
      </c>
      <c r="N85" s="274">
        <v>5</v>
      </c>
      <c r="O85" s="275">
        <v>0</v>
      </c>
      <c r="P85" s="275">
        <v>3</v>
      </c>
    </row>
    <row r="86" spans="1:16" ht="13.5" outlineLevel="3">
      <c r="A86" s="96" t="s">
        <v>28</v>
      </c>
      <c r="B86" s="97" t="s">
        <v>82</v>
      </c>
      <c r="C86" s="98" t="s">
        <v>89</v>
      </c>
      <c r="D86" s="99"/>
      <c r="E86" s="100">
        <v>1</v>
      </c>
      <c r="F86" s="101"/>
      <c r="G86" s="271">
        <f t="shared" si="9"/>
        <v>27</v>
      </c>
      <c r="H86" s="271">
        <f t="shared" si="10"/>
        <v>24</v>
      </c>
      <c r="I86" s="272">
        <v>4</v>
      </c>
      <c r="J86" s="273">
        <v>3</v>
      </c>
      <c r="K86" s="273">
        <v>4</v>
      </c>
      <c r="L86" s="273">
        <v>5</v>
      </c>
      <c r="M86" s="273">
        <v>4</v>
      </c>
      <c r="N86" s="274">
        <v>4</v>
      </c>
      <c r="O86" s="275">
        <v>0</v>
      </c>
      <c r="P86" s="275">
        <v>3</v>
      </c>
    </row>
    <row r="87" spans="1:16" ht="13.5" outlineLevel="3">
      <c r="A87" s="96" t="s">
        <v>28</v>
      </c>
      <c r="B87" s="97" t="s">
        <v>82</v>
      </c>
      <c r="C87" s="98" t="s">
        <v>90</v>
      </c>
      <c r="D87" s="99"/>
      <c r="E87" s="100">
        <v>1</v>
      </c>
      <c r="F87" s="101"/>
      <c r="G87" s="271">
        <f t="shared" si="9"/>
        <v>16</v>
      </c>
      <c r="H87" s="271">
        <f t="shared" si="10"/>
        <v>14</v>
      </c>
      <c r="I87" s="272">
        <v>4</v>
      </c>
      <c r="J87" s="273">
        <v>3</v>
      </c>
      <c r="K87" s="273">
        <v>3</v>
      </c>
      <c r="L87" s="273">
        <v>2</v>
      </c>
      <c r="M87" s="273">
        <v>1</v>
      </c>
      <c r="N87" s="274">
        <v>1</v>
      </c>
      <c r="O87" s="275">
        <v>0</v>
      </c>
      <c r="P87" s="275">
        <v>2</v>
      </c>
    </row>
    <row r="88" spans="1:16" ht="13.5" outlineLevel="3">
      <c r="A88" s="96" t="s">
        <v>28</v>
      </c>
      <c r="B88" s="97" t="s">
        <v>82</v>
      </c>
      <c r="C88" s="98" t="s">
        <v>91</v>
      </c>
      <c r="D88" s="99"/>
      <c r="E88" s="100">
        <v>1</v>
      </c>
      <c r="F88" s="101"/>
      <c r="G88" s="271">
        <f t="shared" si="9"/>
        <v>15</v>
      </c>
      <c r="H88" s="271">
        <f t="shared" si="10"/>
        <v>12</v>
      </c>
      <c r="I88" s="272">
        <v>2</v>
      </c>
      <c r="J88" s="273">
        <v>2</v>
      </c>
      <c r="K88" s="273">
        <v>2</v>
      </c>
      <c r="L88" s="273">
        <v>2</v>
      </c>
      <c r="M88" s="273">
        <v>2</v>
      </c>
      <c r="N88" s="274">
        <v>2</v>
      </c>
      <c r="O88" s="275">
        <v>0</v>
      </c>
      <c r="P88" s="275">
        <v>3</v>
      </c>
    </row>
    <row r="89" spans="1:16" ht="13.5" outlineLevel="3">
      <c r="A89" s="96" t="s">
        <v>28</v>
      </c>
      <c r="B89" s="97" t="s">
        <v>82</v>
      </c>
      <c r="C89" s="98" t="s">
        <v>92</v>
      </c>
      <c r="D89" s="99"/>
      <c r="E89" s="100">
        <v>1</v>
      </c>
      <c r="F89" s="101"/>
      <c r="G89" s="271">
        <f t="shared" si="9"/>
        <v>7</v>
      </c>
      <c r="H89" s="271">
        <f t="shared" si="10"/>
        <v>6</v>
      </c>
      <c r="I89" s="272">
        <v>1</v>
      </c>
      <c r="J89" s="273">
        <v>1</v>
      </c>
      <c r="K89" s="273">
        <v>1</v>
      </c>
      <c r="L89" s="273">
        <v>1</v>
      </c>
      <c r="M89" s="273">
        <v>1</v>
      </c>
      <c r="N89" s="274">
        <v>1</v>
      </c>
      <c r="O89" s="275">
        <v>0</v>
      </c>
      <c r="P89" s="275">
        <v>1</v>
      </c>
    </row>
    <row r="90" spans="1:16" ht="13.5" outlineLevel="3">
      <c r="A90" s="96" t="s">
        <v>28</v>
      </c>
      <c r="B90" s="97" t="s">
        <v>82</v>
      </c>
      <c r="C90" s="98" t="s">
        <v>93</v>
      </c>
      <c r="D90" s="99"/>
      <c r="E90" s="100">
        <v>1</v>
      </c>
      <c r="F90" s="101"/>
      <c r="G90" s="271">
        <f t="shared" si="9"/>
        <v>9</v>
      </c>
      <c r="H90" s="271">
        <f t="shared" si="10"/>
        <v>7</v>
      </c>
      <c r="I90" s="272">
        <v>1</v>
      </c>
      <c r="J90" s="273">
        <v>1</v>
      </c>
      <c r="K90" s="273">
        <v>2</v>
      </c>
      <c r="L90" s="273">
        <v>1</v>
      </c>
      <c r="M90" s="273">
        <v>1</v>
      </c>
      <c r="N90" s="274">
        <v>1</v>
      </c>
      <c r="O90" s="275">
        <v>0</v>
      </c>
      <c r="P90" s="275">
        <v>2</v>
      </c>
    </row>
    <row r="91" spans="1:16" ht="13.5" outlineLevel="3">
      <c r="A91" s="96" t="s">
        <v>28</v>
      </c>
      <c r="B91" s="97" t="s">
        <v>82</v>
      </c>
      <c r="C91" s="98" t="s">
        <v>94</v>
      </c>
      <c r="D91" s="99"/>
      <c r="E91" s="100">
        <v>1</v>
      </c>
      <c r="F91" s="101"/>
      <c r="G91" s="271">
        <f t="shared" si="9"/>
        <v>9</v>
      </c>
      <c r="H91" s="271">
        <f t="shared" si="10"/>
        <v>7</v>
      </c>
      <c r="I91" s="272">
        <v>1</v>
      </c>
      <c r="J91" s="273">
        <v>1</v>
      </c>
      <c r="K91" s="273">
        <v>1</v>
      </c>
      <c r="L91" s="273">
        <v>2</v>
      </c>
      <c r="M91" s="273">
        <v>1</v>
      </c>
      <c r="N91" s="274">
        <v>1</v>
      </c>
      <c r="O91" s="275">
        <v>0</v>
      </c>
      <c r="P91" s="275">
        <v>2</v>
      </c>
    </row>
    <row r="92" spans="1:16" ht="13.5" outlineLevel="3">
      <c r="A92" s="102" t="s">
        <v>28</v>
      </c>
      <c r="B92" s="103" t="s">
        <v>82</v>
      </c>
      <c r="C92" s="104" t="s">
        <v>95</v>
      </c>
      <c r="D92" s="105"/>
      <c r="E92" s="106">
        <v>1</v>
      </c>
      <c r="F92" s="107"/>
      <c r="G92" s="276">
        <f t="shared" si="9"/>
        <v>14</v>
      </c>
      <c r="H92" s="276">
        <f t="shared" si="10"/>
        <v>12</v>
      </c>
      <c r="I92" s="277">
        <v>2</v>
      </c>
      <c r="J92" s="278">
        <v>2</v>
      </c>
      <c r="K92" s="278">
        <v>2</v>
      </c>
      <c r="L92" s="278">
        <v>2</v>
      </c>
      <c r="M92" s="278">
        <v>2</v>
      </c>
      <c r="N92" s="279">
        <v>2</v>
      </c>
      <c r="O92" s="280">
        <v>0</v>
      </c>
      <c r="P92" s="280">
        <v>2</v>
      </c>
    </row>
    <row r="93" spans="1:16" ht="13.5" outlineLevel="2">
      <c r="A93" s="108" t="s">
        <v>28</v>
      </c>
      <c r="B93" s="109" t="s">
        <v>261</v>
      </c>
      <c r="C93" s="110"/>
      <c r="D93" s="290">
        <f>SUBTOTAL(3,D80:D92)</f>
        <v>0</v>
      </c>
      <c r="E93" s="111">
        <f aca="true" t="shared" si="12" ref="E93:P93">SUBTOTAL(9,E80:E92)</f>
        <v>13</v>
      </c>
      <c r="F93" s="112">
        <f t="shared" si="12"/>
        <v>0</v>
      </c>
      <c r="G93" s="281">
        <f t="shared" si="12"/>
        <v>208</v>
      </c>
      <c r="H93" s="281">
        <f t="shared" si="12"/>
        <v>182</v>
      </c>
      <c r="I93" s="282">
        <f t="shared" si="12"/>
        <v>31</v>
      </c>
      <c r="J93" s="283">
        <f t="shared" si="12"/>
        <v>29</v>
      </c>
      <c r="K93" s="283">
        <f t="shared" si="12"/>
        <v>33</v>
      </c>
      <c r="L93" s="283">
        <f t="shared" si="12"/>
        <v>31</v>
      </c>
      <c r="M93" s="283">
        <f t="shared" si="12"/>
        <v>29</v>
      </c>
      <c r="N93" s="284">
        <f t="shared" si="12"/>
        <v>29</v>
      </c>
      <c r="O93" s="112">
        <f t="shared" si="12"/>
        <v>0</v>
      </c>
      <c r="P93" s="112">
        <f t="shared" si="12"/>
        <v>26</v>
      </c>
    </row>
    <row r="94" spans="1:16" ht="13.5" outlineLevel="3">
      <c r="A94" s="118" t="s">
        <v>28</v>
      </c>
      <c r="B94" s="119" t="s">
        <v>96</v>
      </c>
      <c r="C94" s="120" t="s">
        <v>97</v>
      </c>
      <c r="D94" s="121"/>
      <c r="E94" s="122">
        <v>1</v>
      </c>
      <c r="F94" s="123"/>
      <c r="G94" s="285">
        <f t="shared" si="9"/>
        <v>9</v>
      </c>
      <c r="H94" s="285">
        <f t="shared" si="10"/>
        <v>7</v>
      </c>
      <c r="I94" s="286">
        <v>1</v>
      </c>
      <c r="J94" s="287">
        <v>1</v>
      </c>
      <c r="K94" s="287">
        <v>1</v>
      </c>
      <c r="L94" s="287">
        <v>1</v>
      </c>
      <c r="M94" s="287">
        <v>2</v>
      </c>
      <c r="N94" s="288">
        <v>1</v>
      </c>
      <c r="O94" s="289">
        <v>0</v>
      </c>
      <c r="P94" s="289">
        <v>2</v>
      </c>
    </row>
    <row r="95" spans="1:16" ht="13.5" outlineLevel="3">
      <c r="A95" s="96" t="s">
        <v>28</v>
      </c>
      <c r="B95" s="97" t="s">
        <v>96</v>
      </c>
      <c r="C95" s="98" t="s">
        <v>98</v>
      </c>
      <c r="D95" s="99"/>
      <c r="E95" s="100">
        <v>1</v>
      </c>
      <c r="F95" s="101"/>
      <c r="G95" s="271">
        <f t="shared" si="9"/>
        <v>15</v>
      </c>
      <c r="H95" s="271">
        <f t="shared" si="10"/>
        <v>12</v>
      </c>
      <c r="I95" s="272">
        <v>2</v>
      </c>
      <c r="J95" s="273">
        <v>2</v>
      </c>
      <c r="K95" s="273">
        <v>2</v>
      </c>
      <c r="L95" s="273">
        <v>2</v>
      </c>
      <c r="M95" s="273">
        <v>2</v>
      </c>
      <c r="N95" s="274">
        <v>2</v>
      </c>
      <c r="O95" s="275">
        <v>0</v>
      </c>
      <c r="P95" s="275">
        <v>3</v>
      </c>
    </row>
    <row r="96" spans="1:16" ht="13.5" outlineLevel="3">
      <c r="A96" s="102" t="s">
        <v>28</v>
      </c>
      <c r="B96" s="103" t="s">
        <v>96</v>
      </c>
      <c r="C96" s="104" t="s">
        <v>99</v>
      </c>
      <c r="D96" s="105"/>
      <c r="E96" s="106">
        <v>1</v>
      </c>
      <c r="F96" s="107"/>
      <c r="G96" s="276">
        <f t="shared" si="9"/>
        <v>15</v>
      </c>
      <c r="H96" s="276">
        <f t="shared" si="10"/>
        <v>12</v>
      </c>
      <c r="I96" s="277">
        <v>2</v>
      </c>
      <c r="J96" s="278">
        <v>2</v>
      </c>
      <c r="K96" s="278">
        <v>2</v>
      </c>
      <c r="L96" s="278">
        <v>2</v>
      </c>
      <c r="M96" s="278">
        <v>2</v>
      </c>
      <c r="N96" s="279">
        <v>2</v>
      </c>
      <c r="O96" s="280">
        <v>0</v>
      </c>
      <c r="P96" s="280">
        <v>3</v>
      </c>
    </row>
    <row r="97" spans="1:16" ht="13.5" outlineLevel="2">
      <c r="A97" s="108" t="s">
        <v>28</v>
      </c>
      <c r="B97" s="109" t="s">
        <v>262</v>
      </c>
      <c r="C97" s="110"/>
      <c r="D97" s="290">
        <f>SUBTOTAL(3,D94:D96)</f>
        <v>0</v>
      </c>
      <c r="E97" s="111">
        <f aca="true" t="shared" si="13" ref="E97:P97">SUBTOTAL(9,E94:E96)</f>
        <v>3</v>
      </c>
      <c r="F97" s="112">
        <f t="shared" si="13"/>
        <v>0</v>
      </c>
      <c r="G97" s="281">
        <f t="shared" si="13"/>
        <v>39</v>
      </c>
      <c r="H97" s="281">
        <f t="shared" si="13"/>
        <v>31</v>
      </c>
      <c r="I97" s="282">
        <f t="shared" si="13"/>
        <v>5</v>
      </c>
      <c r="J97" s="283">
        <f t="shared" si="13"/>
        <v>5</v>
      </c>
      <c r="K97" s="283">
        <f t="shared" si="13"/>
        <v>5</v>
      </c>
      <c r="L97" s="283">
        <f t="shared" si="13"/>
        <v>5</v>
      </c>
      <c r="M97" s="283">
        <f t="shared" si="13"/>
        <v>6</v>
      </c>
      <c r="N97" s="284">
        <f t="shared" si="13"/>
        <v>5</v>
      </c>
      <c r="O97" s="112">
        <f t="shared" si="13"/>
        <v>0</v>
      </c>
      <c r="P97" s="112">
        <f t="shared" si="13"/>
        <v>8</v>
      </c>
    </row>
    <row r="98" spans="1:16" ht="13.5" outlineLevel="3">
      <c r="A98" s="118" t="s">
        <v>28</v>
      </c>
      <c r="B98" s="119" t="s">
        <v>100</v>
      </c>
      <c r="C98" s="120" t="s">
        <v>101</v>
      </c>
      <c r="D98" s="121"/>
      <c r="E98" s="122">
        <v>1</v>
      </c>
      <c r="F98" s="123"/>
      <c r="G98" s="285">
        <f t="shared" si="9"/>
        <v>12</v>
      </c>
      <c r="H98" s="285">
        <f t="shared" si="10"/>
        <v>10</v>
      </c>
      <c r="I98" s="286">
        <v>1</v>
      </c>
      <c r="J98" s="287">
        <v>2</v>
      </c>
      <c r="K98" s="287">
        <v>1</v>
      </c>
      <c r="L98" s="287">
        <v>2</v>
      </c>
      <c r="M98" s="287">
        <v>2</v>
      </c>
      <c r="N98" s="288">
        <v>2</v>
      </c>
      <c r="O98" s="289">
        <v>0</v>
      </c>
      <c r="P98" s="289">
        <v>2</v>
      </c>
    </row>
    <row r="99" spans="1:16" ht="13.5" outlineLevel="3">
      <c r="A99" s="96" t="s">
        <v>28</v>
      </c>
      <c r="B99" s="97" t="s">
        <v>100</v>
      </c>
      <c r="C99" s="98" t="s">
        <v>102</v>
      </c>
      <c r="D99" s="99" t="s">
        <v>263</v>
      </c>
      <c r="E99" s="100"/>
      <c r="F99" s="101">
        <v>1</v>
      </c>
      <c r="G99" s="271">
        <f t="shared" si="9"/>
        <v>0</v>
      </c>
      <c r="H99" s="271">
        <f t="shared" si="10"/>
        <v>0</v>
      </c>
      <c r="I99" s="272">
        <v>0</v>
      </c>
      <c r="J99" s="273">
        <v>0</v>
      </c>
      <c r="K99" s="273">
        <v>0</v>
      </c>
      <c r="L99" s="273">
        <v>0</v>
      </c>
      <c r="M99" s="273">
        <v>0</v>
      </c>
      <c r="N99" s="274">
        <v>0</v>
      </c>
      <c r="O99" s="275">
        <v>0</v>
      </c>
      <c r="P99" s="275">
        <v>0</v>
      </c>
    </row>
    <row r="100" spans="1:16" ht="13.5" outlineLevel="3">
      <c r="A100" s="102" t="s">
        <v>28</v>
      </c>
      <c r="B100" s="103" t="s">
        <v>100</v>
      </c>
      <c r="C100" s="104" t="s">
        <v>103</v>
      </c>
      <c r="D100" s="105"/>
      <c r="E100" s="106">
        <v>1</v>
      </c>
      <c r="F100" s="107"/>
      <c r="G100" s="276">
        <f t="shared" si="9"/>
        <v>7</v>
      </c>
      <c r="H100" s="276">
        <f t="shared" si="10"/>
        <v>6</v>
      </c>
      <c r="I100" s="277">
        <v>1</v>
      </c>
      <c r="J100" s="278">
        <v>1</v>
      </c>
      <c r="K100" s="278">
        <v>1</v>
      </c>
      <c r="L100" s="278">
        <v>1</v>
      </c>
      <c r="M100" s="278">
        <v>1</v>
      </c>
      <c r="N100" s="279">
        <v>1</v>
      </c>
      <c r="O100" s="280">
        <v>0</v>
      </c>
      <c r="P100" s="280">
        <v>1</v>
      </c>
    </row>
    <row r="101" spans="1:16" ht="13.5" outlineLevel="2">
      <c r="A101" s="108" t="s">
        <v>28</v>
      </c>
      <c r="B101" s="109" t="s">
        <v>264</v>
      </c>
      <c r="C101" s="110"/>
      <c r="D101" s="290">
        <f>SUBTOTAL(3,D98:D100)</f>
        <v>1</v>
      </c>
      <c r="E101" s="111">
        <f aca="true" t="shared" si="14" ref="E101:P101">SUBTOTAL(9,E98:E100)</f>
        <v>2</v>
      </c>
      <c r="F101" s="112">
        <f t="shared" si="14"/>
        <v>1</v>
      </c>
      <c r="G101" s="281">
        <f t="shared" si="14"/>
        <v>19</v>
      </c>
      <c r="H101" s="281">
        <f t="shared" si="14"/>
        <v>16</v>
      </c>
      <c r="I101" s="282">
        <f t="shared" si="14"/>
        <v>2</v>
      </c>
      <c r="J101" s="283">
        <f t="shared" si="14"/>
        <v>3</v>
      </c>
      <c r="K101" s="283">
        <f t="shared" si="14"/>
        <v>2</v>
      </c>
      <c r="L101" s="283">
        <f t="shared" si="14"/>
        <v>3</v>
      </c>
      <c r="M101" s="283">
        <f t="shared" si="14"/>
        <v>3</v>
      </c>
      <c r="N101" s="284">
        <f t="shared" si="14"/>
        <v>3</v>
      </c>
      <c r="O101" s="112">
        <f t="shared" si="14"/>
        <v>0</v>
      </c>
      <c r="P101" s="112">
        <f t="shared" si="14"/>
        <v>3</v>
      </c>
    </row>
    <row r="102" spans="1:16" ht="13.5" outlineLevel="3">
      <c r="A102" s="118" t="s">
        <v>28</v>
      </c>
      <c r="B102" s="119" t="s">
        <v>104</v>
      </c>
      <c r="C102" s="120" t="s">
        <v>105</v>
      </c>
      <c r="D102" s="121"/>
      <c r="E102" s="122">
        <v>1</v>
      </c>
      <c r="F102" s="123"/>
      <c r="G102" s="285">
        <f t="shared" si="9"/>
        <v>10</v>
      </c>
      <c r="H102" s="285">
        <f t="shared" si="10"/>
        <v>8</v>
      </c>
      <c r="I102" s="286">
        <v>2</v>
      </c>
      <c r="J102" s="287">
        <v>1</v>
      </c>
      <c r="K102" s="287">
        <v>1</v>
      </c>
      <c r="L102" s="287">
        <v>1</v>
      </c>
      <c r="M102" s="287">
        <v>2</v>
      </c>
      <c r="N102" s="288">
        <v>1</v>
      </c>
      <c r="O102" s="289">
        <v>0</v>
      </c>
      <c r="P102" s="289">
        <v>2</v>
      </c>
    </row>
    <row r="103" spans="1:16" ht="13.5" outlineLevel="3">
      <c r="A103" s="102" t="s">
        <v>28</v>
      </c>
      <c r="B103" s="103" t="s">
        <v>104</v>
      </c>
      <c r="C103" s="104" t="s">
        <v>106</v>
      </c>
      <c r="D103" s="105"/>
      <c r="E103" s="106">
        <v>1</v>
      </c>
      <c r="F103" s="107"/>
      <c r="G103" s="276">
        <f t="shared" si="9"/>
        <v>13</v>
      </c>
      <c r="H103" s="276">
        <f t="shared" si="10"/>
        <v>11</v>
      </c>
      <c r="I103" s="277">
        <v>2</v>
      </c>
      <c r="J103" s="278">
        <v>2</v>
      </c>
      <c r="K103" s="278">
        <v>1</v>
      </c>
      <c r="L103" s="278">
        <v>2</v>
      </c>
      <c r="M103" s="278">
        <v>2</v>
      </c>
      <c r="N103" s="279">
        <v>2</v>
      </c>
      <c r="O103" s="280">
        <v>0</v>
      </c>
      <c r="P103" s="280">
        <v>2</v>
      </c>
    </row>
    <row r="104" spans="1:16" ht="13.5" outlineLevel="2">
      <c r="A104" s="108" t="s">
        <v>28</v>
      </c>
      <c r="B104" s="109" t="s">
        <v>265</v>
      </c>
      <c r="C104" s="110"/>
      <c r="D104" s="290">
        <f>SUBTOTAL(3,D102:D103)</f>
        <v>0</v>
      </c>
      <c r="E104" s="111">
        <f aca="true" t="shared" si="15" ref="E104:P104">SUBTOTAL(9,E102:E103)</f>
        <v>2</v>
      </c>
      <c r="F104" s="112">
        <f t="shared" si="15"/>
        <v>0</v>
      </c>
      <c r="G104" s="281">
        <f t="shared" si="15"/>
        <v>23</v>
      </c>
      <c r="H104" s="281">
        <f t="shared" si="15"/>
        <v>19</v>
      </c>
      <c r="I104" s="282">
        <f t="shared" si="15"/>
        <v>4</v>
      </c>
      <c r="J104" s="283">
        <f t="shared" si="15"/>
        <v>3</v>
      </c>
      <c r="K104" s="283">
        <f t="shared" si="15"/>
        <v>2</v>
      </c>
      <c r="L104" s="283">
        <f t="shared" si="15"/>
        <v>3</v>
      </c>
      <c r="M104" s="283">
        <f t="shared" si="15"/>
        <v>4</v>
      </c>
      <c r="N104" s="284">
        <f t="shared" si="15"/>
        <v>3</v>
      </c>
      <c r="O104" s="112">
        <f t="shared" si="15"/>
        <v>0</v>
      </c>
      <c r="P104" s="112">
        <f t="shared" si="15"/>
        <v>4</v>
      </c>
    </row>
    <row r="105" spans="1:16" ht="13.5" outlineLevel="3">
      <c r="A105" s="118" t="s">
        <v>28</v>
      </c>
      <c r="B105" s="119" t="s">
        <v>107</v>
      </c>
      <c r="C105" s="120" t="s">
        <v>108</v>
      </c>
      <c r="D105" s="121"/>
      <c r="E105" s="122">
        <v>1</v>
      </c>
      <c r="F105" s="123"/>
      <c r="G105" s="285">
        <f t="shared" si="9"/>
        <v>21</v>
      </c>
      <c r="H105" s="285">
        <f t="shared" si="10"/>
        <v>17</v>
      </c>
      <c r="I105" s="286">
        <v>3</v>
      </c>
      <c r="J105" s="287">
        <v>3</v>
      </c>
      <c r="K105" s="287">
        <v>3</v>
      </c>
      <c r="L105" s="287">
        <v>3</v>
      </c>
      <c r="M105" s="287">
        <v>3</v>
      </c>
      <c r="N105" s="288">
        <v>2</v>
      </c>
      <c r="O105" s="289">
        <v>0</v>
      </c>
      <c r="P105" s="289">
        <v>4</v>
      </c>
    </row>
    <row r="106" spans="1:16" ht="13.5" outlineLevel="3">
      <c r="A106" s="96" t="s">
        <v>28</v>
      </c>
      <c r="B106" s="97" t="s">
        <v>107</v>
      </c>
      <c r="C106" s="98" t="s">
        <v>109</v>
      </c>
      <c r="D106" s="99"/>
      <c r="E106" s="100">
        <v>1</v>
      </c>
      <c r="F106" s="101"/>
      <c r="G106" s="271">
        <f t="shared" si="9"/>
        <v>15</v>
      </c>
      <c r="H106" s="271">
        <f t="shared" si="10"/>
        <v>12</v>
      </c>
      <c r="I106" s="272">
        <v>2</v>
      </c>
      <c r="J106" s="273">
        <v>2</v>
      </c>
      <c r="K106" s="273">
        <v>2</v>
      </c>
      <c r="L106" s="273">
        <v>2</v>
      </c>
      <c r="M106" s="273">
        <v>2</v>
      </c>
      <c r="N106" s="274">
        <v>2</v>
      </c>
      <c r="O106" s="275">
        <v>0</v>
      </c>
      <c r="P106" s="275">
        <v>3</v>
      </c>
    </row>
    <row r="107" spans="1:16" ht="13.5" outlineLevel="3">
      <c r="A107" s="96" t="s">
        <v>28</v>
      </c>
      <c r="B107" s="97" t="s">
        <v>107</v>
      </c>
      <c r="C107" s="98" t="s">
        <v>110</v>
      </c>
      <c r="D107" s="99"/>
      <c r="E107" s="100">
        <v>1</v>
      </c>
      <c r="F107" s="101"/>
      <c r="G107" s="271">
        <f t="shared" si="9"/>
        <v>14</v>
      </c>
      <c r="H107" s="271">
        <f t="shared" si="10"/>
        <v>12</v>
      </c>
      <c r="I107" s="272">
        <v>2</v>
      </c>
      <c r="J107" s="273">
        <v>2</v>
      </c>
      <c r="K107" s="273">
        <v>2</v>
      </c>
      <c r="L107" s="273">
        <v>2</v>
      </c>
      <c r="M107" s="273">
        <v>2</v>
      </c>
      <c r="N107" s="274">
        <v>2</v>
      </c>
      <c r="O107" s="275">
        <v>0</v>
      </c>
      <c r="P107" s="275">
        <v>2</v>
      </c>
    </row>
    <row r="108" spans="1:16" ht="13.5" outlineLevel="3">
      <c r="A108" s="96" t="s">
        <v>28</v>
      </c>
      <c r="B108" s="97" t="s">
        <v>107</v>
      </c>
      <c r="C108" s="98" t="s">
        <v>111</v>
      </c>
      <c r="D108" s="99"/>
      <c r="E108" s="100">
        <v>1</v>
      </c>
      <c r="F108" s="101"/>
      <c r="G108" s="271">
        <f t="shared" si="9"/>
        <v>24</v>
      </c>
      <c r="H108" s="271">
        <f t="shared" si="10"/>
        <v>22</v>
      </c>
      <c r="I108" s="272">
        <v>4</v>
      </c>
      <c r="J108" s="273">
        <v>3</v>
      </c>
      <c r="K108" s="273">
        <v>4</v>
      </c>
      <c r="L108" s="273">
        <v>4</v>
      </c>
      <c r="M108" s="273">
        <v>3</v>
      </c>
      <c r="N108" s="274">
        <v>4</v>
      </c>
      <c r="O108" s="275">
        <v>0</v>
      </c>
      <c r="P108" s="275">
        <v>2</v>
      </c>
    </row>
    <row r="109" spans="1:16" ht="13.5" outlineLevel="3">
      <c r="A109" s="102" t="s">
        <v>28</v>
      </c>
      <c r="B109" s="103" t="s">
        <v>107</v>
      </c>
      <c r="C109" s="104" t="s">
        <v>112</v>
      </c>
      <c r="D109" s="105"/>
      <c r="E109" s="106">
        <v>1</v>
      </c>
      <c r="F109" s="107"/>
      <c r="G109" s="276">
        <f t="shared" si="9"/>
        <v>21</v>
      </c>
      <c r="H109" s="276">
        <f t="shared" si="10"/>
        <v>19</v>
      </c>
      <c r="I109" s="277">
        <v>3</v>
      </c>
      <c r="J109" s="278">
        <v>3</v>
      </c>
      <c r="K109" s="278">
        <v>3</v>
      </c>
      <c r="L109" s="278">
        <v>3</v>
      </c>
      <c r="M109" s="278">
        <v>3</v>
      </c>
      <c r="N109" s="279">
        <v>4</v>
      </c>
      <c r="O109" s="280">
        <v>0</v>
      </c>
      <c r="P109" s="280">
        <v>2</v>
      </c>
    </row>
    <row r="110" spans="1:16" ht="13.5" outlineLevel="2">
      <c r="A110" s="108" t="s">
        <v>28</v>
      </c>
      <c r="B110" s="109" t="s">
        <v>266</v>
      </c>
      <c r="C110" s="110"/>
      <c r="D110" s="290">
        <f>SUBTOTAL(3,D105:D109)</f>
        <v>0</v>
      </c>
      <c r="E110" s="111">
        <f aca="true" t="shared" si="16" ref="E110:P110">SUBTOTAL(9,E105:E109)</f>
        <v>5</v>
      </c>
      <c r="F110" s="112">
        <f t="shared" si="16"/>
        <v>0</v>
      </c>
      <c r="G110" s="281">
        <f t="shared" si="16"/>
        <v>95</v>
      </c>
      <c r="H110" s="281">
        <f t="shared" si="16"/>
        <v>82</v>
      </c>
      <c r="I110" s="282">
        <f t="shared" si="16"/>
        <v>14</v>
      </c>
      <c r="J110" s="283">
        <f t="shared" si="16"/>
        <v>13</v>
      </c>
      <c r="K110" s="283">
        <f t="shared" si="16"/>
        <v>14</v>
      </c>
      <c r="L110" s="283">
        <f t="shared" si="16"/>
        <v>14</v>
      </c>
      <c r="M110" s="283">
        <f t="shared" si="16"/>
        <v>13</v>
      </c>
      <c r="N110" s="284">
        <f t="shared" si="16"/>
        <v>14</v>
      </c>
      <c r="O110" s="112">
        <f t="shared" si="16"/>
        <v>0</v>
      </c>
      <c r="P110" s="112">
        <f t="shared" si="16"/>
        <v>13</v>
      </c>
    </row>
    <row r="111" spans="1:16" ht="13.5" outlineLevel="3">
      <c r="A111" s="118" t="s">
        <v>28</v>
      </c>
      <c r="B111" s="119" t="s">
        <v>113</v>
      </c>
      <c r="C111" s="120" t="s">
        <v>114</v>
      </c>
      <c r="D111" s="121"/>
      <c r="E111" s="122">
        <v>1</v>
      </c>
      <c r="F111" s="123"/>
      <c r="G111" s="285">
        <f t="shared" si="9"/>
        <v>6</v>
      </c>
      <c r="H111" s="285">
        <f t="shared" si="10"/>
        <v>6</v>
      </c>
      <c r="I111" s="286">
        <v>1</v>
      </c>
      <c r="J111" s="287">
        <v>1</v>
      </c>
      <c r="K111" s="287">
        <v>1</v>
      </c>
      <c r="L111" s="287">
        <v>1</v>
      </c>
      <c r="M111" s="287">
        <v>1</v>
      </c>
      <c r="N111" s="288">
        <v>1</v>
      </c>
      <c r="O111" s="289">
        <v>0</v>
      </c>
      <c r="P111" s="289">
        <v>0</v>
      </c>
    </row>
    <row r="112" spans="1:16" ht="13.5" outlineLevel="3">
      <c r="A112" s="96" t="s">
        <v>28</v>
      </c>
      <c r="B112" s="97" t="s">
        <v>113</v>
      </c>
      <c r="C112" s="98" t="s">
        <v>115</v>
      </c>
      <c r="D112" s="99"/>
      <c r="E112" s="100">
        <v>1</v>
      </c>
      <c r="F112" s="101"/>
      <c r="G112" s="271">
        <f t="shared" si="9"/>
        <v>8</v>
      </c>
      <c r="H112" s="271">
        <f t="shared" si="10"/>
        <v>6</v>
      </c>
      <c r="I112" s="272">
        <v>1</v>
      </c>
      <c r="J112" s="273">
        <v>1</v>
      </c>
      <c r="K112" s="273">
        <v>1</v>
      </c>
      <c r="L112" s="273">
        <v>1</v>
      </c>
      <c r="M112" s="273">
        <v>1</v>
      </c>
      <c r="N112" s="274">
        <v>1</v>
      </c>
      <c r="O112" s="275">
        <v>0</v>
      </c>
      <c r="P112" s="275">
        <v>2</v>
      </c>
    </row>
    <row r="113" spans="1:16" ht="13.5" outlineLevel="3">
      <c r="A113" s="102" t="s">
        <v>28</v>
      </c>
      <c r="B113" s="103" t="s">
        <v>113</v>
      </c>
      <c r="C113" s="104" t="s">
        <v>116</v>
      </c>
      <c r="D113" s="105"/>
      <c r="E113" s="106">
        <v>1</v>
      </c>
      <c r="F113" s="107"/>
      <c r="G113" s="276">
        <f t="shared" si="9"/>
        <v>8</v>
      </c>
      <c r="H113" s="276">
        <f t="shared" si="10"/>
        <v>6</v>
      </c>
      <c r="I113" s="277">
        <v>1</v>
      </c>
      <c r="J113" s="278">
        <v>1</v>
      </c>
      <c r="K113" s="278">
        <v>1</v>
      </c>
      <c r="L113" s="278">
        <v>1</v>
      </c>
      <c r="M113" s="278">
        <v>1</v>
      </c>
      <c r="N113" s="279">
        <v>1</v>
      </c>
      <c r="O113" s="280">
        <v>0</v>
      </c>
      <c r="P113" s="280">
        <v>2</v>
      </c>
    </row>
    <row r="114" spans="1:16" ht="13.5" outlineLevel="2">
      <c r="A114" s="108" t="s">
        <v>28</v>
      </c>
      <c r="B114" s="109" t="s">
        <v>267</v>
      </c>
      <c r="C114" s="110"/>
      <c r="D114" s="290">
        <f>SUBTOTAL(3,D111:D113)</f>
        <v>0</v>
      </c>
      <c r="E114" s="111">
        <f aca="true" t="shared" si="17" ref="E114:P114">SUBTOTAL(9,E111:E113)</f>
        <v>3</v>
      </c>
      <c r="F114" s="112">
        <f t="shared" si="17"/>
        <v>0</v>
      </c>
      <c r="G114" s="281">
        <f t="shared" si="17"/>
        <v>22</v>
      </c>
      <c r="H114" s="281">
        <f t="shared" si="17"/>
        <v>18</v>
      </c>
      <c r="I114" s="282">
        <f t="shared" si="17"/>
        <v>3</v>
      </c>
      <c r="J114" s="283">
        <f t="shared" si="17"/>
        <v>3</v>
      </c>
      <c r="K114" s="283">
        <f t="shared" si="17"/>
        <v>3</v>
      </c>
      <c r="L114" s="283">
        <f t="shared" si="17"/>
        <v>3</v>
      </c>
      <c r="M114" s="283">
        <f t="shared" si="17"/>
        <v>3</v>
      </c>
      <c r="N114" s="284">
        <f t="shared" si="17"/>
        <v>3</v>
      </c>
      <c r="O114" s="112">
        <f t="shared" si="17"/>
        <v>0</v>
      </c>
      <c r="P114" s="112">
        <f t="shared" si="17"/>
        <v>4</v>
      </c>
    </row>
    <row r="115" spans="1:16" ht="13.5" outlineLevel="1">
      <c r="A115" s="129" t="s">
        <v>268</v>
      </c>
      <c r="B115" s="131"/>
      <c r="C115" s="110"/>
      <c r="D115" s="290">
        <f>SUBTOTAL(3,D27:D114)</f>
        <v>1</v>
      </c>
      <c r="E115" s="111">
        <f aca="true" t="shared" si="18" ref="E115:P115">SUBTOTAL(9,E27:E114)</f>
        <v>77</v>
      </c>
      <c r="F115" s="112">
        <f t="shared" si="18"/>
        <v>1</v>
      </c>
      <c r="G115" s="281">
        <f t="shared" si="18"/>
        <v>1267</v>
      </c>
      <c r="H115" s="281">
        <f t="shared" si="18"/>
        <v>1098</v>
      </c>
      <c r="I115" s="282">
        <f t="shared" si="18"/>
        <v>183</v>
      </c>
      <c r="J115" s="283">
        <f t="shared" si="18"/>
        <v>179</v>
      </c>
      <c r="K115" s="283">
        <f t="shared" si="18"/>
        <v>182</v>
      </c>
      <c r="L115" s="283">
        <f t="shared" si="18"/>
        <v>183</v>
      </c>
      <c r="M115" s="283">
        <f t="shared" si="18"/>
        <v>187</v>
      </c>
      <c r="N115" s="284">
        <f t="shared" si="18"/>
        <v>184</v>
      </c>
      <c r="O115" s="112">
        <f t="shared" si="18"/>
        <v>4</v>
      </c>
      <c r="P115" s="112">
        <f t="shared" si="18"/>
        <v>165</v>
      </c>
    </row>
    <row r="116" spans="1:16" ht="13.5" outlineLevel="3">
      <c r="A116" s="118" t="s">
        <v>117</v>
      </c>
      <c r="B116" s="119" t="s">
        <v>118</v>
      </c>
      <c r="C116" s="120" t="s">
        <v>119</v>
      </c>
      <c r="D116" s="121"/>
      <c r="E116" s="122">
        <v>1</v>
      </c>
      <c r="F116" s="123"/>
      <c r="G116" s="285">
        <f t="shared" si="9"/>
        <v>23</v>
      </c>
      <c r="H116" s="285">
        <f t="shared" si="10"/>
        <v>18</v>
      </c>
      <c r="I116" s="286">
        <v>3</v>
      </c>
      <c r="J116" s="287">
        <v>3</v>
      </c>
      <c r="K116" s="287">
        <v>3</v>
      </c>
      <c r="L116" s="287">
        <v>3</v>
      </c>
      <c r="M116" s="287">
        <v>3</v>
      </c>
      <c r="N116" s="288">
        <v>3</v>
      </c>
      <c r="O116" s="289">
        <v>0</v>
      </c>
      <c r="P116" s="289">
        <v>5</v>
      </c>
    </row>
    <row r="117" spans="1:16" ht="13.5" outlineLevel="3">
      <c r="A117" s="96" t="s">
        <v>117</v>
      </c>
      <c r="B117" s="97" t="s">
        <v>118</v>
      </c>
      <c r="C117" s="98" t="s">
        <v>120</v>
      </c>
      <c r="D117" s="99"/>
      <c r="E117" s="100">
        <v>1</v>
      </c>
      <c r="F117" s="101"/>
      <c r="G117" s="271">
        <f t="shared" si="9"/>
        <v>15</v>
      </c>
      <c r="H117" s="271">
        <f t="shared" si="10"/>
        <v>12</v>
      </c>
      <c r="I117" s="272">
        <v>2</v>
      </c>
      <c r="J117" s="273">
        <v>2</v>
      </c>
      <c r="K117" s="273">
        <v>2</v>
      </c>
      <c r="L117" s="273">
        <v>2</v>
      </c>
      <c r="M117" s="273">
        <v>2</v>
      </c>
      <c r="N117" s="274">
        <v>2</v>
      </c>
      <c r="O117" s="275">
        <v>0</v>
      </c>
      <c r="P117" s="275">
        <v>3</v>
      </c>
    </row>
    <row r="118" spans="1:16" ht="13.5" outlineLevel="3">
      <c r="A118" s="96" t="s">
        <v>117</v>
      </c>
      <c r="B118" s="97" t="s">
        <v>118</v>
      </c>
      <c r="C118" s="98" t="s">
        <v>121</v>
      </c>
      <c r="D118" s="99"/>
      <c r="E118" s="100">
        <v>1</v>
      </c>
      <c r="F118" s="101"/>
      <c r="G118" s="271">
        <f t="shared" si="9"/>
        <v>28</v>
      </c>
      <c r="H118" s="271">
        <f t="shared" si="10"/>
        <v>25</v>
      </c>
      <c r="I118" s="272">
        <v>4</v>
      </c>
      <c r="J118" s="273">
        <v>4</v>
      </c>
      <c r="K118" s="273">
        <v>4</v>
      </c>
      <c r="L118" s="273">
        <v>4</v>
      </c>
      <c r="M118" s="273">
        <v>4</v>
      </c>
      <c r="N118" s="274">
        <v>5</v>
      </c>
      <c r="O118" s="275">
        <v>0</v>
      </c>
      <c r="P118" s="275">
        <v>3</v>
      </c>
    </row>
    <row r="119" spans="1:16" ht="13.5" outlineLevel="3">
      <c r="A119" s="96" t="s">
        <v>117</v>
      </c>
      <c r="B119" s="97" t="s">
        <v>118</v>
      </c>
      <c r="C119" s="98" t="s">
        <v>122</v>
      </c>
      <c r="D119" s="99"/>
      <c r="E119" s="100">
        <v>1</v>
      </c>
      <c r="F119" s="101"/>
      <c r="G119" s="271">
        <f t="shared" si="9"/>
        <v>14</v>
      </c>
      <c r="H119" s="271">
        <f t="shared" si="10"/>
        <v>12</v>
      </c>
      <c r="I119" s="272">
        <v>2</v>
      </c>
      <c r="J119" s="273">
        <v>2</v>
      </c>
      <c r="K119" s="273">
        <v>2</v>
      </c>
      <c r="L119" s="273">
        <v>2</v>
      </c>
      <c r="M119" s="273">
        <v>2</v>
      </c>
      <c r="N119" s="274">
        <v>2</v>
      </c>
      <c r="O119" s="275">
        <v>0</v>
      </c>
      <c r="P119" s="275">
        <v>2</v>
      </c>
    </row>
    <row r="120" spans="1:16" ht="13.5" outlineLevel="3">
      <c r="A120" s="96" t="s">
        <v>117</v>
      </c>
      <c r="B120" s="97" t="s">
        <v>118</v>
      </c>
      <c r="C120" s="98" t="s">
        <v>123</v>
      </c>
      <c r="D120" s="99"/>
      <c r="E120" s="100">
        <v>1</v>
      </c>
      <c r="F120" s="101"/>
      <c r="G120" s="271">
        <f t="shared" si="9"/>
        <v>31</v>
      </c>
      <c r="H120" s="271">
        <f t="shared" si="10"/>
        <v>29</v>
      </c>
      <c r="I120" s="272">
        <v>6</v>
      </c>
      <c r="J120" s="273">
        <v>5</v>
      </c>
      <c r="K120" s="273">
        <v>5</v>
      </c>
      <c r="L120" s="273">
        <v>5</v>
      </c>
      <c r="M120" s="273">
        <v>4</v>
      </c>
      <c r="N120" s="274">
        <v>4</v>
      </c>
      <c r="O120" s="275">
        <v>0</v>
      </c>
      <c r="P120" s="275">
        <v>2</v>
      </c>
    </row>
    <row r="121" spans="1:16" ht="13.5" outlineLevel="3">
      <c r="A121" s="96" t="s">
        <v>117</v>
      </c>
      <c r="B121" s="97" t="s">
        <v>118</v>
      </c>
      <c r="C121" s="98" t="s">
        <v>124</v>
      </c>
      <c r="D121" s="99"/>
      <c r="E121" s="100">
        <v>1</v>
      </c>
      <c r="F121" s="101"/>
      <c r="G121" s="271">
        <f t="shared" si="9"/>
        <v>6</v>
      </c>
      <c r="H121" s="271">
        <f t="shared" si="10"/>
        <v>4</v>
      </c>
      <c r="I121" s="272">
        <v>1</v>
      </c>
      <c r="J121" s="273">
        <v>1</v>
      </c>
      <c r="K121" s="273">
        <v>0</v>
      </c>
      <c r="L121" s="273">
        <v>0</v>
      </c>
      <c r="M121" s="273">
        <v>1</v>
      </c>
      <c r="N121" s="274">
        <v>1</v>
      </c>
      <c r="O121" s="275">
        <v>1</v>
      </c>
      <c r="P121" s="275">
        <v>1</v>
      </c>
    </row>
    <row r="122" spans="1:16" ht="13.5" outlineLevel="3">
      <c r="A122" s="96" t="s">
        <v>117</v>
      </c>
      <c r="B122" s="97" t="s">
        <v>118</v>
      </c>
      <c r="C122" s="98" t="s">
        <v>125</v>
      </c>
      <c r="D122" s="99"/>
      <c r="E122" s="100">
        <v>1</v>
      </c>
      <c r="F122" s="101"/>
      <c r="G122" s="271">
        <f t="shared" si="9"/>
        <v>6</v>
      </c>
      <c r="H122" s="271">
        <f t="shared" si="10"/>
        <v>2</v>
      </c>
      <c r="I122" s="272">
        <v>1</v>
      </c>
      <c r="J122" s="273">
        <v>0</v>
      </c>
      <c r="K122" s="273">
        <v>0</v>
      </c>
      <c r="L122" s="273">
        <v>0</v>
      </c>
      <c r="M122" s="273">
        <v>0</v>
      </c>
      <c r="N122" s="274">
        <v>1</v>
      </c>
      <c r="O122" s="275">
        <v>2</v>
      </c>
      <c r="P122" s="275">
        <v>2</v>
      </c>
    </row>
    <row r="123" spans="1:16" ht="13.5" outlineLevel="3">
      <c r="A123" s="96" t="s">
        <v>117</v>
      </c>
      <c r="B123" s="97" t="s">
        <v>118</v>
      </c>
      <c r="C123" s="98" t="s">
        <v>126</v>
      </c>
      <c r="D123" s="99"/>
      <c r="E123" s="100">
        <v>1</v>
      </c>
      <c r="F123" s="101"/>
      <c r="G123" s="271">
        <f t="shared" si="9"/>
        <v>9</v>
      </c>
      <c r="H123" s="271">
        <f t="shared" si="10"/>
        <v>6</v>
      </c>
      <c r="I123" s="272">
        <v>1</v>
      </c>
      <c r="J123" s="273">
        <v>1</v>
      </c>
      <c r="K123" s="273">
        <v>1</v>
      </c>
      <c r="L123" s="273">
        <v>1</v>
      </c>
      <c r="M123" s="273">
        <v>1</v>
      </c>
      <c r="N123" s="274">
        <v>1</v>
      </c>
      <c r="O123" s="275">
        <v>0</v>
      </c>
      <c r="P123" s="275">
        <v>3</v>
      </c>
    </row>
    <row r="124" spans="1:16" ht="13.5" outlineLevel="3">
      <c r="A124" s="96" t="s">
        <v>117</v>
      </c>
      <c r="B124" s="97" t="s">
        <v>118</v>
      </c>
      <c r="C124" s="98" t="s">
        <v>127</v>
      </c>
      <c r="D124" s="99"/>
      <c r="E124" s="100">
        <v>1</v>
      </c>
      <c r="F124" s="101"/>
      <c r="G124" s="271">
        <f t="shared" si="9"/>
        <v>8</v>
      </c>
      <c r="H124" s="271">
        <f t="shared" si="10"/>
        <v>6</v>
      </c>
      <c r="I124" s="272">
        <v>1</v>
      </c>
      <c r="J124" s="273">
        <v>1</v>
      </c>
      <c r="K124" s="273">
        <v>1</v>
      </c>
      <c r="L124" s="273">
        <v>1</v>
      </c>
      <c r="M124" s="273">
        <v>1</v>
      </c>
      <c r="N124" s="274">
        <v>1</v>
      </c>
      <c r="O124" s="275">
        <v>0</v>
      </c>
      <c r="P124" s="275">
        <v>2</v>
      </c>
    </row>
    <row r="125" spans="1:16" ht="13.5" outlineLevel="3">
      <c r="A125" s="96" t="s">
        <v>117</v>
      </c>
      <c r="B125" s="97" t="s">
        <v>118</v>
      </c>
      <c r="C125" s="98" t="s">
        <v>128</v>
      </c>
      <c r="D125" s="99"/>
      <c r="E125" s="100">
        <v>1</v>
      </c>
      <c r="F125" s="101"/>
      <c r="G125" s="271">
        <f t="shared" si="9"/>
        <v>7</v>
      </c>
      <c r="H125" s="271">
        <f t="shared" si="10"/>
        <v>6</v>
      </c>
      <c r="I125" s="272">
        <v>1</v>
      </c>
      <c r="J125" s="273">
        <v>1</v>
      </c>
      <c r="K125" s="273">
        <v>1</v>
      </c>
      <c r="L125" s="273">
        <v>1</v>
      </c>
      <c r="M125" s="273">
        <v>1</v>
      </c>
      <c r="N125" s="274">
        <v>1</v>
      </c>
      <c r="O125" s="275">
        <v>0</v>
      </c>
      <c r="P125" s="275">
        <v>1</v>
      </c>
    </row>
    <row r="126" spans="1:16" ht="13.5" outlineLevel="3">
      <c r="A126" s="96" t="s">
        <v>117</v>
      </c>
      <c r="B126" s="97" t="s">
        <v>118</v>
      </c>
      <c r="C126" s="98" t="s">
        <v>129</v>
      </c>
      <c r="D126" s="99"/>
      <c r="E126" s="100">
        <v>1</v>
      </c>
      <c r="F126" s="101"/>
      <c r="G126" s="271">
        <f t="shared" si="9"/>
        <v>8</v>
      </c>
      <c r="H126" s="271">
        <f t="shared" si="10"/>
        <v>6</v>
      </c>
      <c r="I126" s="272">
        <v>1</v>
      </c>
      <c r="J126" s="273">
        <v>1</v>
      </c>
      <c r="K126" s="273">
        <v>1</v>
      </c>
      <c r="L126" s="273">
        <v>1</v>
      </c>
      <c r="M126" s="273">
        <v>1</v>
      </c>
      <c r="N126" s="274">
        <v>1</v>
      </c>
      <c r="O126" s="275">
        <v>0</v>
      </c>
      <c r="P126" s="275">
        <v>2</v>
      </c>
    </row>
    <row r="127" spans="1:16" ht="13.5" outlineLevel="3">
      <c r="A127" s="96" t="s">
        <v>117</v>
      </c>
      <c r="B127" s="97" t="s">
        <v>118</v>
      </c>
      <c r="C127" s="98" t="s">
        <v>130</v>
      </c>
      <c r="D127" s="99"/>
      <c r="E127" s="100">
        <v>1</v>
      </c>
      <c r="F127" s="101"/>
      <c r="G127" s="271">
        <f t="shared" si="9"/>
        <v>7</v>
      </c>
      <c r="H127" s="271">
        <f t="shared" si="10"/>
        <v>6</v>
      </c>
      <c r="I127" s="272">
        <v>1</v>
      </c>
      <c r="J127" s="273">
        <v>1</v>
      </c>
      <c r="K127" s="273">
        <v>1</v>
      </c>
      <c r="L127" s="273">
        <v>1</v>
      </c>
      <c r="M127" s="273">
        <v>1</v>
      </c>
      <c r="N127" s="274">
        <v>1</v>
      </c>
      <c r="O127" s="275">
        <v>0</v>
      </c>
      <c r="P127" s="275">
        <v>1</v>
      </c>
    </row>
    <row r="128" spans="1:16" ht="13.5" outlineLevel="3">
      <c r="A128" s="96" t="s">
        <v>117</v>
      </c>
      <c r="B128" s="97" t="s">
        <v>118</v>
      </c>
      <c r="C128" s="98" t="s">
        <v>131</v>
      </c>
      <c r="D128" s="99"/>
      <c r="E128" s="100">
        <v>1</v>
      </c>
      <c r="F128" s="101"/>
      <c r="G128" s="271">
        <f t="shared" si="9"/>
        <v>8</v>
      </c>
      <c r="H128" s="271">
        <f t="shared" si="10"/>
        <v>6</v>
      </c>
      <c r="I128" s="272">
        <v>1</v>
      </c>
      <c r="J128" s="273">
        <v>1</v>
      </c>
      <c r="K128" s="273">
        <v>1</v>
      </c>
      <c r="L128" s="273">
        <v>1</v>
      </c>
      <c r="M128" s="273">
        <v>1</v>
      </c>
      <c r="N128" s="274">
        <v>1</v>
      </c>
      <c r="O128" s="275">
        <v>0</v>
      </c>
      <c r="P128" s="275">
        <v>2</v>
      </c>
    </row>
    <row r="129" spans="1:16" ht="13.5" outlineLevel="3">
      <c r="A129" s="96" t="s">
        <v>117</v>
      </c>
      <c r="B129" s="97" t="s">
        <v>118</v>
      </c>
      <c r="C129" s="98" t="s">
        <v>132</v>
      </c>
      <c r="D129" s="99"/>
      <c r="E129" s="100">
        <v>1</v>
      </c>
      <c r="F129" s="101"/>
      <c r="G129" s="271">
        <f t="shared" si="9"/>
        <v>17</v>
      </c>
      <c r="H129" s="271">
        <f t="shared" si="10"/>
        <v>15</v>
      </c>
      <c r="I129" s="272">
        <v>2</v>
      </c>
      <c r="J129" s="273">
        <v>2</v>
      </c>
      <c r="K129" s="273">
        <v>3</v>
      </c>
      <c r="L129" s="273">
        <v>3</v>
      </c>
      <c r="M129" s="273">
        <v>3</v>
      </c>
      <c r="N129" s="274">
        <v>2</v>
      </c>
      <c r="O129" s="275">
        <v>0</v>
      </c>
      <c r="P129" s="275">
        <v>2</v>
      </c>
    </row>
    <row r="130" spans="1:16" ht="13.5" outlineLevel="3">
      <c r="A130" s="96" t="s">
        <v>117</v>
      </c>
      <c r="B130" s="97" t="s">
        <v>118</v>
      </c>
      <c r="C130" s="98" t="s">
        <v>133</v>
      </c>
      <c r="D130" s="99"/>
      <c r="E130" s="100">
        <v>1</v>
      </c>
      <c r="F130" s="101"/>
      <c r="G130" s="271">
        <f t="shared" si="9"/>
        <v>21</v>
      </c>
      <c r="H130" s="271">
        <f t="shared" si="10"/>
        <v>19</v>
      </c>
      <c r="I130" s="272">
        <v>3</v>
      </c>
      <c r="J130" s="273">
        <v>4</v>
      </c>
      <c r="K130" s="273">
        <v>3</v>
      </c>
      <c r="L130" s="273">
        <v>3</v>
      </c>
      <c r="M130" s="273">
        <v>3</v>
      </c>
      <c r="N130" s="274">
        <v>3</v>
      </c>
      <c r="O130" s="275">
        <v>0</v>
      </c>
      <c r="P130" s="275">
        <v>2</v>
      </c>
    </row>
    <row r="131" spans="1:16" ht="13.5" outlineLevel="3">
      <c r="A131" s="96" t="s">
        <v>117</v>
      </c>
      <c r="B131" s="97" t="s">
        <v>118</v>
      </c>
      <c r="C131" s="98" t="s">
        <v>134</v>
      </c>
      <c r="D131" s="99"/>
      <c r="E131" s="100">
        <v>1</v>
      </c>
      <c r="F131" s="101"/>
      <c r="G131" s="271">
        <f t="shared" si="9"/>
        <v>7</v>
      </c>
      <c r="H131" s="271">
        <f t="shared" si="10"/>
        <v>4</v>
      </c>
      <c r="I131" s="272">
        <v>1</v>
      </c>
      <c r="J131" s="273">
        <v>1</v>
      </c>
      <c r="K131" s="273">
        <v>1</v>
      </c>
      <c r="L131" s="273">
        <v>0</v>
      </c>
      <c r="M131" s="273">
        <v>0</v>
      </c>
      <c r="N131" s="274">
        <v>1</v>
      </c>
      <c r="O131" s="275">
        <v>1</v>
      </c>
      <c r="P131" s="275">
        <v>2</v>
      </c>
    </row>
    <row r="132" spans="1:16" ht="13.5" outlineLevel="3">
      <c r="A132" s="102" t="s">
        <v>117</v>
      </c>
      <c r="B132" s="103" t="s">
        <v>118</v>
      </c>
      <c r="C132" s="104" t="s">
        <v>135</v>
      </c>
      <c r="D132" s="105"/>
      <c r="E132" s="106">
        <v>1</v>
      </c>
      <c r="F132" s="107"/>
      <c r="G132" s="276">
        <f t="shared" si="9"/>
        <v>13</v>
      </c>
      <c r="H132" s="276">
        <f t="shared" si="10"/>
        <v>10</v>
      </c>
      <c r="I132" s="277">
        <v>1</v>
      </c>
      <c r="J132" s="278">
        <v>2</v>
      </c>
      <c r="K132" s="278">
        <v>1</v>
      </c>
      <c r="L132" s="278">
        <v>2</v>
      </c>
      <c r="M132" s="278">
        <v>2</v>
      </c>
      <c r="N132" s="279">
        <v>2</v>
      </c>
      <c r="O132" s="280">
        <v>0</v>
      </c>
      <c r="P132" s="280">
        <v>3</v>
      </c>
    </row>
    <row r="133" spans="1:16" ht="13.5" outlineLevel="2">
      <c r="A133" s="108" t="s">
        <v>117</v>
      </c>
      <c r="B133" s="109" t="s">
        <v>269</v>
      </c>
      <c r="C133" s="110"/>
      <c r="D133" s="290">
        <f>SUBTOTAL(3,D116:D132)</f>
        <v>0</v>
      </c>
      <c r="E133" s="111">
        <f aca="true" t="shared" si="19" ref="E133:P133">SUBTOTAL(9,E116:E132)</f>
        <v>17</v>
      </c>
      <c r="F133" s="112">
        <f t="shared" si="19"/>
        <v>0</v>
      </c>
      <c r="G133" s="281">
        <f t="shared" si="19"/>
        <v>228</v>
      </c>
      <c r="H133" s="281">
        <f t="shared" si="19"/>
        <v>186</v>
      </c>
      <c r="I133" s="282">
        <f t="shared" si="19"/>
        <v>32</v>
      </c>
      <c r="J133" s="283">
        <f t="shared" si="19"/>
        <v>32</v>
      </c>
      <c r="K133" s="283">
        <f t="shared" si="19"/>
        <v>30</v>
      </c>
      <c r="L133" s="283">
        <f t="shared" si="19"/>
        <v>30</v>
      </c>
      <c r="M133" s="283">
        <f t="shared" si="19"/>
        <v>30</v>
      </c>
      <c r="N133" s="284">
        <f t="shared" si="19"/>
        <v>32</v>
      </c>
      <c r="O133" s="112">
        <f t="shared" si="19"/>
        <v>4</v>
      </c>
      <c r="P133" s="112">
        <f t="shared" si="19"/>
        <v>38</v>
      </c>
    </row>
    <row r="134" spans="1:16" ht="13.5" outlineLevel="3">
      <c r="A134" s="118" t="s">
        <v>117</v>
      </c>
      <c r="B134" s="119" t="s">
        <v>136</v>
      </c>
      <c r="C134" s="120" t="s">
        <v>137</v>
      </c>
      <c r="D134" s="121"/>
      <c r="E134" s="122">
        <v>1</v>
      </c>
      <c r="F134" s="123"/>
      <c r="G134" s="285">
        <f aca="true" t="shared" si="20" ref="G134:G197">SUM(H134,O134,P134)</f>
        <v>23</v>
      </c>
      <c r="H134" s="285">
        <f aca="true" t="shared" si="21" ref="H134:H197">SUM(I134:N134)</f>
        <v>20</v>
      </c>
      <c r="I134" s="286">
        <v>3</v>
      </c>
      <c r="J134" s="287">
        <v>3</v>
      </c>
      <c r="K134" s="287">
        <v>3</v>
      </c>
      <c r="L134" s="287">
        <v>3</v>
      </c>
      <c r="M134" s="287">
        <v>4</v>
      </c>
      <c r="N134" s="288">
        <v>4</v>
      </c>
      <c r="O134" s="289">
        <v>0</v>
      </c>
      <c r="P134" s="289">
        <v>3</v>
      </c>
    </row>
    <row r="135" spans="1:16" ht="13.5" outlineLevel="3">
      <c r="A135" s="96" t="s">
        <v>117</v>
      </c>
      <c r="B135" s="97" t="s">
        <v>136</v>
      </c>
      <c r="C135" s="98" t="s">
        <v>138</v>
      </c>
      <c r="D135" s="99"/>
      <c r="E135" s="100">
        <v>1</v>
      </c>
      <c r="F135" s="101"/>
      <c r="G135" s="271">
        <f t="shared" si="20"/>
        <v>12</v>
      </c>
      <c r="H135" s="271">
        <f t="shared" si="21"/>
        <v>10</v>
      </c>
      <c r="I135" s="272">
        <v>1</v>
      </c>
      <c r="J135" s="273">
        <v>2</v>
      </c>
      <c r="K135" s="273">
        <v>1</v>
      </c>
      <c r="L135" s="273">
        <v>2</v>
      </c>
      <c r="M135" s="273">
        <v>2</v>
      </c>
      <c r="N135" s="274">
        <v>2</v>
      </c>
      <c r="O135" s="275">
        <v>0</v>
      </c>
      <c r="P135" s="275">
        <v>2</v>
      </c>
    </row>
    <row r="136" spans="1:16" ht="13.5" outlineLevel="3">
      <c r="A136" s="96" t="s">
        <v>117</v>
      </c>
      <c r="B136" s="97" t="s">
        <v>136</v>
      </c>
      <c r="C136" s="98" t="s">
        <v>139</v>
      </c>
      <c r="D136" s="99"/>
      <c r="E136" s="100">
        <v>1</v>
      </c>
      <c r="F136" s="101"/>
      <c r="G136" s="271">
        <f t="shared" si="20"/>
        <v>7</v>
      </c>
      <c r="H136" s="271">
        <f t="shared" si="21"/>
        <v>6</v>
      </c>
      <c r="I136" s="272">
        <v>1</v>
      </c>
      <c r="J136" s="273">
        <v>1</v>
      </c>
      <c r="K136" s="273">
        <v>1</v>
      </c>
      <c r="L136" s="273">
        <v>1</v>
      </c>
      <c r="M136" s="273">
        <v>1</v>
      </c>
      <c r="N136" s="274">
        <v>1</v>
      </c>
      <c r="O136" s="275">
        <v>0</v>
      </c>
      <c r="P136" s="275">
        <v>1</v>
      </c>
    </row>
    <row r="137" spans="1:16" ht="13.5" outlineLevel="3">
      <c r="A137" s="96" t="s">
        <v>117</v>
      </c>
      <c r="B137" s="97" t="s">
        <v>136</v>
      </c>
      <c r="C137" s="98" t="s">
        <v>142</v>
      </c>
      <c r="D137" s="99"/>
      <c r="E137" s="100">
        <v>1</v>
      </c>
      <c r="F137" s="101"/>
      <c r="G137" s="271">
        <f t="shared" si="20"/>
        <v>7</v>
      </c>
      <c r="H137" s="271">
        <f t="shared" si="21"/>
        <v>6</v>
      </c>
      <c r="I137" s="272">
        <v>1</v>
      </c>
      <c r="J137" s="273">
        <v>1</v>
      </c>
      <c r="K137" s="273">
        <v>1</v>
      </c>
      <c r="L137" s="273">
        <v>1</v>
      </c>
      <c r="M137" s="273">
        <v>1</v>
      </c>
      <c r="N137" s="274">
        <v>1</v>
      </c>
      <c r="O137" s="275">
        <v>0</v>
      </c>
      <c r="P137" s="275">
        <v>1</v>
      </c>
    </row>
    <row r="138" spans="1:16" ht="13.5" outlineLevel="3">
      <c r="A138" s="96" t="s">
        <v>117</v>
      </c>
      <c r="B138" s="97" t="s">
        <v>136</v>
      </c>
      <c r="C138" s="98" t="s">
        <v>140</v>
      </c>
      <c r="D138" s="99"/>
      <c r="E138" s="100">
        <v>1</v>
      </c>
      <c r="F138" s="101"/>
      <c r="G138" s="271">
        <f t="shared" si="20"/>
        <v>8</v>
      </c>
      <c r="H138" s="271">
        <f t="shared" si="21"/>
        <v>6</v>
      </c>
      <c r="I138" s="272">
        <v>1</v>
      </c>
      <c r="J138" s="273">
        <v>1</v>
      </c>
      <c r="K138" s="273">
        <v>1</v>
      </c>
      <c r="L138" s="273">
        <v>1</v>
      </c>
      <c r="M138" s="273">
        <v>1</v>
      </c>
      <c r="N138" s="274">
        <v>1</v>
      </c>
      <c r="O138" s="275">
        <v>0</v>
      </c>
      <c r="P138" s="275">
        <v>2</v>
      </c>
    </row>
    <row r="139" spans="1:16" ht="13.5" outlineLevel="3">
      <c r="A139" s="96" t="s">
        <v>117</v>
      </c>
      <c r="B139" s="97" t="s">
        <v>136</v>
      </c>
      <c r="C139" s="98" t="s">
        <v>141</v>
      </c>
      <c r="D139" s="99"/>
      <c r="E139" s="100">
        <v>1</v>
      </c>
      <c r="F139" s="101"/>
      <c r="G139" s="271">
        <f t="shared" si="20"/>
        <v>7</v>
      </c>
      <c r="H139" s="271">
        <f t="shared" si="21"/>
        <v>6</v>
      </c>
      <c r="I139" s="272">
        <v>1</v>
      </c>
      <c r="J139" s="273">
        <v>1</v>
      </c>
      <c r="K139" s="273">
        <v>1</v>
      </c>
      <c r="L139" s="273">
        <v>1</v>
      </c>
      <c r="M139" s="273">
        <v>1</v>
      </c>
      <c r="N139" s="274">
        <v>1</v>
      </c>
      <c r="O139" s="275">
        <v>0</v>
      </c>
      <c r="P139" s="275">
        <v>1</v>
      </c>
    </row>
    <row r="140" spans="1:16" ht="13.5" outlineLevel="3">
      <c r="A140" s="96" t="s">
        <v>117</v>
      </c>
      <c r="B140" s="97" t="s">
        <v>136</v>
      </c>
      <c r="C140" s="98" t="s">
        <v>143</v>
      </c>
      <c r="D140" s="99"/>
      <c r="E140" s="100">
        <v>1</v>
      </c>
      <c r="F140" s="101"/>
      <c r="G140" s="271">
        <f t="shared" si="20"/>
        <v>7</v>
      </c>
      <c r="H140" s="271">
        <f t="shared" si="21"/>
        <v>6</v>
      </c>
      <c r="I140" s="272">
        <v>1</v>
      </c>
      <c r="J140" s="273">
        <v>1</v>
      </c>
      <c r="K140" s="273">
        <v>1</v>
      </c>
      <c r="L140" s="273">
        <v>1</v>
      </c>
      <c r="M140" s="273">
        <v>1</v>
      </c>
      <c r="N140" s="274">
        <v>1</v>
      </c>
      <c r="O140" s="275">
        <v>0</v>
      </c>
      <c r="P140" s="275">
        <v>1</v>
      </c>
    </row>
    <row r="141" spans="1:16" ht="13.5" outlineLevel="2">
      <c r="A141" s="108" t="s">
        <v>117</v>
      </c>
      <c r="B141" s="109" t="s">
        <v>270</v>
      </c>
      <c r="C141" s="110"/>
      <c r="D141" s="290">
        <f>SUBTOTAL(3,D134:D140)</f>
        <v>0</v>
      </c>
      <c r="E141" s="111">
        <f aca="true" t="shared" si="22" ref="E141:P141">SUBTOTAL(9,E134:E140)</f>
        <v>7</v>
      </c>
      <c r="F141" s="112">
        <f t="shared" si="22"/>
        <v>0</v>
      </c>
      <c r="G141" s="281">
        <f t="shared" si="22"/>
        <v>71</v>
      </c>
      <c r="H141" s="281">
        <f t="shared" si="22"/>
        <v>60</v>
      </c>
      <c r="I141" s="282">
        <f t="shared" si="22"/>
        <v>9</v>
      </c>
      <c r="J141" s="283">
        <f t="shared" si="22"/>
        <v>10</v>
      </c>
      <c r="K141" s="283">
        <f t="shared" si="22"/>
        <v>9</v>
      </c>
      <c r="L141" s="283">
        <f t="shared" si="22"/>
        <v>10</v>
      </c>
      <c r="M141" s="283">
        <f t="shared" si="22"/>
        <v>11</v>
      </c>
      <c r="N141" s="284">
        <f t="shared" si="22"/>
        <v>11</v>
      </c>
      <c r="O141" s="112">
        <f t="shared" si="22"/>
        <v>0</v>
      </c>
      <c r="P141" s="112">
        <f t="shared" si="22"/>
        <v>11</v>
      </c>
    </row>
    <row r="142" spans="1:16" ht="13.5" outlineLevel="3">
      <c r="A142" s="118" t="s">
        <v>117</v>
      </c>
      <c r="B142" s="119" t="s">
        <v>144</v>
      </c>
      <c r="C142" s="120" t="s">
        <v>145</v>
      </c>
      <c r="D142" s="121"/>
      <c r="E142" s="122">
        <v>1</v>
      </c>
      <c r="F142" s="123"/>
      <c r="G142" s="285">
        <f t="shared" si="20"/>
        <v>6</v>
      </c>
      <c r="H142" s="285">
        <f t="shared" si="21"/>
        <v>4</v>
      </c>
      <c r="I142" s="286">
        <v>1</v>
      </c>
      <c r="J142" s="287">
        <v>0</v>
      </c>
      <c r="K142" s="287">
        <v>0</v>
      </c>
      <c r="L142" s="287">
        <v>1</v>
      </c>
      <c r="M142" s="287">
        <v>1</v>
      </c>
      <c r="N142" s="288">
        <v>1</v>
      </c>
      <c r="O142" s="289">
        <v>1</v>
      </c>
      <c r="P142" s="289">
        <v>1</v>
      </c>
    </row>
    <row r="143" spans="1:16" ht="13.5" outlineLevel="3">
      <c r="A143" s="96" t="s">
        <v>117</v>
      </c>
      <c r="B143" s="97" t="s">
        <v>144</v>
      </c>
      <c r="C143" s="98" t="s">
        <v>146</v>
      </c>
      <c r="D143" s="99"/>
      <c r="E143" s="100">
        <v>1</v>
      </c>
      <c r="F143" s="101"/>
      <c r="G143" s="271">
        <f t="shared" si="20"/>
        <v>7</v>
      </c>
      <c r="H143" s="271">
        <f t="shared" si="21"/>
        <v>6</v>
      </c>
      <c r="I143" s="272">
        <v>1</v>
      </c>
      <c r="J143" s="273">
        <v>1</v>
      </c>
      <c r="K143" s="273">
        <v>1</v>
      </c>
      <c r="L143" s="273">
        <v>1</v>
      </c>
      <c r="M143" s="273">
        <v>1</v>
      </c>
      <c r="N143" s="274">
        <v>1</v>
      </c>
      <c r="O143" s="275">
        <v>0</v>
      </c>
      <c r="P143" s="275">
        <v>1</v>
      </c>
    </row>
    <row r="144" spans="1:16" ht="13.5" outlineLevel="3">
      <c r="A144" s="96" t="s">
        <v>117</v>
      </c>
      <c r="B144" s="97" t="s">
        <v>144</v>
      </c>
      <c r="C144" s="98" t="s">
        <v>147</v>
      </c>
      <c r="D144" s="99"/>
      <c r="E144" s="100">
        <v>1</v>
      </c>
      <c r="F144" s="101"/>
      <c r="G144" s="271">
        <f t="shared" si="20"/>
        <v>11</v>
      </c>
      <c r="H144" s="271">
        <f t="shared" si="21"/>
        <v>9</v>
      </c>
      <c r="I144" s="272">
        <v>1</v>
      </c>
      <c r="J144" s="273">
        <v>2</v>
      </c>
      <c r="K144" s="273">
        <v>1</v>
      </c>
      <c r="L144" s="273">
        <v>1</v>
      </c>
      <c r="M144" s="273">
        <v>2</v>
      </c>
      <c r="N144" s="274">
        <v>2</v>
      </c>
      <c r="O144" s="275">
        <v>0</v>
      </c>
      <c r="P144" s="275">
        <v>2</v>
      </c>
    </row>
    <row r="145" spans="1:16" ht="13.5" outlineLevel="3">
      <c r="A145" s="96" t="s">
        <v>117</v>
      </c>
      <c r="B145" s="97" t="s">
        <v>144</v>
      </c>
      <c r="C145" s="98" t="s">
        <v>148</v>
      </c>
      <c r="D145" s="99"/>
      <c r="E145" s="100">
        <v>1</v>
      </c>
      <c r="F145" s="101"/>
      <c r="G145" s="271">
        <f t="shared" si="20"/>
        <v>7</v>
      </c>
      <c r="H145" s="271">
        <f t="shared" si="21"/>
        <v>6</v>
      </c>
      <c r="I145" s="272">
        <v>1</v>
      </c>
      <c r="J145" s="273">
        <v>1</v>
      </c>
      <c r="K145" s="273">
        <v>1</v>
      </c>
      <c r="L145" s="273">
        <v>1</v>
      </c>
      <c r="M145" s="273">
        <v>1</v>
      </c>
      <c r="N145" s="274">
        <v>1</v>
      </c>
      <c r="O145" s="275">
        <v>0</v>
      </c>
      <c r="P145" s="275">
        <v>1</v>
      </c>
    </row>
    <row r="146" spans="1:16" ht="13.5" outlineLevel="3">
      <c r="A146" s="102" t="s">
        <v>117</v>
      </c>
      <c r="B146" s="103" t="s">
        <v>144</v>
      </c>
      <c r="C146" s="104" t="s">
        <v>149</v>
      </c>
      <c r="D146" s="105"/>
      <c r="E146" s="106">
        <v>1</v>
      </c>
      <c r="F146" s="107"/>
      <c r="G146" s="276">
        <f t="shared" si="20"/>
        <v>8</v>
      </c>
      <c r="H146" s="276">
        <f t="shared" si="21"/>
        <v>6</v>
      </c>
      <c r="I146" s="277">
        <v>1</v>
      </c>
      <c r="J146" s="278">
        <v>1</v>
      </c>
      <c r="K146" s="278">
        <v>1</v>
      </c>
      <c r="L146" s="278">
        <v>1</v>
      </c>
      <c r="M146" s="278">
        <v>1</v>
      </c>
      <c r="N146" s="279">
        <v>1</v>
      </c>
      <c r="O146" s="280">
        <v>0</v>
      </c>
      <c r="P146" s="280">
        <v>2</v>
      </c>
    </row>
    <row r="147" spans="1:16" ht="13.5" outlineLevel="2">
      <c r="A147" s="108" t="s">
        <v>117</v>
      </c>
      <c r="B147" s="109" t="s">
        <v>271</v>
      </c>
      <c r="C147" s="110"/>
      <c r="D147" s="290">
        <f>SUBTOTAL(3,D142:D146)</f>
        <v>0</v>
      </c>
      <c r="E147" s="111">
        <f aca="true" t="shared" si="23" ref="E147:P147">SUBTOTAL(9,E142:E146)</f>
        <v>5</v>
      </c>
      <c r="F147" s="112">
        <f t="shared" si="23"/>
        <v>0</v>
      </c>
      <c r="G147" s="281">
        <f t="shared" si="23"/>
        <v>39</v>
      </c>
      <c r="H147" s="281">
        <f t="shared" si="23"/>
        <v>31</v>
      </c>
      <c r="I147" s="282">
        <f t="shared" si="23"/>
        <v>5</v>
      </c>
      <c r="J147" s="283">
        <f t="shared" si="23"/>
        <v>5</v>
      </c>
      <c r="K147" s="283">
        <f t="shared" si="23"/>
        <v>4</v>
      </c>
      <c r="L147" s="283">
        <f t="shared" si="23"/>
        <v>5</v>
      </c>
      <c r="M147" s="283">
        <f t="shared" si="23"/>
        <v>6</v>
      </c>
      <c r="N147" s="284">
        <f t="shared" si="23"/>
        <v>6</v>
      </c>
      <c r="O147" s="112">
        <f t="shared" si="23"/>
        <v>1</v>
      </c>
      <c r="P147" s="112">
        <f t="shared" si="23"/>
        <v>7</v>
      </c>
    </row>
    <row r="148" spans="1:16" ht="13.5" outlineLevel="1">
      <c r="A148" s="129" t="s">
        <v>272</v>
      </c>
      <c r="B148" s="130"/>
      <c r="C148" s="110"/>
      <c r="D148" s="290">
        <f>SUBTOTAL(3,D116:D147)</f>
        <v>0</v>
      </c>
      <c r="E148" s="111">
        <f aca="true" t="shared" si="24" ref="E148:P148">SUBTOTAL(9,E116:E147)</f>
        <v>29</v>
      </c>
      <c r="F148" s="112">
        <f t="shared" si="24"/>
        <v>0</v>
      </c>
      <c r="G148" s="281">
        <f t="shared" si="24"/>
        <v>338</v>
      </c>
      <c r="H148" s="281">
        <f t="shared" si="24"/>
        <v>277</v>
      </c>
      <c r="I148" s="282">
        <f t="shared" si="24"/>
        <v>46</v>
      </c>
      <c r="J148" s="283">
        <f t="shared" si="24"/>
        <v>47</v>
      </c>
      <c r="K148" s="283">
        <f t="shared" si="24"/>
        <v>43</v>
      </c>
      <c r="L148" s="283">
        <f t="shared" si="24"/>
        <v>45</v>
      </c>
      <c r="M148" s="283">
        <f t="shared" si="24"/>
        <v>47</v>
      </c>
      <c r="N148" s="284">
        <f t="shared" si="24"/>
        <v>49</v>
      </c>
      <c r="O148" s="112">
        <f t="shared" si="24"/>
        <v>5</v>
      </c>
      <c r="P148" s="112">
        <f t="shared" si="24"/>
        <v>56</v>
      </c>
    </row>
    <row r="149" spans="1:16" ht="13.5" outlineLevel="3">
      <c r="A149" s="118" t="s">
        <v>150</v>
      </c>
      <c r="B149" s="119" t="s">
        <v>151</v>
      </c>
      <c r="C149" s="120" t="s">
        <v>152</v>
      </c>
      <c r="D149" s="121"/>
      <c r="E149" s="122">
        <v>1</v>
      </c>
      <c r="F149" s="123"/>
      <c r="G149" s="285">
        <f t="shared" si="20"/>
        <v>23</v>
      </c>
      <c r="H149" s="285">
        <f t="shared" si="21"/>
        <v>20</v>
      </c>
      <c r="I149" s="286">
        <v>3</v>
      </c>
      <c r="J149" s="287">
        <v>3</v>
      </c>
      <c r="K149" s="287">
        <v>4</v>
      </c>
      <c r="L149" s="287">
        <v>3</v>
      </c>
      <c r="M149" s="287">
        <v>3</v>
      </c>
      <c r="N149" s="288">
        <v>4</v>
      </c>
      <c r="O149" s="289">
        <v>0</v>
      </c>
      <c r="P149" s="289">
        <v>3</v>
      </c>
    </row>
    <row r="150" spans="1:16" ht="13.5" outlineLevel="3">
      <c r="A150" s="96" t="s">
        <v>150</v>
      </c>
      <c r="B150" s="97" t="s">
        <v>151</v>
      </c>
      <c r="C150" s="98" t="s">
        <v>624</v>
      </c>
      <c r="D150" s="99"/>
      <c r="E150" s="100">
        <v>1</v>
      </c>
      <c r="F150" s="101"/>
      <c r="G150" s="271">
        <f t="shared" si="20"/>
        <v>16</v>
      </c>
      <c r="H150" s="271">
        <f t="shared" si="21"/>
        <v>12</v>
      </c>
      <c r="I150" s="272">
        <v>2</v>
      </c>
      <c r="J150" s="273">
        <v>2</v>
      </c>
      <c r="K150" s="273">
        <v>2</v>
      </c>
      <c r="L150" s="273">
        <v>2</v>
      </c>
      <c r="M150" s="273">
        <v>2</v>
      </c>
      <c r="N150" s="274">
        <v>2</v>
      </c>
      <c r="O150" s="275">
        <v>0</v>
      </c>
      <c r="P150" s="275">
        <v>4</v>
      </c>
    </row>
    <row r="151" spans="1:16" ht="13.5" outlineLevel="3">
      <c r="A151" s="96" t="s">
        <v>150</v>
      </c>
      <c r="B151" s="97" t="s">
        <v>151</v>
      </c>
      <c r="C151" s="98" t="s">
        <v>153</v>
      </c>
      <c r="D151" s="99"/>
      <c r="E151" s="100">
        <v>1</v>
      </c>
      <c r="F151" s="101"/>
      <c r="G151" s="271">
        <f t="shared" si="20"/>
        <v>8</v>
      </c>
      <c r="H151" s="271">
        <f t="shared" si="21"/>
        <v>6</v>
      </c>
      <c r="I151" s="272">
        <v>1</v>
      </c>
      <c r="J151" s="273">
        <v>1</v>
      </c>
      <c r="K151" s="273">
        <v>1</v>
      </c>
      <c r="L151" s="273">
        <v>1</v>
      </c>
      <c r="M151" s="273">
        <v>1</v>
      </c>
      <c r="N151" s="274">
        <v>1</v>
      </c>
      <c r="O151" s="275">
        <v>0</v>
      </c>
      <c r="P151" s="275">
        <v>2</v>
      </c>
    </row>
    <row r="152" spans="1:16" ht="13.5" outlineLevel="3">
      <c r="A152" s="96" t="s">
        <v>150</v>
      </c>
      <c r="B152" s="97" t="s">
        <v>151</v>
      </c>
      <c r="C152" s="98" t="s">
        <v>154</v>
      </c>
      <c r="D152" s="99"/>
      <c r="E152" s="100">
        <v>1</v>
      </c>
      <c r="F152" s="101"/>
      <c r="G152" s="271">
        <f t="shared" si="20"/>
        <v>6</v>
      </c>
      <c r="H152" s="271">
        <f t="shared" si="21"/>
        <v>6</v>
      </c>
      <c r="I152" s="272">
        <v>1</v>
      </c>
      <c r="J152" s="273">
        <v>1</v>
      </c>
      <c r="K152" s="273">
        <v>1</v>
      </c>
      <c r="L152" s="273">
        <v>1</v>
      </c>
      <c r="M152" s="273">
        <v>1</v>
      </c>
      <c r="N152" s="274">
        <v>1</v>
      </c>
      <c r="O152" s="275">
        <v>0</v>
      </c>
      <c r="P152" s="275">
        <v>0</v>
      </c>
    </row>
    <row r="153" spans="1:16" ht="13.5" outlineLevel="3">
      <c r="A153" s="96" t="s">
        <v>150</v>
      </c>
      <c r="B153" s="97" t="s">
        <v>151</v>
      </c>
      <c r="C153" s="98" t="s">
        <v>155</v>
      </c>
      <c r="D153" s="99"/>
      <c r="E153" s="100">
        <v>1</v>
      </c>
      <c r="F153" s="101"/>
      <c r="G153" s="271">
        <f t="shared" si="20"/>
        <v>8</v>
      </c>
      <c r="H153" s="271">
        <f t="shared" si="21"/>
        <v>6</v>
      </c>
      <c r="I153" s="272">
        <v>1</v>
      </c>
      <c r="J153" s="273">
        <v>1</v>
      </c>
      <c r="K153" s="273">
        <v>1</v>
      </c>
      <c r="L153" s="273">
        <v>1</v>
      </c>
      <c r="M153" s="273">
        <v>1</v>
      </c>
      <c r="N153" s="274">
        <v>1</v>
      </c>
      <c r="O153" s="275">
        <v>0</v>
      </c>
      <c r="P153" s="275">
        <v>2</v>
      </c>
    </row>
    <row r="154" spans="1:16" ht="13.5" outlineLevel="3">
      <c r="A154" s="96" t="s">
        <v>150</v>
      </c>
      <c r="B154" s="97" t="s">
        <v>151</v>
      </c>
      <c r="C154" s="98" t="s">
        <v>156</v>
      </c>
      <c r="D154" s="99"/>
      <c r="E154" s="100">
        <v>1</v>
      </c>
      <c r="F154" s="101"/>
      <c r="G154" s="271">
        <f t="shared" si="20"/>
        <v>11</v>
      </c>
      <c r="H154" s="271">
        <f t="shared" si="21"/>
        <v>10</v>
      </c>
      <c r="I154" s="272">
        <v>2</v>
      </c>
      <c r="J154" s="273">
        <v>1</v>
      </c>
      <c r="K154" s="273">
        <v>1</v>
      </c>
      <c r="L154" s="273">
        <v>2</v>
      </c>
      <c r="M154" s="273">
        <v>2</v>
      </c>
      <c r="N154" s="274">
        <v>2</v>
      </c>
      <c r="O154" s="275">
        <v>0</v>
      </c>
      <c r="P154" s="275">
        <v>1</v>
      </c>
    </row>
    <row r="155" spans="1:16" ht="13.5" outlineLevel="3">
      <c r="A155" s="96" t="s">
        <v>150</v>
      </c>
      <c r="B155" s="97" t="s">
        <v>151</v>
      </c>
      <c r="C155" s="98" t="s">
        <v>157</v>
      </c>
      <c r="D155" s="99"/>
      <c r="E155" s="100">
        <v>1</v>
      </c>
      <c r="F155" s="101"/>
      <c r="G155" s="271">
        <f t="shared" si="20"/>
        <v>6</v>
      </c>
      <c r="H155" s="271">
        <f t="shared" si="21"/>
        <v>6</v>
      </c>
      <c r="I155" s="272">
        <v>1</v>
      </c>
      <c r="J155" s="273">
        <v>1</v>
      </c>
      <c r="K155" s="273">
        <v>1</v>
      </c>
      <c r="L155" s="273">
        <v>1</v>
      </c>
      <c r="M155" s="273">
        <v>1</v>
      </c>
      <c r="N155" s="274">
        <v>1</v>
      </c>
      <c r="O155" s="275">
        <v>0</v>
      </c>
      <c r="P155" s="275">
        <v>0</v>
      </c>
    </row>
    <row r="156" spans="1:16" ht="13.5" outlineLevel="3">
      <c r="A156" s="96" t="s">
        <v>150</v>
      </c>
      <c r="B156" s="97" t="s">
        <v>151</v>
      </c>
      <c r="C156" s="98" t="s">
        <v>158</v>
      </c>
      <c r="D156" s="99"/>
      <c r="E156" s="100">
        <v>1</v>
      </c>
      <c r="F156" s="101"/>
      <c r="G156" s="271">
        <f t="shared" si="20"/>
        <v>9</v>
      </c>
      <c r="H156" s="271">
        <f t="shared" si="21"/>
        <v>6</v>
      </c>
      <c r="I156" s="272">
        <v>1</v>
      </c>
      <c r="J156" s="273">
        <v>1</v>
      </c>
      <c r="K156" s="273">
        <v>1</v>
      </c>
      <c r="L156" s="273">
        <v>1</v>
      </c>
      <c r="M156" s="273">
        <v>1</v>
      </c>
      <c r="N156" s="274">
        <v>1</v>
      </c>
      <c r="O156" s="275">
        <v>0</v>
      </c>
      <c r="P156" s="275">
        <v>3</v>
      </c>
    </row>
    <row r="157" spans="1:16" ht="13.5" outlineLevel="3">
      <c r="A157" s="96" t="s">
        <v>150</v>
      </c>
      <c r="B157" s="97" t="s">
        <v>151</v>
      </c>
      <c r="C157" s="98" t="s">
        <v>159</v>
      </c>
      <c r="D157" s="99"/>
      <c r="E157" s="100">
        <v>1</v>
      </c>
      <c r="F157" s="101"/>
      <c r="G157" s="271">
        <f t="shared" si="20"/>
        <v>7</v>
      </c>
      <c r="H157" s="271">
        <f t="shared" si="21"/>
        <v>6</v>
      </c>
      <c r="I157" s="272">
        <v>1</v>
      </c>
      <c r="J157" s="273">
        <v>1</v>
      </c>
      <c r="K157" s="273">
        <v>1</v>
      </c>
      <c r="L157" s="273">
        <v>1</v>
      </c>
      <c r="M157" s="273">
        <v>1</v>
      </c>
      <c r="N157" s="274">
        <v>1</v>
      </c>
      <c r="O157" s="275">
        <v>0</v>
      </c>
      <c r="P157" s="275">
        <v>1</v>
      </c>
    </row>
    <row r="158" spans="1:16" ht="13.5" outlineLevel="3">
      <c r="A158" s="102" t="s">
        <v>150</v>
      </c>
      <c r="B158" s="103" t="s">
        <v>151</v>
      </c>
      <c r="C158" s="104" t="s">
        <v>160</v>
      </c>
      <c r="D158" s="105"/>
      <c r="E158" s="106">
        <v>1</v>
      </c>
      <c r="F158" s="107"/>
      <c r="G158" s="276">
        <f t="shared" si="20"/>
        <v>8</v>
      </c>
      <c r="H158" s="276">
        <f t="shared" si="21"/>
        <v>6</v>
      </c>
      <c r="I158" s="277">
        <v>1</v>
      </c>
      <c r="J158" s="278">
        <v>1</v>
      </c>
      <c r="K158" s="278">
        <v>1</v>
      </c>
      <c r="L158" s="278">
        <v>1</v>
      </c>
      <c r="M158" s="278">
        <v>1</v>
      </c>
      <c r="N158" s="279">
        <v>1</v>
      </c>
      <c r="O158" s="280">
        <v>0</v>
      </c>
      <c r="P158" s="280">
        <v>2</v>
      </c>
    </row>
    <row r="159" spans="1:16" ht="13.5" outlineLevel="2">
      <c r="A159" s="108" t="s">
        <v>150</v>
      </c>
      <c r="B159" s="109" t="s">
        <v>273</v>
      </c>
      <c r="C159" s="110"/>
      <c r="D159" s="290">
        <f>SUBTOTAL(3,D149:D158)</f>
        <v>0</v>
      </c>
      <c r="E159" s="111">
        <f aca="true" t="shared" si="25" ref="E159:P159">SUBTOTAL(9,E149:E158)</f>
        <v>10</v>
      </c>
      <c r="F159" s="112">
        <f t="shared" si="25"/>
        <v>0</v>
      </c>
      <c r="G159" s="281">
        <f t="shared" si="25"/>
        <v>102</v>
      </c>
      <c r="H159" s="281">
        <f t="shared" si="25"/>
        <v>84</v>
      </c>
      <c r="I159" s="282">
        <f t="shared" si="25"/>
        <v>14</v>
      </c>
      <c r="J159" s="283">
        <f t="shared" si="25"/>
        <v>13</v>
      </c>
      <c r="K159" s="283">
        <f t="shared" si="25"/>
        <v>14</v>
      </c>
      <c r="L159" s="283">
        <f t="shared" si="25"/>
        <v>14</v>
      </c>
      <c r="M159" s="283">
        <f t="shared" si="25"/>
        <v>14</v>
      </c>
      <c r="N159" s="284">
        <f t="shared" si="25"/>
        <v>15</v>
      </c>
      <c r="O159" s="112">
        <f t="shared" si="25"/>
        <v>0</v>
      </c>
      <c r="P159" s="112">
        <f t="shared" si="25"/>
        <v>18</v>
      </c>
    </row>
    <row r="160" spans="1:16" ht="13.5" outlineLevel="3">
      <c r="A160" s="118" t="s">
        <v>150</v>
      </c>
      <c r="B160" s="119" t="s">
        <v>161</v>
      </c>
      <c r="C160" s="120" t="s">
        <v>162</v>
      </c>
      <c r="D160" s="121"/>
      <c r="E160" s="122">
        <v>1</v>
      </c>
      <c r="F160" s="123"/>
      <c r="G160" s="285">
        <f t="shared" si="20"/>
        <v>23</v>
      </c>
      <c r="H160" s="285">
        <f t="shared" si="21"/>
        <v>20</v>
      </c>
      <c r="I160" s="286">
        <v>3</v>
      </c>
      <c r="J160" s="287">
        <v>4</v>
      </c>
      <c r="K160" s="287">
        <v>4</v>
      </c>
      <c r="L160" s="287">
        <v>3</v>
      </c>
      <c r="M160" s="287">
        <v>3</v>
      </c>
      <c r="N160" s="288">
        <v>3</v>
      </c>
      <c r="O160" s="289">
        <v>0</v>
      </c>
      <c r="P160" s="289">
        <v>3</v>
      </c>
    </row>
    <row r="161" spans="1:16" ht="13.5" outlineLevel="3">
      <c r="A161" s="96" t="s">
        <v>150</v>
      </c>
      <c r="B161" s="97" t="s">
        <v>161</v>
      </c>
      <c r="C161" s="98" t="s">
        <v>163</v>
      </c>
      <c r="D161" s="99"/>
      <c r="E161" s="100">
        <v>1</v>
      </c>
      <c r="F161" s="101"/>
      <c r="G161" s="271">
        <f t="shared" si="20"/>
        <v>25</v>
      </c>
      <c r="H161" s="271">
        <f t="shared" si="21"/>
        <v>23</v>
      </c>
      <c r="I161" s="272">
        <v>4</v>
      </c>
      <c r="J161" s="273">
        <v>4</v>
      </c>
      <c r="K161" s="273">
        <v>4</v>
      </c>
      <c r="L161" s="273">
        <v>4</v>
      </c>
      <c r="M161" s="273">
        <v>3</v>
      </c>
      <c r="N161" s="274">
        <v>4</v>
      </c>
      <c r="O161" s="275">
        <v>0</v>
      </c>
      <c r="P161" s="275">
        <v>2</v>
      </c>
    </row>
    <row r="162" spans="1:16" ht="13.5" outlineLevel="3">
      <c r="A162" s="96" t="s">
        <v>150</v>
      </c>
      <c r="B162" s="97" t="s">
        <v>161</v>
      </c>
      <c r="C162" s="98" t="s">
        <v>164</v>
      </c>
      <c r="D162" s="99"/>
      <c r="E162" s="100">
        <v>1</v>
      </c>
      <c r="F162" s="101"/>
      <c r="G162" s="271">
        <f t="shared" si="20"/>
        <v>16</v>
      </c>
      <c r="H162" s="271">
        <f t="shared" si="21"/>
        <v>13</v>
      </c>
      <c r="I162" s="272">
        <v>2</v>
      </c>
      <c r="J162" s="273">
        <v>2</v>
      </c>
      <c r="K162" s="273">
        <v>2</v>
      </c>
      <c r="L162" s="273">
        <v>2</v>
      </c>
      <c r="M162" s="273">
        <v>2</v>
      </c>
      <c r="N162" s="274">
        <v>3</v>
      </c>
      <c r="O162" s="275">
        <v>0</v>
      </c>
      <c r="P162" s="275">
        <v>3</v>
      </c>
    </row>
    <row r="163" spans="1:16" ht="13.5" outlineLevel="3">
      <c r="A163" s="96" t="s">
        <v>150</v>
      </c>
      <c r="B163" s="97" t="s">
        <v>161</v>
      </c>
      <c r="C163" s="98" t="s">
        <v>165</v>
      </c>
      <c r="D163" s="99"/>
      <c r="E163" s="100">
        <v>1</v>
      </c>
      <c r="F163" s="101"/>
      <c r="G163" s="271">
        <f t="shared" si="20"/>
        <v>21</v>
      </c>
      <c r="H163" s="271">
        <f t="shared" si="21"/>
        <v>18</v>
      </c>
      <c r="I163" s="272">
        <v>3</v>
      </c>
      <c r="J163" s="273">
        <v>3</v>
      </c>
      <c r="K163" s="273">
        <v>3</v>
      </c>
      <c r="L163" s="273">
        <v>3</v>
      </c>
      <c r="M163" s="273">
        <v>3</v>
      </c>
      <c r="N163" s="274">
        <v>3</v>
      </c>
      <c r="O163" s="275">
        <v>0</v>
      </c>
      <c r="P163" s="275">
        <v>3</v>
      </c>
    </row>
    <row r="164" spans="1:16" ht="13.5" outlineLevel="3">
      <c r="A164" s="96" t="s">
        <v>150</v>
      </c>
      <c r="B164" s="97" t="s">
        <v>161</v>
      </c>
      <c r="C164" s="98" t="s">
        <v>166</v>
      </c>
      <c r="D164" s="99"/>
      <c r="E164" s="100">
        <v>1</v>
      </c>
      <c r="F164" s="101"/>
      <c r="G164" s="271">
        <f t="shared" si="20"/>
        <v>7</v>
      </c>
      <c r="H164" s="271">
        <f t="shared" si="21"/>
        <v>6</v>
      </c>
      <c r="I164" s="272">
        <v>1</v>
      </c>
      <c r="J164" s="273">
        <v>1</v>
      </c>
      <c r="K164" s="273">
        <v>1</v>
      </c>
      <c r="L164" s="273">
        <v>1</v>
      </c>
      <c r="M164" s="273">
        <v>1</v>
      </c>
      <c r="N164" s="274">
        <v>1</v>
      </c>
      <c r="O164" s="275">
        <v>0</v>
      </c>
      <c r="P164" s="275">
        <v>1</v>
      </c>
    </row>
    <row r="165" spans="1:16" ht="13.5" outlineLevel="3">
      <c r="A165" s="96" t="s">
        <v>150</v>
      </c>
      <c r="B165" s="97" t="s">
        <v>161</v>
      </c>
      <c r="C165" s="98" t="s">
        <v>167</v>
      </c>
      <c r="D165" s="99"/>
      <c r="E165" s="100">
        <v>1</v>
      </c>
      <c r="F165" s="101"/>
      <c r="G165" s="271">
        <f t="shared" si="20"/>
        <v>16</v>
      </c>
      <c r="H165" s="271">
        <f t="shared" si="21"/>
        <v>13</v>
      </c>
      <c r="I165" s="272">
        <v>2</v>
      </c>
      <c r="J165" s="273">
        <v>2</v>
      </c>
      <c r="K165" s="273">
        <v>2</v>
      </c>
      <c r="L165" s="273">
        <v>2</v>
      </c>
      <c r="M165" s="273">
        <v>2</v>
      </c>
      <c r="N165" s="274">
        <v>3</v>
      </c>
      <c r="O165" s="275">
        <v>0</v>
      </c>
      <c r="P165" s="275">
        <v>3</v>
      </c>
    </row>
    <row r="166" spans="1:16" ht="13.5" outlineLevel="3">
      <c r="A166" s="96" t="s">
        <v>150</v>
      </c>
      <c r="B166" s="97" t="s">
        <v>161</v>
      </c>
      <c r="C166" s="98" t="s">
        <v>168</v>
      </c>
      <c r="D166" s="99"/>
      <c r="E166" s="100">
        <v>1</v>
      </c>
      <c r="F166" s="101"/>
      <c r="G166" s="271">
        <f t="shared" si="20"/>
        <v>14</v>
      </c>
      <c r="H166" s="271">
        <f t="shared" si="21"/>
        <v>12</v>
      </c>
      <c r="I166" s="272">
        <v>2</v>
      </c>
      <c r="J166" s="273">
        <v>2</v>
      </c>
      <c r="K166" s="273">
        <v>2</v>
      </c>
      <c r="L166" s="273">
        <v>2</v>
      </c>
      <c r="M166" s="273">
        <v>2</v>
      </c>
      <c r="N166" s="274">
        <v>2</v>
      </c>
      <c r="O166" s="275">
        <v>0</v>
      </c>
      <c r="P166" s="275">
        <v>2</v>
      </c>
    </row>
    <row r="167" spans="1:16" ht="13.5" outlineLevel="3">
      <c r="A167" s="96" t="s">
        <v>150</v>
      </c>
      <c r="B167" s="97" t="s">
        <v>161</v>
      </c>
      <c r="C167" s="98" t="s">
        <v>169</v>
      </c>
      <c r="D167" s="99"/>
      <c r="E167" s="100">
        <v>1</v>
      </c>
      <c r="F167" s="101"/>
      <c r="G167" s="271">
        <f t="shared" si="20"/>
        <v>6</v>
      </c>
      <c r="H167" s="271">
        <f t="shared" si="21"/>
        <v>4</v>
      </c>
      <c r="I167" s="272">
        <v>1</v>
      </c>
      <c r="J167" s="273">
        <v>0</v>
      </c>
      <c r="K167" s="273">
        <v>0</v>
      </c>
      <c r="L167" s="273">
        <v>1</v>
      </c>
      <c r="M167" s="273">
        <v>1</v>
      </c>
      <c r="N167" s="274">
        <v>1</v>
      </c>
      <c r="O167" s="275">
        <v>1</v>
      </c>
      <c r="P167" s="275">
        <v>1</v>
      </c>
    </row>
    <row r="168" spans="1:16" ht="13.5" outlineLevel="3">
      <c r="A168" s="96" t="s">
        <v>150</v>
      </c>
      <c r="B168" s="97" t="s">
        <v>161</v>
      </c>
      <c r="C168" s="98" t="s">
        <v>170</v>
      </c>
      <c r="D168" s="99"/>
      <c r="E168" s="100">
        <v>1</v>
      </c>
      <c r="F168" s="101"/>
      <c r="G168" s="271">
        <f t="shared" si="20"/>
        <v>8</v>
      </c>
      <c r="H168" s="271">
        <f t="shared" si="21"/>
        <v>6</v>
      </c>
      <c r="I168" s="272">
        <v>1</v>
      </c>
      <c r="J168" s="273">
        <v>1</v>
      </c>
      <c r="K168" s="273">
        <v>1</v>
      </c>
      <c r="L168" s="273">
        <v>1</v>
      </c>
      <c r="M168" s="273">
        <v>1</v>
      </c>
      <c r="N168" s="274">
        <v>1</v>
      </c>
      <c r="O168" s="275">
        <v>0</v>
      </c>
      <c r="P168" s="275">
        <v>2</v>
      </c>
    </row>
    <row r="169" spans="1:16" ht="13.5" outlineLevel="3">
      <c r="A169" s="96" t="s">
        <v>150</v>
      </c>
      <c r="B169" s="97" t="s">
        <v>161</v>
      </c>
      <c r="C169" s="98" t="s">
        <v>171</v>
      </c>
      <c r="D169" s="99"/>
      <c r="E169" s="100">
        <v>1</v>
      </c>
      <c r="F169" s="101"/>
      <c r="G169" s="271">
        <f t="shared" si="20"/>
        <v>4</v>
      </c>
      <c r="H169" s="271">
        <f t="shared" si="21"/>
        <v>3</v>
      </c>
      <c r="I169" s="272">
        <v>1</v>
      </c>
      <c r="J169" s="273">
        <v>0</v>
      </c>
      <c r="K169" s="273">
        <v>0</v>
      </c>
      <c r="L169" s="273">
        <v>0</v>
      </c>
      <c r="M169" s="273">
        <v>1</v>
      </c>
      <c r="N169" s="274">
        <v>1</v>
      </c>
      <c r="O169" s="275">
        <v>1</v>
      </c>
      <c r="P169" s="275">
        <v>0</v>
      </c>
    </row>
    <row r="170" spans="1:16" ht="13.5" outlineLevel="3">
      <c r="A170" s="96" t="s">
        <v>150</v>
      </c>
      <c r="B170" s="97" t="s">
        <v>161</v>
      </c>
      <c r="C170" s="98" t="s">
        <v>172</v>
      </c>
      <c r="D170" s="99"/>
      <c r="E170" s="100">
        <v>1</v>
      </c>
      <c r="F170" s="101"/>
      <c r="G170" s="271">
        <f t="shared" si="20"/>
        <v>5</v>
      </c>
      <c r="H170" s="271">
        <f t="shared" si="21"/>
        <v>4</v>
      </c>
      <c r="I170" s="272">
        <v>1</v>
      </c>
      <c r="J170" s="273">
        <v>0</v>
      </c>
      <c r="K170" s="273">
        <v>0</v>
      </c>
      <c r="L170" s="273">
        <v>1</v>
      </c>
      <c r="M170" s="273">
        <v>1</v>
      </c>
      <c r="N170" s="274">
        <v>1</v>
      </c>
      <c r="O170" s="275">
        <v>1</v>
      </c>
      <c r="P170" s="275">
        <v>0</v>
      </c>
    </row>
    <row r="171" spans="1:16" ht="13.5" outlineLevel="3">
      <c r="A171" s="96" t="s">
        <v>150</v>
      </c>
      <c r="B171" s="97" t="s">
        <v>161</v>
      </c>
      <c r="C171" s="98" t="s">
        <v>173</v>
      </c>
      <c r="D171" s="99"/>
      <c r="E171" s="100">
        <v>1</v>
      </c>
      <c r="F171" s="101"/>
      <c r="G171" s="271">
        <f t="shared" si="20"/>
        <v>15</v>
      </c>
      <c r="H171" s="271">
        <f t="shared" si="21"/>
        <v>13</v>
      </c>
      <c r="I171" s="272">
        <v>2</v>
      </c>
      <c r="J171" s="273">
        <v>2</v>
      </c>
      <c r="K171" s="273">
        <v>2</v>
      </c>
      <c r="L171" s="273">
        <v>2</v>
      </c>
      <c r="M171" s="273">
        <v>3</v>
      </c>
      <c r="N171" s="274">
        <v>2</v>
      </c>
      <c r="O171" s="275">
        <v>0</v>
      </c>
      <c r="P171" s="275">
        <v>2</v>
      </c>
    </row>
    <row r="172" spans="1:16" ht="13.5" outlineLevel="3">
      <c r="A172" s="96" t="s">
        <v>150</v>
      </c>
      <c r="B172" s="97" t="s">
        <v>161</v>
      </c>
      <c r="C172" s="98" t="s">
        <v>174</v>
      </c>
      <c r="D172" s="99"/>
      <c r="E172" s="100">
        <v>1</v>
      </c>
      <c r="F172" s="101"/>
      <c r="G172" s="271">
        <f t="shared" si="20"/>
        <v>7</v>
      </c>
      <c r="H172" s="271">
        <f t="shared" si="21"/>
        <v>6</v>
      </c>
      <c r="I172" s="272">
        <v>1</v>
      </c>
      <c r="J172" s="273">
        <v>1</v>
      </c>
      <c r="K172" s="273">
        <v>1</v>
      </c>
      <c r="L172" s="273">
        <v>1</v>
      </c>
      <c r="M172" s="273">
        <v>1</v>
      </c>
      <c r="N172" s="274">
        <v>1</v>
      </c>
      <c r="O172" s="275">
        <v>0</v>
      </c>
      <c r="P172" s="275">
        <v>1</v>
      </c>
    </row>
    <row r="173" spans="1:16" ht="13.5" outlineLevel="3">
      <c r="A173" s="96" t="s">
        <v>150</v>
      </c>
      <c r="B173" s="97" t="s">
        <v>161</v>
      </c>
      <c r="C173" s="98" t="s">
        <v>175</v>
      </c>
      <c r="D173" s="99"/>
      <c r="E173" s="100">
        <v>1</v>
      </c>
      <c r="F173" s="101"/>
      <c r="G173" s="271">
        <f t="shared" si="20"/>
        <v>3</v>
      </c>
      <c r="H173" s="271">
        <f t="shared" si="21"/>
        <v>2</v>
      </c>
      <c r="I173" s="272">
        <v>0</v>
      </c>
      <c r="J173" s="273">
        <v>1</v>
      </c>
      <c r="K173" s="273">
        <v>0</v>
      </c>
      <c r="L173" s="273">
        <v>0</v>
      </c>
      <c r="M173" s="273">
        <v>0</v>
      </c>
      <c r="N173" s="274">
        <v>1</v>
      </c>
      <c r="O173" s="275">
        <v>1</v>
      </c>
      <c r="P173" s="275">
        <v>0</v>
      </c>
    </row>
    <row r="174" spans="1:16" ht="13.5" outlineLevel="3">
      <c r="A174" s="96" t="s">
        <v>150</v>
      </c>
      <c r="B174" s="97" t="s">
        <v>161</v>
      </c>
      <c r="C174" s="98" t="s">
        <v>176</v>
      </c>
      <c r="D174" s="99" t="s">
        <v>263</v>
      </c>
      <c r="E174" s="100">
        <v>1</v>
      </c>
      <c r="F174" s="101"/>
      <c r="G174" s="271">
        <f t="shared" si="20"/>
        <v>0</v>
      </c>
      <c r="H174" s="271">
        <f t="shared" si="21"/>
        <v>0</v>
      </c>
      <c r="I174" s="272">
        <v>0</v>
      </c>
      <c r="J174" s="273">
        <v>0</v>
      </c>
      <c r="K174" s="273">
        <v>0</v>
      </c>
      <c r="L174" s="273">
        <v>0</v>
      </c>
      <c r="M174" s="273">
        <v>0</v>
      </c>
      <c r="N174" s="274">
        <v>0</v>
      </c>
      <c r="O174" s="275">
        <v>0</v>
      </c>
      <c r="P174" s="275">
        <v>0</v>
      </c>
    </row>
    <row r="175" spans="1:16" ht="13.5" outlineLevel="3">
      <c r="A175" s="96" t="s">
        <v>150</v>
      </c>
      <c r="B175" s="97" t="s">
        <v>161</v>
      </c>
      <c r="C175" s="98" t="s">
        <v>177</v>
      </c>
      <c r="D175" s="99"/>
      <c r="E175" s="100">
        <v>1</v>
      </c>
      <c r="F175" s="101"/>
      <c r="G175" s="271">
        <f t="shared" si="20"/>
        <v>5</v>
      </c>
      <c r="H175" s="271">
        <f t="shared" si="21"/>
        <v>4</v>
      </c>
      <c r="I175" s="272">
        <v>1</v>
      </c>
      <c r="J175" s="273">
        <v>0</v>
      </c>
      <c r="K175" s="273">
        <v>0</v>
      </c>
      <c r="L175" s="273">
        <v>1</v>
      </c>
      <c r="M175" s="273">
        <v>1</v>
      </c>
      <c r="N175" s="274">
        <v>1</v>
      </c>
      <c r="O175" s="275">
        <v>1</v>
      </c>
      <c r="P175" s="275">
        <v>0</v>
      </c>
    </row>
    <row r="176" spans="1:16" ht="13.5" outlineLevel="3">
      <c r="A176" s="96" t="s">
        <v>150</v>
      </c>
      <c r="B176" s="97" t="s">
        <v>161</v>
      </c>
      <c r="C176" s="98" t="s">
        <v>178</v>
      </c>
      <c r="D176" s="99"/>
      <c r="E176" s="100">
        <v>1</v>
      </c>
      <c r="F176" s="101"/>
      <c r="G176" s="271">
        <f t="shared" si="20"/>
        <v>13</v>
      </c>
      <c r="H176" s="271">
        <f t="shared" si="21"/>
        <v>12</v>
      </c>
      <c r="I176" s="272">
        <v>2</v>
      </c>
      <c r="J176" s="273">
        <v>2</v>
      </c>
      <c r="K176" s="273">
        <v>2</v>
      </c>
      <c r="L176" s="273">
        <v>2</v>
      </c>
      <c r="M176" s="273">
        <v>2</v>
      </c>
      <c r="N176" s="274">
        <v>2</v>
      </c>
      <c r="O176" s="275">
        <v>0</v>
      </c>
      <c r="P176" s="275">
        <v>1</v>
      </c>
    </row>
    <row r="177" spans="1:16" ht="13.5" outlineLevel="3">
      <c r="A177" s="96" t="s">
        <v>150</v>
      </c>
      <c r="B177" s="97" t="s">
        <v>161</v>
      </c>
      <c r="C177" s="98" t="s">
        <v>179</v>
      </c>
      <c r="D177" s="99"/>
      <c r="E177" s="100">
        <v>1</v>
      </c>
      <c r="F177" s="101"/>
      <c r="G177" s="271">
        <f t="shared" si="20"/>
        <v>5</v>
      </c>
      <c r="H177" s="271">
        <f t="shared" si="21"/>
        <v>4</v>
      </c>
      <c r="I177" s="272">
        <v>1</v>
      </c>
      <c r="J177" s="273">
        <v>0</v>
      </c>
      <c r="K177" s="273">
        <v>0</v>
      </c>
      <c r="L177" s="273">
        <v>1</v>
      </c>
      <c r="M177" s="273">
        <v>1</v>
      </c>
      <c r="N177" s="274">
        <v>1</v>
      </c>
      <c r="O177" s="275">
        <v>1</v>
      </c>
      <c r="P177" s="275">
        <v>0</v>
      </c>
    </row>
    <row r="178" spans="1:16" ht="13.5" outlineLevel="3">
      <c r="A178" s="96" t="s">
        <v>150</v>
      </c>
      <c r="B178" s="97" t="s">
        <v>161</v>
      </c>
      <c r="C178" s="98" t="s">
        <v>180</v>
      </c>
      <c r="D178" s="99"/>
      <c r="E178" s="100">
        <v>1</v>
      </c>
      <c r="F178" s="101"/>
      <c r="G178" s="271">
        <f t="shared" si="20"/>
        <v>7</v>
      </c>
      <c r="H178" s="271">
        <f t="shared" si="21"/>
        <v>6</v>
      </c>
      <c r="I178" s="272">
        <v>1</v>
      </c>
      <c r="J178" s="273">
        <v>1</v>
      </c>
      <c r="K178" s="273">
        <v>1</v>
      </c>
      <c r="L178" s="273">
        <v>1</v>
      </c>
      <c r="M178" s="273">
        <v>1</v>
      </c>
      <c r="N178" s="274">
        <v>1</v>
      </c>
      <c r="O178" s="275">
        <v>0</v>
      </c>
      <c r="P178" s="275">
        <v>1</v>
      </c>
    </row>
    <row r="179" spans="1:16" ht="13.5" outlineLevel="3">
      <c r="A179" s="96" t="s">
        <v>150</v>
      </c>
      <c r="B179" s="97" t="s">
        <v>161</v>
      </c>
      <c r="C179" s="98" t="s">
        <v>181</v>
      </c>
      <c r="D179" s="99"/>
      <c r="E179" s="100">
        <v>1</v>
      </c>
      <c r="F179" s="101"/>
      <c r="G179" s="271">
        <f t="shared" si="20"/>
        <v>7</v>
      </c>
      <c r="H179" s="271">
        <f t="shared" si="21"/>
        <v>6</v>
      </c>
      <c r="I179" s="272">
        <v>1</v>
      </c>
      <c r="J179" s="273">
        <v>1</v>
      </c>
      <c r="K179" s="273">
        <v>1</v>
      </c>
      <c r="L179" s="273">
        <v>1</v>
      </c>
      <c r="M179" s="273">
        <v>1</v>
      </c>
      <c r="N179" s="274">
        <v>1</v>
      </c>
      <c r="O179" s="275">
        <v>0</v>
      </c>
      <c r="P179" s="275">
        <v>1</v>
      </c>
    </row>
    <row r="180" spans="1:16" ht="13.5" outlineLevel="3">
      <c r="A180" s="96" t="s">
        <v>150</v>
      </c>
      <c r="B180" s="97" t="s">
        <v>161</v>
      </c>
      <c r="C180" s="98" t="s">
        <v>182</v>
      </c>
      <c r="D180" s="99"/>
      <c r="E180" s="100">
        <v>1</v>
      </c>
      <c r="F180" s="101"/>
      <c r="G180" s="271">
        <f t="shared" si="20"/>
        <v>5</v>
      </c>
      <c r="H180" s="271">
        <f t="shared" si="21"/>
        <v>4</v>
      </c>
      <c r="I180" s="272">
        <v>1</v>
      </c>
      <c r="J180" s="273">
        <v>0</v>
      </c>
      <c r="K180" s="273">
        <v>0</v>
      </c>
      <c r="L180" s="273">
        <v>1</v>
      </c>
      <c r="M180" s="273">
        <v>1</v>
      </c>
      <c r="N180" s="274">
        <v>1</v>
      </c>
      <c r="O180" s="275">
        <v>1</v>
      </c>
      <c r="P180" s="275">
        <v>0</v>
      </c>
    </row>
    <row r="181" spans="1:16" ht="13.5" outlineLevel="3">
      <c r="A181" s="96" t="s">
        <v>150</v>
      </c>
      <c r="B181" s="97" t="s">
        <v>161</v>
      </c>
      <c r="C181" s="98" t="s">
        <v>183</v>
      </c>
      <c r="D181" s="99"/>
      <c r="E181" s="100">
        <v>1</v>
      </c>
      <c r="F181" s="101"/>
      <c r="G181" s="271">
        <f t="shared" si="20"/>
        <v>6</v>
      </c>
      <c r="H181" s="271">
        <f t="shared" si="21"/>
        <v>4</v>
      </c>
      <c r="I181" s="272">
        <v>1</v>
      </c>
      <c r="J181" s="273">
        <v>1</v>
      </c>
      <c r="K181" s="273">
        <v>1</v>
      </c>
      <c r="L181" s="273">
        <v>0</v>
      </c>
      <c r="M181" s="273">
        <v>0</v>
      </c>
      <c r="N181" s="274">
        <v>1</v>
      </c>
      <c r="O181" s="275">
        <v>1</v>
      </c>
      <c r="P181" s="275">
        <v>1</v>
      </c>
    </row>
    <row r="182" spans="1:16" ht="13.5" outlineLevel="3">
      <c r="A182" s="102" t="s">
        <v>150</v>
      </c>
      <c r="B182" s="103" t="s">
        <v>161</v>
      </c>
      <c r="C182" s="104" t="s">
        <v>184</v>
      </c>
      <c r="D182" s="105"/>
      <c r="E182" s="106">
        <v>1</v>
      </c>
      <c r="F182" s="107"/>
      <c r="G182" s="276">
        <f t="shared" si="20"/>
        <v>7</v>
      </c>
      <c r="H182" s="276">
        <f t="shared" si="21"/>
        <v>6</v>
      </c>
      <c r="I182" s="277">
        <v>1</v>
      </c>
      <c r="J182" s="278">
        <v>1</v>
      </c>
      <c r="K182" s="278">
        <v>1</v>
      </c>
      <c r="L182" s="278">
        <v>1</v>
      </c>
      <c r="M182" s="278">
        <v>1</v>
      </c>
      <c r="N182" s="279">
        <v>1</v>
      </c>
      <c r="O182" s="280">
        <v>0</v>
      </c>
      <c r="P182" s="280">
        <v>1</v>
      </c>
    </row>
    <row r="183" spans="1:16" ht="13.5" outlineLevel="2">
      <c r="A183" s="108" t="s">
        <v>150</v>
      </c>
      <c r="B183" s="109" t="s">
        <v>274</v>
      </c>
      <c r="C183" s="110"/>
      <c r="D183" s="290">
        <f>SUBTOTAL(3,D160:D182)</f>
        <v>1</v>
      </c>
      <c r="E183" s="111">
        <f aca="true" t="shared" si="26" ref="E183:P183">SUBTOTAL(9,E160:E182)</f>
        <v>23</v>
      </c>
      <c r="F183" s="112">
        <f t="shared" si="26"/>
        <v>0</v>
      </c>
      <c r="G183" s="281">
        <f t="shared" si="26"/>
        <v>225</v>
      </c>
      <c r="H183" s="281">
        <f t="shared" si="26"/>
        <v>189</v>
      </c>
      <c r="I183" s="282">
        <f t="shared" si="26"/>
        <v>33</v>
      </c>
      <c r="J183" s="283">
        <f t="shared" si="26"/>
        <v>29</v>
      </c>
      <c r="K183" s="283">
        <f t="shared" si="26"/>
        <v>28</v>
      </c>
      <c r="L183" s="283">
        <f t="shared" si="26"/>
        <v>31</v>
      </c>
      <c r="M183" s="283">
        <f t="shared" si="26"/>
        <v>32</v>
      </c>
      <c r="N183" s="284">
        <f t="shared" si="26"/>
        <v>36</v>
      </c>
      <c r="O183" s="112">
        <f t="shared" si="26"/>
        <v>8</v>
      </c>
      <c r="P183" s="112">
        <f t="shared" si="26"/>
        <v>28</v>
      </c>
    </row>
    <row r="184" spans="1:16" ht="13.5" outlineLevel="3">
      <c r="A184" s="118" t="s">
        <v>150</v>
      </c>
      <c r="B184" s="119" t="s">
        <v>185</v>
      </c>
      <c r="C184" s="120" t="s">
        <v>186</v>
      </c>
      <c r="D184" s="121"/>
      <c r="E184" s="122">
        <v>1</v>
      </c>
      <c r="F184" s="123"/>
      <c r="G184" s="285">
        <f t="shared" si="20"/>
        <v>22</v>
      </c>
      <c r="H184" s="285">
        <f t="shared" si="21"/>
        <v>20</v>
      </c>
      <c r="I184" s="286">
        <v>3</v>
      </c>
      <c r="J184" s="287">
        <v>4</v>
      </c>
      <c r="K184" s="287">
        <v>4</v>
      </c>
      <c r="L184" s="287">
        <v>3</v>
      </c>
      <c r="M184" s="287">
        <v>3</v>
      </c>
      <c r="N184" s="288">
        <v>3</v>
      </c>
      <c r="O184" s="289">
        <v>0</v>
      </c>
      <c r="P184" s="289">
        <v>2</v>
      </c>
    </row>
    <row r="185" spans="1:16" ht="13.5" outlineLevel="3">
      <c r="A185" s="96" t="s">
        <v>150</v>
      </c>
      <c r="B185" s="97" t="s">
        <v>185</v>
      </c>
      <c r="C185" s="98" t="s">
        <v>187</v>
      </c>
      <c r="D185" s="99"/>
      <c r="E185" s="100">
        <v>1</v>
      </c>
      <c r="F185" s="101"/>
      <c r="G185" s="271">
        <f t="shared" si="20"/>
        <v>10</v>
      </c>
      <c r="H185" s="271">
        <f t="shared" si="21"/>
        <v>8</v>
      </c>
      <c r="I185" s="272">
        <v>1</v>
      </c>
      <c r="J185" s="273">
        <v>1</v>
      </c>
      <c r="K185" s="273">
        <v>1</v>
      </c>
      <c r="L185" s="273">
        <v>1</v>
      </c>
      <c r="M185" s="273">
        <v>2</v>
      </c>
      <c r="N185" s="274">
        <v>2</v>
      </c>
      <c r="O185" s="275">
        <v>0</v>
      </c>
      <c r="P185" s="275">
        <v>2</v>
      </c>
    </row>
    <row r="186" spans="1:16" ht="13.5" outlineLevel="3">
      <c r="A186" s="96" t="s">
        <v>150</v>
      </c>
      <c r="B186" s="97" t="s">
        <v>185</v>
      </c>
      <c r="C186" s="98" t="s">
        <v>188</v>
      </c>
      <c r="D186" s="99"/>
      <c r="E186" s="100">
        <v>1</v>
      </c>
      <c r="F186" s="101"/>
      <c r="G186" s="271">
        <f t="shared" si="20"/>
        <v>20</v>
      </c>
      <c r="H186" s="271">
        <f t="shared" si="21"/>
        <v>18</v>
      </c>
      <c r="I186" s="272">
        <v>3</v>
      </c>
      <c r="J186" s="273">
        <v>3</v>
      </c>
      <c r="K186" s="273">
        <v>3</v>
      </c>
      <c r="L186" s="273">
        <v>3</v>
      </c>
      <c r="M186" s="273">
        <v>3</v>
      </c>
      <c r="N186" s="274">
        <v>3</v>
      </c>
      <c r="O186" s="275">
        <v>0</v>
      </c>
      <c r="P186" s="275">
        <v>2</v>
      </c>
    </row>
    <row r="187" spans="1:16" ht="13.5" outlineLevel="3">
      <c r="A187" s="96" t="s">
        <v>150</v>
      </c>
      <c r="B187" s="97" t="s">
        <v>185</v>
      </c>
      <c r="C187" s="98" t="s">
        <v>189</v>
      </c>
      <c r="D187" s="99"/>
      <c r="E187" s="100">
        <v>1</v>
      </c>
      <c r="F187" s="101"/>
      <c r="G187" s="271">
        <f t="shared" si="20"/>
        <v>14</v>
      </c>
      <c r="H187" s="271">
        <f t="shared" si="21"/>
        <v>12</v>
      </c>
      <c r="I187" s="272">
        <v>2</v>
      </c>
      <c r="J187" s="273">
        <v>2</v>
      </c>
      <c r="K187" s="273">
        <v>2</v>
      </c>
      <c r="L187" s="273">
        <v>2</v>
      </c>
      <c r="M187" s="273">
        <v>2</v>
      </c>
      <c r="N187" s="274">
        <v>2</v>
      </c>
      <c r="O187" s="275">
        <v>0</v>
      </c>
      <c r="P187" s="275">
        <v>2</v>
      </c>
    </row>
    <row r="188" spans="1:16" ht="13.5" outlineLevel="3">
      <c r="A188" s="96" t="s">
        <v>150</v>
      </c>
      <c r="B188" s="97" t="s">
        <v>185</v>
      </c>
      <c r="C188" s="98" t="s">
        <v>190</v>
      </c>
      <c r="D188" s="99"/>
      <c r="E188" s="100">
        <v>1</v>
      </c>
      <c r="F188" s="101"/>
      <c r="G188" s="271">
        <f t="shared" si="20"/>
        <v>7</v>
      </c>
      <c r="H188" s="271">
        <f t="shared" si="21"/>
        <v>6</v>
      </c>
      <c r="I188" s="272">
        <v>1</v>
      </c>
      <c r="J188" s="273">
        <v>1</v>
      </c>
      <c r="K188" s="273">
        <v>1</v>
      </c>
      <c r="L188" s="273">
        <v>1</v>
      </c>
      <c r="M188" s="273">
        <v>1</v>
      </c>
      <c r="N188" s="274">
        <v>1</v>
      </c>
      <c r="O188" s="275">
        <v>0</v>
      </c>
      <c r="P188" s="275">
        <v>1</v>
      </c>
    </row>
    <row r="189" spans="1:16" ht="13.5" outlineLevel="3">
      <c r="A189" s="96" t="s">
        <v>150</v>
      </c>
      <c r="B189" s="97" t="s">
        <v>185</v>
      </c>
      <c r="C189" s="98" t="s">
        <v>191</v>
      </c>
      <c r="D189" s="99"/>
      <c r="E189" s="100">
        <v>1</v>
      </c>
      <c r="F189" s="101"/>
      <c r="G189" s="271">
        <f t="shared" si="20"/>
        <v>16</v>
      </c>
      <c r="H189" s="271">
        <f t="shared" si="21"/>
        <v>14</v>
      </c>
      <c r="I189" s="272">
        <v>3</v>
      </c>
      <c r="J189" s="273">
        <v>3</v>
      </c>
      <c r="K189" s="273">
        <v>2</v>
      </c>
      <c r="L189" s="273">
        <v>2</v>
      </c>
      <c r="M189" s="273">
        <v>2</v>
      </c>
      <c r="N189" s="274">
        <v>2</v>
      </c>
      <c r="O189" s="275">
        <v>0</v>
      </c>
      <c r="P189" s="275">
        <v>2</v>
      </c>
    </row>
    <row r="190" spans="1:16" ht="13.5" outlineLevel="3">
      <c r="A190" s="96" t="s">
        <v>150</v>
      </c>
      <c r="B190" s="97" t="s">
        <v>185</v>
      </c>
      <c r="C190" s="98" t="s">
        <v>192</v>
      </c>
      <c r="D190" s="99"/>
      <c r="E190" s="100">
        <v>1</v>
      </c>
      <c r="F190" s="101"/>
      <c r="G190" s="271">
        <f t="shared" si="20"/>
        <v>7</v>
      </c>
      <c r="H190" s="271">
        <f t="shared" si="21"/>
        <v>6</v>
      </c>
      <c r="I190" s="272">
        <v>1</v>
      </c>
      <c r="J190" s="273">
        <v>1</v>
      </c>
      <c r="K190" s="273">
        <v>1</v>
      </c>
      <c r="L190" s="273">
        <v>1</v>
      </c>
      <c r="M190" s="273">
        <v>1</v>
      </c>
      <c r="N190" s="274">
        <v>1</v>
      </c>
      <c r="O190" s="275">
        <v>0</v>
      </c>
      <c r="P190" s="275">
        <v>1</v>
      </c>
    </row>
    <row r="191" spans="1:16" ht="13.5" outlineLevel="3">
      <c r="A191" s="96" t="s">
        <v>150</v>
      </c>
      <c r="B191" s="97" t="s">
        <v>185</v>
      </c>
      <c r="C191" s="98" t="s">
        <v>193</v>
      </c>
      <c r="D191" s="99"/>
      <c r="E191" s="100">
        <v>1</v>
      </c>
      <c r="F191" s="101"/>
      <c r="G191" s="271">
        <f t="shared" si="20"/>
        <v>7</v>
      </c>
      <c r="H191" s="271">
        <f t="shared" si="21"/>
        <v>6</v>
      </c>
      <c r="I191" s="272">
        <v>1</v>
      </c>
      <c r="J191" s="273">
        <v>1</v>
      </c>
      <c r="K191" s="273">
        <v>1</v>
      </c>
      <c r="L191" s="273">
        <v>1</v>
      </c>
      <c r="M191" s="273">
        <v>1</v>
      </c>
      <c r="N191" s="274">
        <v>1</v>
      </c>
      <c r="O191" s="275">
        <v>0</v>
      </c>
      <c r="P191" s="275">
        <v>1</v>
      </c>
    </row>
    <row r="192" spans="1:16" ht="13.5" outlineLevel="3">
      <c r="A192" s="96" t="s">
        <v>150</v>
      </c>
      <c r="B192" s="97" t="s">
        <v>185</v>
      </c>
      <c r="C192" s="98" t="s">
        <v>194</v>
      </c>
      <c r="D192" s="99"/>
      <c r="E192" s="100">
        <v>1</v>
      </c>
      <c r="F192" s="101"/>
      <c r="G192" s="271">
        <f t="shared" si="20"/>
        <v>14</v>
      </c>
      <c r="H192" s="271">
        <f t="shared" si="21"/>
        <v>12</v>
      </c>
      <c r="I192" s="272">
        <v>2</v>
      </c>
      <c r="J192" s="273">
        <v>2</v>
      </c>
      <c r="K192" s="273">
        <v>2</v>
      </c>
      <c r="L192" s="273">
        <v>2</v>
      </c>
      <c r="M192" s="273">
        <v>2</v>
      </c>
      <c r="N192" s="274">
        <v>2</v>
      </c>
      <c r="O192" s="275">
        <v>0</v>
      </c>
      <c r="P192" s="275">
        <v>2</v>
      </c>
    </row>
    <row r="193" spans="1:16" ht="13.5" outlineLevel="3">
      <c r="A193" s="96" t="s">
        <v>150</v>
      </c>
      <c r="B193" s="97" t="s">
        <v>185</v>
      </c>
      <c r="C193" s="98" t="s">
        <v>195</v>
      </c>
      <c r="D193" s="99"/>
      <c r="E193" s="100">
        <v>1</v>
      </c>
      <c r="F193" s="101"/>
      <c r="G193" s="271">
        <f t="shared" si="20"/>
        <v>14</v>
      </c>
      <c r="H193" s="271">
        <f t="shared" si="21"/>
        <v>11</v>
      </c>
      <c r="I193" s="272">
        <v>2</v>
      </c>
      <c r="J193" s="273">
        <v>2</v>
      </c>
      <c r="K193" s="273">
        <v>2</v>
      </c>
      <c r="L193" s="273">
        <v>2</v>
      </c>
      <c r="M193" s="273">
        <v>2</v>
      </c>
      <c r="N193" s="274">
        <v>1</v>
      </c>
      <c r="O193" s="275">
        <v>0</v>
      </c>
      <c r="P193" s="275">
        <v>3</v>
      </c>
    </row>
    <row r="194" spans="1:16" ht="13.5" outlineLevel="3">
      <c r="A194" s="96" t="s">
        <v>150</v>
      </c>
      <c r="B194" s="97" t="s">
        <v>185</v>
      </c>
      <c r="C194" s="98" t="s">
        <v>196</v>
      </c>
      <c r="D194" s="99"/>
      <c r="E194" s="100">
        <v>1</v>
      </c>
      <c r="F194" s="101"/>
      <c r="G194" s="271">
        <f t="shared" si="20"/>
        <v>5</v>
      </c>
      <c r="H194" s="271">
        <f t="shared" si="21"/>
        <v>4</v>
      </c>
      <c r="I194" s="272">
        <v>1</v>
      </c>
      <c r="J194" s="273">
        <v>1</v>
      </c>
      <c r="K194" s="273">
        <v>1</v>
      </c>
      <c r="L194" s="273">
        <v>1</v>
      </c>
      <c r="M194" s="273">
        <v>0</v>
      </c>
      <c r="N194" s="274">
        <v>0</v>
      </c>
      <c r="O194" s="275">
        <v>1</v>
      </c>
      <c r="P194" s="275">
        <v>0</v>
      </c>
    </row>
    <row r="195" spans="1:16" ht="13.5" outlineLevel="3">
      <c r="A195" s="96" t="s">
        <v>150</v>
      </c>
      <c r="B195" s="97" t="s">
        <v>185</v>
      </c>
      <c r="C195" s="98" t="s">
        <v>197</v>
      </c>
      <c r="D195" s="99"/>
      <c r="E195" s="100">
        <v>1</v>
      </c>
      <c r="F195" s="101"/>
      <c r="G195" s="271">
        <f t="shared" si="20"/>
        <v>16</v>
      </c>
      <c r="H195" s="271">
        <f t="shared" si="21"/>
        <v>13</v>
      </c>
      <c r="I195" s="272">
        <v>2</v>
      </c>
      <c r="J195" s="273">
        <v>2</v>
      </c>
      <c r="K195" s="273">
        <v>2</v>
      </c>
      <c r="L195" s="273">
        <v>2</v>
      </c>
      <c r="M195" s="273">
        <v>3</v>
      </c>
      <c r="N195" s="274">
        <v>2</v>
      </c>
      <c r="O195" s="275">
        <v>0</v>
      </c>
      <c r="P195" s="275">
        <v>3</v>
      </c>
    </row>
    <row r="196" spans="1:16" ht="13.5" outlineLevel="3">
      <c r="A196" s="96" t="s">
        <v>150</v>
      </c>
      <c r="B196" s="97" t="s">
        <v>185</v>
      </c>
      <c r="C196" s="98" t="s">
        <v>198</v>
      </c>
      <c r="D196" s="99"/>
      <c r="E196" s="100">
        <v>1</v>
      </c>
      <c r="F196" s="101"/>
      <c r="G196" s="271">
        <f t="shared" si="20"/>
        <v>6</v>
      </c>
      <c r="H196" s="271">
        <f t="shared" si="21"/>
        <v>6</v>
      </c>
      <c r="I196" s="272">
        <v>1</v>
      </c>
      <c r="J196" s="273">
        <v>1</v>
      </c>
      <c r="K196" s="273">
        <v>1</v>
      </c>
      <c r="L196" s="273">
        <v>1</v>
      </c>
      <c r="M196" s="273">
        <v>1</v>
      </c>
      <c r="N196" s="274">
        <v>1</v>
      </c>
      <c r="O196" s="275">
        <v>0</v>
      </c>
      <c r="P196" s="275">
        <v>0</v>
      </c>
    </row>
    <row r="197" spans="1:16" ht="13.5" outlineLevel="3">
      <c r="A197" s="96" t="s">
        <v>150</v>
      </c>
      <c r="B197" s="97" t="s">
        <v>185</v>
      </c>
      <c r="C197" s="98" t="s">
        <v>283</v>
      </c>
      <c r="D197" s="99"/>
      <c r="E197" s="100">
        <v>1</v>
      </c>
      <c r="F197" s="101"/>
      <c r="G197" s="271">
        <f t="shared" si="20"/>
        <v>25</v>
      </c>
      <c r="H197" s="271">
        <f t="shared" si="21"/>
        <v>22</v>
      </c>
      <c r="I197" s="272">
        <v>3</v>
      </c>
      <c r="J197" s="273">
        <v>4</v>
      </c>
      <c r="K197" s="273">
        <v>4</v>
      </c>
      <c r="L197" s="273">
        <v>4</v>
      </c>
      <c r="M197" s="273">
        <v>4</v>
      </c>
      <c r="N197" s="274">
        <v>3</v>
      </c>
      <c r="O197" s="275">
        <v>0</v>
      </c>
      <c r="P197" s="275">
        <v>3</v>
      </c>
    </row>
    <row r="198" spans="1:16" ht="13.5" outlineLevel="3">
      <c r="A198" s="96" t="s">
        <v>150</v>
      </c>
      <c r="B198" s="97" t="s">
        <v>185</v>
      </c>
      <c r="C198" s="98" t="s">
        <v>199</v>
      </c>
      <c r="D198" s="99"/>
      <c r="E198" s="100">
        <v>1</v>
      </c>
      <c r="F198" s="101"/>
      <c r="G198" s="271">
        <f aca="true" t="shared" si="27" ref="G198:G242">SUM(H198,O198,P198)</f>
        <v>7</v>
      </c>
      <c r="H198" s="271">
        <f aca="true" t="shared" si="28" ref="H198:H242">SUM(I198:N198)</f>
        <v>6</v>
      </c>
      <c r="I198" s="272">
        <v>1</v>
      </c>
      <c r="J198" s="273">
        <v>1</v>
      </c>
      <c r="K198" s="273">
        <v>1</v>
      </c>
      <c r="L198" s="273">
        <v>1</v>
      </c>
      <c r="M198" s="273">
        <v>1</v>
      </c>
      <c r="N198" s="274">
        <v>1</v>
      </c>
      <c r="O198" s="275">
        <v>0</v>
      </c>
      <c r="P198" s="275">
        <v>1</v>
      </c>
    </row>
    <row r="199" spans="1:16" ht="13.5" outlineLevel="3">
      <c r="A199" s="96" t="s">
        <v>150</v>
      </c>
      <c r="B199" s="97" t="s">
        <v>185</v>
      </c>
      <c r="C199" s="98" t="s">
        <v>200</v>
      </c>
      <c r="D199" s="99"/>
      <c r="E199" s="100">
        <v>1</v>
      </c>
      <c r="F199" s="101"/>
      <c r="G199" s="271">
        <f t="shared" si="27"/>
        <v>7</v>
      </c>
      <c r="H199" s="271">
        <f t="shared" si="28"/>
        <v>7</v>
      </c>
      <c r="I199" s="272">
        <v>1</v>
      </c>
      <c r="J199" s="273">
        <v>1</v>
      </c>
      <c r="K199" s="273">
        <v>1</v>
      </c>
      <c r="L199" s="273">
        <v>1</v>
      </c>
      <c r="M199" s="273">
        <v>1</v>
      </c>
      <c r="N199" s="274">
        <v>2</v>
      </c>
      <c r="O199" s="275">
        <v>0</v>
      </c>
      <c r="P199" s="275">
        <v>0</v>
      </c>
    </row>
    <row r="200" spans="1:16" ht="13.5" outlineLevel="3">
      <c r="A200" s="96" t="s">
        <v>150</v>
      </c>
      <c r="B200" s="97" t="s">
        <v>185</v>
      </c>
      <c r="C200" s="98" t="s">
        <v>201</v>
      </c>
      <c r="D200" s="99"/>
      <c r="E200" s="100">
        <v>1</v>
      </c>
      <c r="F200" s="101"/>
      <c r="G200" s="271">
        <f t="shared" si="27"/>
        <v>6</v>
      </c>
      <c r="H200" s="271">
        <f t="shared" si="28"/>
        <v>6</v>
      </c>
      <c r="I200" s="272">
        <v>1</v>
      </c>
      <c r="J200" s="273">
        <v>1</v>
      </c>
      <c r="K200" s="273">
        <v>1</v>
      </c>
      <c r="L200" s="273">
        <v>1</v>
      </c>
      <c r="M200" s="273">
        <v>1</v>
      </c>
      <c r="N200" s="274">
        <v>1</v>
      </c>
      <c r="O200" s="275">
        <v>0</v>
      </c>
      <c r="P200" s="275">
        <v>0</v>
      </c>
    </row>
    <row r="201" spans="1:16" ht="13.5" outlineLevel="3">
      <c r="A201" s="102" t="s">
        <v>150</v>
      </c>
      <c r="B201" s="103" t="s">
        <v>185</v>
      </c>
      <c r="C201" s="104" t="s">
        <v>202</v>
      </c>
      <c r="D201" s="105"/>
      <c r="E201" s="106">
        <v>1</v>
      </c>
      <c r="F201" s="107"/>
      <c r="G201" s="276">
        <f t="shared" si="27"/>
        <v>7</v>
      </c>
      <c r="H201" s="276">
        <f t="shared" si="28"/>
        <v>6</v>
      </c>
      <c r="I201" s="277">
        <v>1</v>
      </c>
      <c r="J201" s="278">
        <v>1</v>
      </c>
      <c r="K201" s="278">
        <v>1</v>
      </c>
      <c r="L201" s="278">
        <v>1</v>
      </c>
      <c r="M201" s="278">
        <v>1</v>
      </c>
      <c r="N201" s="279">
        <v>1</v>
      </c>
      <c r="O201" s="280">
        <v>0</v>
      </c>
      <c r="P201" s="280">
        <v>1</v>
      </c>
    </row>
    <row r="202" spans="1:16" ht="13.5" outlineLevel="2">
      <c r="A202" s="108" t="s">
        <v>150</v>
      </c>
      <c r="B202" s="109" t="s">
        <v>275</v>
      </c>
      <c r="C202" s="110"/>
      <c r="D202" s="290">
        <f>SUBTOTAL(3,D184:D201)</f>
        <v>0</v>
      </c>
      <c r="E202" s="111">
        <f aca="true" t="shared" si="29" ref="E202:P202">SUBTOTAL(9,E184:E201)</f>
        <v>18</v>
      </c>
      <c r="F202" s="112">
        <f t="shared" si="29"/>
        <v>0</v>
      </c>
      <c r="G202" s="281">
        <f t="shared" si="29"/>
        <v>210</v>
      </c>
      <c r="H202" s="281">
        <f t="shared" si="29"/>
        <v>183</v>
      </c>
      <c r="I202" s="282">
        <f t="shared" si="29"/>
        <v>30</v>
      </c>
      <c r="J202" s="283">
        <f t="shared" si="29"/>
        <v>32</v>
      </c>
      <c r="K202" s="283">
        <f t="shared" si="29"/>
        <v>31</v>
      </c>
      <c r="L202" s="283">
        <f t="shared" si="29"/>
        <v>30</v>
      </c>
      <c r="M202" s="283">
        <f t="shared" si="29"/>
        <v>31</v>
      </c>
      <c r="N202" s="284">
        <f t="shared" si="29"/>
        <v>29</v>
      </c>
      <c r="O202" s="112">
        <f t="shared" si="29"/>
        <v>1</v>
      </c>
      <c r="P202" s="112">
        <f t="shared" si="29"/>
        <v>26</v>
      </c>
    </row>
    <row r="203" spans="1:16" ht="13.5" outlineLevel="1">
      <c r="A203" s="129" t="s">
        <v>276</v>
      </c>
      <c r="B203" s="130"/>
      <c r="C203" s="110"/>
      <c r="D203" s="290">
        <f>SUBTOTAL(3,D149:D202)</f>
        <v>1</v>
      </c>
      <c r="E203" s="111">
        <f aca="true" t="shared" si="30" ref="E203:P203">SUBTOTAL(9,E149:E202)</f>
        <v>51</v>
      </c>
      <c r="F203" s="112">
        <f t="shared" si="30"/>
        <v>0</v>
      </c>
      <c r="G203" s="281">
        <f t="shared" si="30"/>
        <v>537</v>
      </c>
      <c r="H203" s="281">
        <f t="shared" si="30"/>
        <v>456</v>
      </c>
      <c r="I203" s="282">
        <f t="shared" si="30"/>
        <v>77</v>
      </c>
      <c r="J203" s="283">
        <f t="shared" si="30"/>
        <v>74</v>
      </c>
      <c r="K203" s="283">
        <f t="shared" si="30"/>
        <v>73</v>
      </c>
      <c r="L203" s="283">
        <f t="shared" si="30"/>
        <v>75</v>
      </c>
      <c r="M203" s="283">
        <f t="shared" si="30"/>
        <v>77</v>
      </c>
      <c r="N203" s="284">
        <f t="shared" si="30"/>
        <v>80</v>
      </c>
      <c r="O203" s="112">
        <f t="shared" si="30"/>
        <v>9</v>
      </c>
      <c r="P203" s="112">
        <f t="shared" si="30"/>
        <v>72</v>
      </c>
    </row>
    <row r="204" spans="1:16" ht="13.5" outlineLevel="3">
      <c r="A204" s="118" t="s">
        <v>203</v>
      </c>
      <c r="B204" s="119" t="s">
        <v>204</v>
      </c>
      <c r="C204" s="120" t="s">
        <v>205</v>
      </c>
      <c r="D204" s="121"/>
      <c r="E204" s="122">
        <v>1</v>
      </c>
      <c r="F204" s="123"/>
      <c r="G204" s="285">
        <f t="shared" si="27"/>
        <v>21</v>
      </c>
      <c r="H204" s="285">
        <f t="shared" si="28"/>
        <v>18</v>
      </c>
      <c r="I204" s="286">
        <v>3</v>
      </c>
      <c r="J204" s="287">
        <v>3</v>
      </c>
      <c r="K204" s="287">
        <v>3</v>
      </c>
      <c r="L204" s="287">
        <v>3</v>
      </c>
      <c r="M204" s="287">
        <v>3</v>
      </c>
      <c r="N204" s="288">
        <v>3</v>
      </c>
      <c r="O204" s="289">
        <v>0</v>
      </c>
      <c r="P204" s="289">
        <v>3</v>
      </c>
    </row>
    <row r="205" spans="1:16" ht="13.5" outlineLevel="3">
      <c r="A205" s="96" t="s">
        <v>203</v>
      </c>
      <c r="B205" s="97" t="s">
        <v>204</v>
      </c>
      <c r="C205" s="98" t="s">
        <v>206</v>
      </c>
      <c r="D205" s="99"/>
      <c r="E205" s="100">
        <v>1</v>
      </c>
      <c r="F205" s="101"/>
      <c r="G205" s="271">
        <f t="shared" si="27"/>
        <v>8</v>
      </c>
      <c r="H205" s="271">
        <f t="shared" si="28"/>
        <v>6</v>
      </c>
      <c r="I205" s="272">
        <v>1</v>
      </c>
      <c r="J205" s="273">
        <v>1</v>
      </c>
      <c r="K205" s="273">
        <v>1</v>
      </c>
      <c r="L205" s="273">
        <v>1</v>
      </c>
      <c r="M205" s="273">
        <v>1</v>
      </c>
      <c r="N205" s="274">
        <v>1</v>
      </c>
      <c r="O205" s="275">
        <v>0</v>
      </c>
      <c r="P205" s="275">
        <v>2</v>
      </c>
    </row>
    <row r="206" spans="1:16" ht="13.5" outlineLevel="3">
      <c r="A206" s="96" t="s">
        <v>203</v>
      </c>
      <c r="B206" s="97" t="s">
        <v>204</v>
      </c>
      <c r="C206" s="98" t="s">
        <v>207</v>
      </c>
      <c r="D206" s="99"/>
      <c r="E206" s="100">
        <v>1</v>
      </c>
      <c r="F206" s="101"/>
      <c r="G206" s="271">
        <f t="shared" si="27"/>
        <v>8</v>
      </c>
      <c r="H206" s="271">
        <f t="shared" si="28"/>
        <v>6</v>
      </c>
      <c r="I206" s="272">
        <v>1</v>
      </c>
      <c r="J206" s="273">
        <v>1</v>
      </c>
      <c r="K206" s="273">
        <v>1</v>
      </c>
      <c r="L206" s="273">
        <v>1</v>
      </c>
      <c r="M206" s="273">
        <v>1</v>
      </c>
      <c r="N206" s="274">
        <v>1</v>
      </c>
      <c r="O206" s="275">
        <v>0</v>
      </c>
      <c r="P206" s="275">
        <v>2</v>
      </c>
    </row>
    <row r="207" spans="1:16" ht="13.5" outlineLevel="3">
      <c r="A207" s="96" t="s">
        <v>203</v>
      </c>
      <c r="B207" s="97" t="s">
        <v>204</v>
      </c>
      <c r="C207" s="98" t="s">
        <v>208</v>
      </c>
      <c r="D207" s="99"/>
      <c r="E207" s="100">
        <v>1</v>
      </c>
      <c r="F207" s="101"/>
      <c r="G207" s="271">
        <f t="shared" si="27"/>
        <v>8</v>
      </c>
      <c r="H207" s="271">
        <f t="shared" si="28"/>
        <v>6</v>
      </c>
      <c r="I207" s="272">
        <v>1</v>
      </c>
      <c r="J207" s="273">
        <v>1</v>
      </c>
      <c r="K207" s="273">
        <v>1</v>
      </c>
      <c r="L207" s="273">
        <v>1</v>
      </c>
      <c r="M207" s="273">
        <v>1</v>
      </c>
      <c r="N207" s="274">
        <v>1</v>
      </c>
      <c r="O207" s="275">
        <v>0</v>
      </c>
      <c r="P207" s="275">
        <v>2</v>
      </c>
    </row>
    <row r="208" spans="1:16" ht="13.5" outlineLevel="3">
      <c r="A208" s="96" t="s">
        <v>203</v>
      </c>
      <c r="B208" s="97" t="s">
        <v>204</v>
      </c>
      <c r="C208" s="98" t="s">
        <v>209</v>
      </c>
      <c r="D208" s="99"/>
      <c r="E208" s="100">
        <v>1</v>
      </c>
      <c r="F208" s="101"/>
      <c r="G208" s="271">
        <f t="shared" si="27"/>
        <v>5</v>
      </c>
      <c r="H208" s="271">
        <f t="shared" si="28"/>
        <v>4</v>
      </c>
      <c r="I208" s="272">
        <v>1</v>
      </c>
      <c r="J208" s="273">
        <v>1</v>
      </c>
      <c r="K208" s="273">
        <v>0</v>
      </c>
      <c r="L208" s="273">
        <v>0</v>
      </c>
      <c r="M208" s="273">
        <v>1</v>
      </c>
      <c r="N208" s="274">
        <v>1</v>
      </c>
      <c r="O208" s="275">
        <v>1</v>
      </c>
      <c r="P208" s="275">
        <v>0</v>
      </c>
    </row>
    <row r="209" spans="1:16" ht="13.5" outlineLevel="3">
      <c r="A209" s="102" t="s">
        <v>203</v>
      </c>
      <c r="B209" s="103" t="s">
        <v>204</v>
      </c>
      <c r="C209" s="104" t="s">
        <v>210</v>
      </c>
      <c r="D209" s="105"/>
      <c r="E209" s="106">
        <v>1</v>
      </c>
      <c r="F209" s="107"/>
      <c r="G209" s="276">
        <f t="shared" si="27"/>
        <v>6</v>
      </c>
      <c r="H209" s="276">
        <f t="shared" si="28"/>
        <v>4</v>
      </c>
      <c r="I209" s="277">
        <v>1</v>
      </c>
      <c r="J209" s="278">
        <v>0</v>
      </c>
      <c r="K209" s="278">
        <v>0</v>
      </c>
      <c r="L209" s="278">
        <v>1</v>
      </c>
      <c r="M209" s="278">
        <v>1</v>
      </c>
      <c r="N209" s="279">
        <v>1</v>
      </c>
      <c r="O209" s="280">
        <v>1</v>
      </c>
      <c r="P209" s="280">
        <v>1</v>
      </c>
    </row>
    <row r="210" spans="1:16" ht="13.5" outlineLevel="2">
      <c r="A210" s="108" t="s">
        <v>203</v>
      </c>
      <c r="B210" s="109" t="s">
        <v>277</v>
      </c>
      <c r="C210" s="110"/>
      <c r="D210" s="290">
        <f>SUBTOTAL(3,D204:D209)</f>
        <v>0</v>
      </c>
      <c r="E210" s="111">
        <f aca="true" t="shared" si="31" ref="E210:P210">SUBTOTAL(9,E204:E209)</f>
        <v>6</v>
      </c>
      <c r="F210" s="112">
        <f t="shared" si="31"/>
        <v>0</v>
      </c>
      <c r="G210" s="281">
        <f t="shared" si="31"/>
        <v>56</v>
      </c>
      <c r="H210" s="281">
        <f t="shared" si="31"/>
        <v>44</v>
      </c>
      <c r="I210" s="282">
        <f t="shared" si="31"/>
        <v>8</v>
      </c>
      <c r="J210" s="283">
        <f t="shared" si="31"/>
        <v>7</v>
      </c>
      <c r="K210" s="283">
        <f t="shared" si="31"/>
        <v>6</v>
      </c>
      <c r="L210" s="283">
        <f t="shared" si="31"/>
        <v>7</v>
      </c>
      <c r="M210" s="283">
        <f t="shared" si="31"/>
        <v>8</v>
      </c>
      <c r="N210" s="284">
        <f t="shared" si="31"/>
        <v>8</v>
      </c>
      <c r="O210" s="112">
        <f t="shared" si="31"/>
        <v>2</v>
      </c>
      <c r="P210" s="112">
        <f t="shared" si="31"/>
        <v>10</v>
      </c>
    </row>
    <row r="211" spans="1:16" ht="13.5" outlineLevel="3">
      <c r="A211" s="118" t="s">
        <v>203</v>
      </c>
      <c r="B211" s="119" t="s">
        <v>211</v>
      </c>
      <c r="C211" s="120" t="s">
        <v>212</v>
      </c>
      <c r="D211" s="121"/>
      <c r="E211" s="122">
        <v>1</v>
      </c>
      <c r="F211" s="123"/>
      <c r="G211" s="285">
        <f t="shared" si="27"/>
        <v>8</v>
      </c>
      <c r="H211" s="285">
        <f t="shared" si="28"/>
        <v>6</v>
      </c>
      <c r="I211" s="286">
        <v>1</v>
      </c>
      <c r="J211" s="287">
        <v>1</v>
      </c>
      <c r="K211" s="287">
        <v>1</v>
      </c>
      <c r="L211" s="287">
        <v>1</v>
      </c>
      <c r="M211" s="287">
        <v>1</v>
      </c>
      <c r="N211" s="288">
        <v>1</v>
      </c>
      <c r="O211" s="289">
        <v>0</v>
      </c>
      <c r="P211" s="289">
        <v>2</v>
      </c>
    </row>
    <row r="212" spans="1:16" ht="13.5" outlineLevel="3">
      <c r="A212" s="96" t="s">
        <v>203</v>
      </c>
      <c r="B212" s="97" t="s">
        <v>211</v>
      </c>
      <c r="C212" s="98" t="s">
        <v>213</v>
      </c>
      <c r="D212" s="99"/>
      <c r="E212" s="100">
        <v>1</v>
      </c>
      <c r="F212" s="101"/>
      <c r="G212" s="271">
        <f t="shared" si="27"/>
        <v>9</v>
      </c>
      <c r="H212" s="271">
        <f t="shared" si="28"/>
        <v>8</v>
      </c>
      <c r="I212" s="272">
        <v>1</v>
      </c>
      <c r="J212" s="273">
        <v>1</v>
      </c>
      <c r="K212" s="273">
        <v>1</v>
      </c>
      <c r="L212" s="273">
        <v>2</v>
      </c>
      <c r="M212" s="273">
        <v>1</v>
      </c>
      <c r="N212" s="274">
        <v>2</v>
      </c>
      <c r="O212" s="275">
        <v>0</v>
      </c>
      <c r="P212" s="275">
        <v>1</v>
      </c>
    </row>
    <row r="213" spans="1:16" ht="13.5" outlineLevel="3">
      <c r="A213" s="96" t="s">
        <v>203</v>
      </c>
      <c r="B213" s="97" t="s">
        <v>211</v>
      </c>
      <c r="C213" s="98" t="s">
        <v>214</v>
      </c>
      <c r="D213" s="99"/>
      <c r="E213" s="100">
        <v>1</v>
      </c>
      <c r="F213" s="101"/>
      <c r="G213" s="271">
        <f t="shared" si="27"/>
        <v>6</v>
      </c>
      <c r="H213" s="271">
        <f t="shared" si="28"/>
        <v>4</v>
      </c>
      <c r="I213" s="272">
        <v>1</v>
      </c>
      <c r="J213" s="273">
        <v>0</v>
      </c>
      <c r="K213" s="273">
        <v>0</v>
      </c>
      <c r="L213" s="273">
        <v>1</v>
      </c>
      <c r="M213" s="273">
        <v>1</v>
      </c>
      <c r="N213" s="274">
        <v>1</v>
      </c>
      <c r="O213" s="275">
        <v>1</v>
      </c>
      <c r="P213" s="275">
        <v>1</v>
      </c>
    </row>
    <row r="214" spans="1:16" ht="13.5" outlineLevel="3">
      <c r="A214" s="96" t="s">
        <v>203</v>
      </c>
      <c r="B214" s="97" t="s">
        <v>211</v>
      </c>
      <c r="C214" s="98" t="s">
        <v>215</v>
      </c>
      <c r="D214" s="99"/>
      <c r="E214" s="100">
        <v>1</v>
      </c>
      <c r="F214" s="101"/>
      <c r="G214" s="271">
        <f t="shared" si="27"/>
        <v>7</v>
      </c>
      <c r="H214" s="271">
        <f t="shared" si="28"/>
        <v>6</v>
      </c>
      <c r="I214" s="272">
        <v>1</v>
      </c>
      <c r="J214" s="273">
        <v>1</v>
      </c>
      <c r="K214" s="273">
        <v>1</v>
      </c>
      <c r="L214" s="273">
        <v>1</v>
      </c>
      <c r="M214" s="273">
        <v>1</v>
      </c>
      <c r="N214" s="274">
        <v>1</v>
      </c>
      <c r="O214" s="275">
        <v>0</v>
      </c>
      <c r="P214" s="275">
        <v>1</v>
      </c>
    </row>
    <row r="215" spans="1:16" ht="13.5" outlineLevel="3">
      <c r="A215" s="96" t="s">
        <v>203</v>
      </c>
      <c r="B215" s="97" t="s">
        <v>211</v>
      </c>
      <c r="C215" s="98" t="s">
        <v>216</v>
      </c>
      <c r="D215" s="99"/>
      <c r="E215" s="100">
        <v>1</v>
      </c>
      <c r="F215" s="101"/>
      <c r="G215" s="271">
        <f t="shared" si="27"/>
        <v>19</v>
      </c>
      <c r="H215" s="271">
        <f t="shared" si="28"/>
        <v>16</v>
      </c>
      <c r="I215" s="272">
        <v>2</v>
      </c>
      <c r="J215" s="273">
        <v>2</v>
      </c>
      <c r="K215" s="273">
        <v>3</v>
      </c>
      <c r="L215" s="273">
        <v>3</v>
      </c>
      <c r="M215" s="273">
        <v>3</v>
      </c>
      <c r="N215" s="274">
        <v>3</v>
      </c>
      <c r="O215" s="275">
        <v>0</v>
      </c>
      <c r="P215" s="275">
        <v>3</v>
      </c>
    </row>
    <row r="216" spans="1:16" ht="13.5" outlineLevel="3">
      <c r="A216" s="96" t="s">
        <v>203</v>
      </c>
      <c r="B216" s="97" t="s">
        <v>211</v>
      </c>
      <c r="C216" s="98" t="s">
        <v>217</v>
      </c>
      <c r="D216" s="99"/>
      <c r="E216" s="100">
        <v>1</v>
      </c>
      <c r="F216" s="101"/>
      <c r="G216" s="271">
        <f t="shared" si="27"/>
        <v>7</v>
      </c>
      <c r="H216" s="271">
        <f t="shared" si="28"/>
        <v>6</v>
      </c>
      <c r="I216" s="272">
        <v>1</v>
      </c>
      <c r="J216" s="273">
        <v>1</v>
      </c>
      <c r="K216" s="273">
        <v>1</v>
      </c>
      <c r="L216" s="273">
        <v>1</v>
      </c>
      <c r="M216" s="273">
        <v>1</v>
      </c>
      <c r="N216" s="274">
        <v>1</v>
      </c>
      <c r="O216" s="275">
        <v>0</v>
      </c>
      <c r="P216" s="275">
        <v>1</v>
      </c>
    </row>
    <row r="217" spans="1:16" ht="13.5" outlineLevel="3">
      <c r="A217" s="96" t="s">
        <v>203</v>
      </c>
      <c r="B217" s="97" t="s">
        <v>211</v>
      </c>
      <c r="C217" s="98" t="s">
        <v>218</v>
      </c>
      <c r="D217" s="99"/>
      <c r="E217" s="100">
        <v>1</v>
      </c>
      <c r="F217" s="101"/>
      <c r="G217" s="271">
        <f t="shared" si="27"/>
        <v>9</v>
      </c>
      <c r="H217" s="271">
        <f t="shared" si="28"/>
        <v>7</v>
      </c>
      <c r="I217" s="272">
        <v>1</v>
      </c>
      <c r="J217" s="273">
        <v>1</v>
      </c>
      <c r="K217" s="273">
        <v>1</v>
      </c>
      <c r="L217" s="273">
        <v>1</v>
      </c>
      <c r="M217" s="273">
        <v>2</v>
      </c>
      <c r="N217" s="274">
        <v>1</v>
      </c>
      <c r="O217" s="275">
        <v>0</v>
      </c>
      <c r="P217" s="275">
        <v>2</v>
      </c>
    </row>
    <row r="218" spans="1:16" ht="13.5" outlineLevel="3">
      <c r="A218" s="96" t="s">
        <v>203</v>
      </c>
      <c r="B218" s="97" t="s">
        <v>211</v>
      </c>
      <c r="C218" s="98" t="s">
        <v>219</v>
      </c>
      <c r="D218" s="99"/>
      <c r="E218" s="100">
        <v>1</v>
      </c>
      <c r="F218" s="101"/>
      <c r="G218" s="271">
        <f t="shared" si="27"/>
        <v>8</v>
      </c>
      <c r="H218" s="271">
        <f t="shared" si="28"/>
        <v>7</v>
      </c>
      <c r="I218" s="272">
        <v>1</v>
      </c>
      <c r="J218" s="273">
        <v>1</v>
      </c>
      <c r="K218" s="273">
        <v>1</v>
      </c>
      <c r="L218" s="273">
        <v>1</v>
      </c>
      <c r="M218" s="273">
        <v>1</v>
      </c>
      <c r="N218" s="274">
        <v>2</v>
      </c>
      <c r="O218" s="275">
        <v>0</v>
      </c>
      <c r="P218" s="275">
        <v>1</v>
      </c>
    </row>
    <row r="219" spans="1:16" ht="13.5" outlineLevel="3">
      <c r="A219" s="96" t="s">
        <v>203</v>
      </c>
      <c r="B219" s="97" t="s">
        <v>211</v>
      </c>
      <c r="C219" s="98" t="s">
        <v>220</v>
      </c>
      <c r="D219" s="99"/>
      <c r="E219" s="100">
        <v>1</v>
      </c>
      <c r="F219" s="101"/>
      <c r="G219" s="271">
        <f t="shared" si="27"/>
        <v>7</v>
      </c>
      <c r="H219" s="271">
        <f t="shared" si="28"/>
        <v>6</v>
      </c>
      <c r="I219" s="272">
        <v>1</v>
      </c>
      <c r="J219" s="273">
        <v>1</v>
      </c>
      <c r="K219" s="273">
        <v>1</v>
      </c>
      <c r="L219" s="273">
        <v>1</v>
      </c>
      <c r="M219" s="273">
        <v>1</v>
      </c>
      <c r="N219" s="274">
        <v>1</v>
      </c>
      <c r="O219" s="275">
        <v>0</v>
      </c>
      <c r="P219" s="275">
        <v>1</v>
      </c>
    </row>
    <row r="220" spans="1:16" ht="13.5" outlineLevel="3">
      <c r="A220" s="96" t="s">
        <v>203</v>
      </c>
      <c r="B220" s="97" t="s">
        <v>211</v>
      </c>
      <c r="C220" s="98" t="s">
        <v>221</v>
      </c>
      <c r="D220" s="99"/>
      <c r="E220" s="100">
        <v>1</v>
      </c>
      <c r="F220" s="101"/>
      <c r="G220" s="271">
        <f t="shared" si="27"/>
        <v>6</v>
      </c>
      <c r="H220" s="271">
        <f t="shared" si="28"/>
        <v>6</v>
      </c>
      <c r="I220" s="272">
        <v>1</v>
      </c>
      <c r="J220" s="273">
        <v>1</v>
      </c>
      <c r="K220" s="273">
        <v>1</v>
      </c>
      <c r="L220" s="273">
        <v>1</v>
      </c>
      <c r="M220" s="273">
        <v>1</v>
      </c>
      <c r="N220" s="274">
        <v>1</v>
      </c>
      <c r="O220" s="275">
        <v>0</v>
      </c>
      <c r="P220" s="275">
        <v>0</v>
      </c>
    </row>
    <row r="221" spans="1:16" ht="13.5" outlineLevel="3">
      <c r="A221" s="96" t="s">
        <v>203</v>
      </c>
      <c r="B221" s="97" t="s">
        <v>211</v>
      </c>
      <c r="C221" s="98" t="s">
        <v>222</v>
      </c>
      <c r="D221" s="99"/>
      <c r="E221" s="100">
        <v>1</v>
      </c>
      <c r="F221" s="101"/>
      <c r="G221" s="271">
        <f t="shared" si="27"/>
        <v>7</v>
      </c>
      <c r="H221" s="271">
        <f t="shared" si="28"/>
        <v>6</v>
      </c>
      <c r="I221" s="272">
        <v>1</v>
      </c>
      <c r="J221" s="273">
        <v>1</v>
      </c>
      <c r="K221" s="273">
        <v>1</v>
      </c>
      <c r="L221" s="273">
        <v>1</v>
      </c>
      <c r="M221" s="273">
        <v>1</v>
      </c>
      <c r="N221" s="274">
        <v>1</v>
      </c>
      <c r="O221" s="275">
        <v>0</v>
      </c>
      <c r="P221" s="275">
        <v>1</v>
      </c>
    </row>
    <row r="222" spans="1:16" ht="13.5" outlineLevel="3">
      <c r="A222" s="96" t="s">
        <v>203</v>
      </c>
      <c r="B222" s="97" t="s">
        <v>211</v>
      </c>
      <c r="C222" s="98" t="s">
        <v>223</v>
      </c>
      <c r="D222" s="99"/>
      <c r="E222" s="100">
        <v>1</v>
      </c>
      <c r="F222" s="101"/>
      <c r="G222" s="271">
        <f t="shared" si="27"/>
        <v>7</v>
      </c>
      <c r="H222" s="271">
        <f t="shared" si="28"/>
        <v>6</v>
      </c>
      <c r="I222" s="272">
        <v>1</v>
      </c>
      <c r="J222" s="273">
        <v>1</v>
      </c>
      <c r="K222" s="273">
        <v>1</v>
      </c>
      <c r="L222" s="273">
        <v>1</v>
      </c>
      <c r="M222" s="273">
        <v>1</v>
      </c>
      <c r="N222" s="274">
        <v>1</v>
      </c>
      <c r="O222" s="275">
        <v>0</v>
      </c>
      <c r="P222" s="275">
        <v>1</v>
      </c>
    </row>
    <row r="223" spans="1:16" ht="13.5" outlineLevel="3">
      <c r="A223" s="96" t="s">
        <v>203</v>
      </c>
      <c r="B223" s="97" t="s">
        <v>211</v>
      </c>
      <c r="C223" s="98" t="s">
        <v>224</v>
      </c>
      <c r="D223" s="99"/>
      <c r="E223" s="100">
        <v>1</v>
      </c>
      <c r="F223" s="101"/>
      <c r="G223" s="271">
        <f t="shared" si="27"/>
        <v>7</v>
      </c>
      <c r="H223" s="271">
        <f t="shared" si="28"/>
        <v>6</v>
      </c>
      <c r="I223" s="272">
        <v>1</v>
      </c>
      <c r="J223" s="273">
        <v>1</v>
      </c>
      <c r="K223" s="273">
        <v>1</v>
      </c>
      <c r="L223" s="273">
        <v>1</v>
      </c>
      <c r="M223" s="273">
        <v>1</v>
      </c>
      <c r="N223" s="274">
        <v>1</v>
      </c>
      <c r="O223" s="275">
        <v>0</v>
      </c>
      <c r="P223" s="275">
        <v>1</v>
      </c>
    </row>
    <row r="224" spans="1:16" ht="13.5" outlineLevel="3">
      <c r="A224" s="96" t="s">
        <v>203</v>
      </c>
      <c r="B224" s="97" t="s">
        <v>211</v>
      </c>
      <c r="C224" s="98" t="s">
        <v>225</v>
      </c>
      <c r="D224" s="99"/>
      <c r="E224" s="100">
        <v>1</v>
      </c>
      <c r="F224" s="101"/>
      <c r="G224" s="271">
        <f t="shared" si="27"/>
        <v>7</v>
      </c>
      <c r="H224" s="271">
        <f t="shared" si="28"/>
        <v>6</v>
      </c>
      <c r="I224" s="272">
        <v>1</v>
      </c>
      <c r="J224" s="273">
        <v>1</v>
      </c>
      <c r="K224" s="273">
        <v>1</v>
      </c>
      <c r="L224" s="273">
        <v>1</v>
      </c>
      <c r="M224" s="273">
        <v>1</v>
      </c>
      <c r="N224" s="274">
        <v>1</v>
      </c>
      <c r="O224" s="275">
        <v>0</v>
      </c>
      <c r="P224" s="275">
        <v>1</v>
      </c>
    </row>
    <row r="225" spans="1:16" ht="13.5" outlineLevel="3">
      <c r="A225" s="96" t="s">
        <v>203</v>
      </c>
      <c r="B225" s="97" t="s">
        <v>211</v>
      </c>
      <c r="C225" s="98" t="s">
        <v>226</v>
      </c>
      <c r="D225" s="99"/>
      <c r="E225" s="100">
        <v>1</v>
      </c>
      <c r="F225" s="101"/>
      <c r="G225" s="271">
        <f t="shared" si="27"/>
        <v>7</v>
      </c>
      <c r="H225" s="271">
        <f t="shared" si="28"/>
        <v>6</v>
      </c>
      <c r="I225" s="272">
        <v>1</v>
      </c>
      <c r="J225" s="273">
        <v>1</v>
      </c>
      <c r="K225" s="273">
        <v>1</v>
      </c>
      <c r="L225" s="273">
        <v>1</v>
      </c>
      <c r="M225" s="273">
        <v>1</v>
      </c>
      <c r="N225" s="274">
        <v>1</v>
      </c>
      <c r="O225" s="275">
        <v>0</v>
      </c>
      <c r="P225" s="275">
        <v>1</v>
      </c>
    </row>
    <row r="226" spans="1:16" ht="13.5" outlineLevel="3">
      <c r="A226" s="96" t="s">
        <v>203</v>
      </c>
      <c r="B226" s="97" t="s">
        <v>211</v>
      </c>
      <c r="C226" s="98" t="s">
        <v>227</v>
      </c>
      <c r="D226" s="99"/>
      <c r="E226" s="100">
        <v>1</v>
      </c>
      <c r="F226" s="101"/>
      <c r="G226" s="271">
        <f t="shared" si="27"/>
        <v>7</v>
      </c>
      <c r="H226" s="271">
        <f t="shared" si="28"/>
        <v>6</v>
      </c>
      <c r="I226" s="272">
        <v>1</v>
      </c>
      <c r="J226" s="273">
        <v>1</v>
      </c>
      <c r="K226" s="273">
        <v>1</v>
      </c>
      <c r="L226" s="273">
        <v>1</v>
      </c>
      <c r="M226" s="273">
        <v>1</v>
      </c>
      <c r="N226" s="274">
        <v>1</v>
      </c>
      <c r="O226" s="275">
        <v>0</v>
      </c>
      <c r="P226" s="275">
        <v>1</v>
      </c>
    </row>
    <row r="227" spans="1:16" ht="13.5" outlineLevel="3">
      <c r="A227" s="96" t="s">
        <v>203</v>
      </c>
      <c r="B227" s="97" t="s">
        <v>211</v>
      </c>
      <c r="C227" s="98" t="s">
        <v>228</v>
      </c>
      <c r="D227" s="99"/>
      <c r="E227" s="100">
        <v>1</v>
      </c>
      <c r="F227" s="101"/>
      <c r="G227" s="271">
        <f t="shared" si="27"/>
        <v>8</v>
      </c>
      <c r="H227" s="271">
        <f t="shared" si="28"/>
        <v>6</v>
      </c>
      <c r="I227" s="272">
        <v>1</v>
      </c>
      <c r="J227" s="273">
        <v>1</v>
      </c>
      <c r="K227" s="273">
        <v>1</v>
      </c>
      <c r="L227" s="273">
        <v>1</v>
      </c>
      <c r="M227" s="273">
        <v>1</v>
      </c>
      <c r="N227" s="274">
        <v>1</v>
      </c>
      <c r="O227" s="275">
        <v>0</v>
      </c>
      <c r="P227" s="275">
        <v>2</v>
      </c>
    </row>
    <row r="228" spans="1:16" ht="13.5" outlineLevel="3">
      <c r="A228" s="96" t="s">
        <v>203</v>
      </c>
      <c r="B228" s="97" t="s">
        <v>211</v>
      </c>
      <c r="C228" s="98" t="s">
        <v>229</v>
      </c>
      <c r="D228" s="99"/>
      <c r="E228" s="100">
        <v>1</v>
      </c>
      <c r="F228" s="101"/>
      <c r="G228" s="271">
        <f t="shared" si="27"/>
        <v>7</v>
      </c>
      <c r="H228" s="271">
        <f t="shared" si="28"/>
        <v>6</v>
      </c>
      <c r="I228" s="272">
        <v>1</v>
      </c>
      <c r="J228" s="273">
        <v>1</v>
      </c>
      <c r="K228" s="273">
        <v>1</v>
      </c>
      <c r="L228" s="273">
        <v>1</v>
      </c>
      <c r="M228" s="273">
        <v>1</v>
      </c>
      <c r="N228" s="274">
        <v>1</v>
      </c>
      <c r="O228" s="275">
        <v>0</v>
      </c>
      <c r="P228" s="275">
        <v>1</v>
      </c>
    </row>
    <row r="229" spans="1:16" ht="13.5" outlineLevel="3">
      <c r="A229" s="102" t="s">
        <v>203</v>
      </c>
      <c r="B229" s="103" t="s">
        <v>211</v>
      </c>
      <c r="C229" s="104" t="s">
        <v>230</v>
      </c>
      <c r="D229" s="105"/>
      <c r="E229" s="106">
        <v>1</v>
      </c>
      <c r="F229" s="107"/>
      <c r="G229" s="276">
        <f t="shared" si="27"/>
        <v>8</v>
      </c>
      <c r="H229" s="276">
        <f t="shared" si="28"/>
        <v>7</v>
      </c>
      <c r="I229" s="277">
        <v>1</v>
      </c>
      <c r="J229" s="278">
        <v>1</v>
      </c>
      <c r="K229" s="278">
        <v>2</v>
      </c>
      <c r="L229" s="278">
        <v>1</v>
      </c>
      <c r="M229" s="278">
        <v>1</v>
      </c>
      <c r="N229" s="279">
        <v>1</v>
      </c>
      <c r="O229" s="280">
        <v>0</v>
      </c>
      <c r="P229" s="280">
        <v>1</v>
      </c>
    </row>
    <row r="230" spans="1:16" ht="13.5" outlineLevel="2">
      <c r="A230" s="293" t="s">
        <v>203</v>
      </c>
      <c r="B230" s="294" t="s">
        <v>278</v>
      </c>
      <c r="C230" s="295"/>
      <c r="D230" s="296">
        <f>SUBTOTAL(3,D211:D229)</f>
        <v>0</v>
      </c>
      <c r="E230" s="297">
        <f aca="true" t="shared" si="32" ref="E230:P230">SUBTOTAL(9,E211:E229)</f>
        <v>19</v>
      </c>
      <c r="F230" s="298">
        <f t="shared" si="32"/>
        <v>0</v>
      </c>
      <c r="G230" s="299">
        <f t="shared" si="32"/>
        <v>151</v>
      </c>
      <c r="H230" s="299">
        <f t="shared" si="32"/>
        <v>127</v>
      </c>
      <c r="I230" s="300">
        <f t="shared" si="32"/>
        <v>20</v>
      </c>
      <c r="J230" s="301">
        <f t="shared" si="32"/>
        <v>19</v>
      </c>
      <c r="K230" s="301">
        <f t="shared" si="32"/>
        <v>21</v>
      </c>
      <c r="L230" s="301">
        <f t="shared" si="32"/>
        <v>22</v>
      </c>
      <c r="M230" s="301">
        <f t="shared" si="32"/>
        <v>22</v>
      </c>
      <c r="N230" s="302">
        <f t="shared" si="32"/>
        <v>23</v>
      </c>
      <c r="O230" s="298">
        <f t="shared" si="32"/>
        <v>1</v>
      </c>
      <c r="P230" s="298">
        <f t="shared" si="32"/>
        <v>23</v>
      </c>
    </row>
    <row r="231" spans="1:16" ht="13.5" outlineLevel="3">
      <c r="A231" s="313" t="s">
        <v>203</v>
      </c>
      <c r="B231" s="314" t="s">
        <v>231</v>
      </c>
      <c r="C231" s="315" t="s">
        <v>232</v>
      </c>
      <c r="D231" s="316"/>
      <c r="E231" s="317">
        <v>1</v>
      </c>
      <c r="F231" s="318"/>
      <c r="G231" s="319">
        <f t="shared" si="27"/>
        <v>6</v>
      </c>
      <c r="H231" s="319">
        <f t="shared" si="28"/>
        <v>4</v>
      </c>
      <c r="I231" s="320">
        <v>1</v>
      </c>
      <c r="J231" s="321">
        <v>1</v>
      </c>
      <c r="K231" s="321">
        <v>1</v>
      </c>
      <c r="L231" s="321">
        <v>0</v>
      </c>
      <c r="M231" s="321">
        <v>0</v>
      </c>
      <c r="N231" s="322">
        <v>1</v>
      </c>
      <c r="O231" s="323">
        <v>1</v>
      </c>
      <c r="P231" s="324">
        <v>1</v>
      </c>
    </row>
    <row r="232" spans="1:16" ht="13.5" outlineLevel="3">
      <c r="A232" s="325" t="s">
        <v>203</v>
      </c>
      <c r="B232" s="326" t="s">
        <v>231</v>
      </c>
      <c r="C232" s="327" t="s">
        <v>233</v>
      </c>
      <c r="D232" s="328"/>
      <c r="E232" s="329">
        <v>1</v>
      </c>
      <c r="F232" s="330"/>
      <c r="G232" s="331">
        <f t="shared" si="27"/>
        <v>5</v>
      </c>
      <c r="H232" s="331">
        <f t="shared" si="28"/>
        <v>2</v>
      </c>
      <c r="I232" s="332">
        <v>1</v>
      </c>
      <c r="J232" s="333">
        <v>0</v>
      </c>
      <c r="K232" s="333">
        <v>0</v>
      </c>
      <c r="L232" s="333">
        <v>0</v>
      </c>
      <c r="M232" s="333">
        <v>0</v>
      </c>
      <c r="N232" s="334">
        <v>1</v>
      </c>
      <c r="O232" s="335">
        <v>2</v>
      </c>
      <c r="P232" s="336">
        <v>1</v>
      </c>
    </row>
    <row r="233" spans="1:16" ht="13.5" outlineLevel="2">
      <c r="A233" s="303" t="s">
        <v>203</v>
      </c>
      <c r="B233" s="304" t="s">
        <v>279</v>
      </c>
      <c r="C233" s="305"/>
      <c r="D233" s="306">
        <f>SUBTOTAL(3,D231:D232)</f>
        <v>0</v>
      </c>
      <c r="E233" s="307">
        <f aca="true" t="shared" si="33" ref="E233:P233">SUBTOTAL(9,E231:E232)</f>
        <v>2</v>
      </c>
      <c r="F233" s="308">
        <f t="shared" si="33"/>
        <v>0</v>
      </c>
      <c r="G233" s="309">
        <f t="shared" si="33"/>
        <v>11</v>
      </c>
      <c r="H233" s="309">
        <f t="shared" si="33"/>
        <v>6</v>
      </c>
      <c r="I233" s="310">
        <f t="shared" si="33"/>
        <v>2</v>
      </c>
      <c r="J233" s="311">
        <f t="shared" si="33"/>
        <v>1</v>
      </c>
      <c r="K233" s="311">
        <f t="shared" si="33"/>
        <v>1</v>
      </c>
      <c r="L233" s="311">
        <f t="shared" si="33"/>
        <v>0</v>
      </c>
      <c r="M233" s="311">
        <f t="shared" si="33"/>
        <v>0</v>
      </c>
      <c r="N233" s="312">
        <f t="shared" si="33"/>
        <v>2</v>
      </c>
      <c r="O233" s="308">
        <f t="shared" si="33"/>
        <v>3</v>
      </c>
      <c r="P233" s="308">
        <f t="shared" si="33"/>
        <v>2</v>
      </c>
    </row>
    <row r="234" spans="1:16" ht="13.5" outlineLevel="3">
      <c r="A234" s="118" t="s">
        <v>203</v>
      </c>
      <c r="B234" s="119" t="s">
        <v>234</v>
      </c>
      <c r="C234" s="120" t="s">
        <v>235</v>
      </c>
      <c r="D234" s="121"/>
      <c r="E234" s="122">
        <v>1</v>
      </c>
      <c r="F234" s="123"/>
      <c r="G234" s="285">
        <f t="shared" si="27"/>
        <v>7</v>
      </c>
      <c r="H234" s="285">
        <f t="shared" si="28"/>
        <v>6</v>
      </c>
      <c r="I234" s="286">
        <v>1</v>
      </c>
      <c r="J234" s="287">
        <v>1</v>
      </c>
      <c r="K234" s="287">
        <v>1</v>
      </c>
      <c r="L234" s="287">
        <v>1</v>
      </c>
      <c r="M234" s="287">
        <v>1</v>
      </c>
      <c r="N234" s="288">
        <v>1</v>
      </c>
      <c r="O234" s="289">
        <v>0</v>
      </c>
      <c r="P234" s="289">
        <v>1</v>
      </c>
    </row>
    <row r="235" spans="1:16" ht="13.5" outlineLevel="3">
      <c r="A235" s="96" t="s">
        <v>203</v>
      </c>
      <c r="B235" s="97" t="s">
        <v>234</v>
      </c>
      <c r="C235" s="98" t="s">
        <v>236</v>
      </c>
      <c r="D235" s="99"/>
      <c r="E235" s="100">
        <v>1</v>
      </c>
      <c r="F235" s="101"/>
      <c r="G235" s="271">
        <f t="shared" si="27"/>
        <v>6</v>
      </c>
      <c r="H235" s="271">
        <f t="shared" si="28"/>
        <v>6</v>
      </c>
      <c r="I235" s="272">
        <v>1</v>
      </c>
      <c r="J235" s="273">
        <v>1</v>
      </c>
      <c r="K235" s="273">
        <v>1</v>
      </c>
      <c r="L235" s="273">
        <v>1</v>
      </c>
      <c r="M235" s="273">
        <v>1</v>
      </c>
      <c r="N235" s="274">
        <v>1</v>
      </c>
      <c r="O235" s="275">
        <v>0</v>
      </c>
      <c r="P235" s="275">
        <v>0</v>
      </c>
    </row>
    <row r="236" spans="1:16" ht="13.5" outlineLevel="3">
      <c r="A236" s="96" t="s">
        <v>203</v>
      </c>
      <c r="B236" s="97" t="s">
        <v>234</v>
      </c>
      <c r="C236" s="98" t="s">
        <v>237</v>
      </c>
      <c r="D236" s="99"/>
      <c r="E236" s="100">
        <v>1</v>
      </c>
      <c r="F236" s="101"/>
      <c r="G236" s="271">
        <f t="shared" si="27"/>
        <v>8</v>
      </c>
      <c r="H236" s="271">
        <f t="shared" si="28"/>
        <v>6</v>
      </c>
      <c r="I236" s="272">
        <v>1</v>
      </c>
      <c r="J236" s="273">
        <v>1</v>
      </c>
      <c r="K236" s="273">
        <v>1</v>
      </c>
      <c r="L236" s="273">
        <v>1</v>
      </c>
      <c r="M236" s="273">
        <v>1</v>
      </c>
      <c r="N236" s="274">
        <v>1</v>
      </c>
      <c r="O236" s="275">
        <v>0</v>
      </c>
      <c r="P236" s="275">
        <v>2</v>
      </c>
    </row>
    <row r="237" spans="1:16" ht="13.5" outlineLevel="3">
      <c r="A237" s="96" t="s">
        <v>203</v>
      </c>
      <c r="B237" s="97" t="s">
        <v>234</v>
      </c>
      <c r="C237" s="98" t="s">
        <v>238</v>
      </c>
      <c r="D237" s="99"/>
      <c r="E237" s="100">
        <v>1</v>
      </c>
      <c r="F237" s="101"/>
      <c r="G237" s="271">
        <f t="shared" si="27"/>
        <v>14</v>
      </c>
      <c r="H237" s="271">
        <f t="shared" si="28"/>
        <v>12</v>
      </c>
      <c r="I237" s="272">
        <v>2</v>
      </c>
      <c r="J237" s="273">
        <v>2</v>
      </c>
      <c r="K237" s="273">
        <v>2</v>
      </c>
      <c r="L237" s="273">
        <v>2</v>
      </c>
      <c r="M237" s="273">
        <v>2</v>
      </c>
      <c r="N237" s="274">
        <v>2</v>
      </c>
      <c r="O237" s="275">
        <v>0</v>
      </c>
      <c r="P237" s="275">
        <v>2</v>
      </c>
    </row>
    <row r="238" spans="1:16" ht="13.5" outlineLevel="3">
      <c r="A238" s="96" t="s">
        <v>203</v>
      </c>
      <c r="B238" s="97" t="s">
        <v>234</v>
      </c>
      <c r="C238" s="98" t="s">
        <v>239</v>
      </c>
      <c r="D238" s="99"/>
      <c r="E238" s="100">
        <v>1</v>
      </c>
      <c r="F238" s="101"/>
      <c r="G238" s="271">
        <f t="shared" si="27"/>
        <v>7</v>
      </c>
      <c r="H238" s="271">
        <f t="shared" si="28"/>
        <v>6</v>
      </c>
      <c r="I238" s="272">
        <v>1</v>
      </c>
      <c r="J238" s="273">
        <v>1</v>
      </c>
      <c r="K238" s="273">
        <v>1</v>
      </c>
      <c r="L238" s="273">
        <v>1</v>
      </c>
      <c r="M238" s="273">
        <v>1</v>
      </c>
      <c r="N238" s="274">
        <v>1</v>
      </c>
      <c r="O238" s="275">
        <v>0</v>
      </c>
      <c r="P238" s="275">
        <v>1</v>
      </c>
    </row>
    <row r="239" spans="1:16" ht="13.5" outlineLevel="3">
      <c r="A239" s="96" t="s">
        <v>203</v>
      </c>
      <c r="B239" s="97" t="s">
        <v>234</v>
      </c>
      <c r="C239" s="98" t="s">
        <v>240</v>
      </c>
      <c r="D239" s="99"/>
      <c r="E239" s="100">
        <v>1</v>
      </c>
      <c r="F239" s="101"/>
      <c r="G239" s="271">
        <f t="shared" si="27"/>
        <v>7</v>
      </c>
      <c r="H239" s="271">
        <f t="shared" si="28"/>
        <v>6</v>
      </c>
      <c r="I239" s="272">
        <v>1</v>
      </c>
      <c r="J239" s="273">
        <v>1</v>
      </c>
      <c r="K239" s="273">
        <v>1</v>
      </c>
      <c r="L239" s="273">
        <v>1</v>
      </c>
      <c r="M239" s="273">
        <v>1</v>
      </c>
      <c r="N239" s="274">
        <v>1</v>
      </c>
      <c r="O239" s="275">
        <v>0</v>
      </c>
      <c r="P239" s="275">
        <v>1</v>
      </c>
    </row>
    <row r="240" spans="1:16" ht="13.5" outlineLevel="3">
      <c r="A240" s="96" t="s">
        <v>203</v>
      </c>
      <c r="B240" s="97" t="s">
        <v>234</v>
      </c>
      <c r="C240" s="98" t="s">
        <v>241</v>
      </c>
      <c r="D240" s="99" t="s">
        <v>263</v>
      </c>
      <c r="E240" s="100">
        <v>1</v>
      </c>
      <c r="F240" s="101"/>
      <c r="G240" s="271">
        <f t="shared" si="27"/>
        <v>0</v>
      </c>
      <c r="H240" s="271">
        <f t="shared" si="28"/>
        <v>0</v>
      </c>
      <c r="I240" s="272">
        <v>0</v>
      </c>
      <c r="J240" s="273">
        <v>0</v>
      </c>
      <c r="K240" s="273">
        <v>0</v>
      </c>
      <c r="L240" s="273">
        <v>0</v>
      </c>
      <c r="M240" s="273">
        <v>0</v>
      </c>
      <c r="N240" s="274">
        <v>0</v>
      </c>
      <c r="O240" s="275">
        <v>0</v>
      </c>
      <c r="P240" s="275">
        <v>0</v>
      </c>
    </row>
    <row r="241" spans="1:16" ht="13.5" outlineLevel="3">
      <c r="A241" s="96" t="s">
        <v>203</v>
      </c>
      <c r="B241" s="97" t="s">
        <v>234</v>
      </c>
      <c r="C241" s="98" t="s">
        <v>242</v>
      </c>
      <c r="D241" s="99"/>
      <c r="E241" s="100">
        <v>1</v>
      </c>
      <c r="F241" s="101"/>
      <c r="G241" s="271">
        <f t="shared" si="27"/>
        <v>9</v>
      </c>
      <c r="H241" s="271">
        <f t="shared" si="28"/>
        <v>7</v>
      </c>
      <c r="I241" s="272">
        <v>1</v>
      </c>
      <c r="J241" s="273">
        <v>1</v>
      </c>
      <c r="K241" s="273">
        <v>1</v>
      </c>
      <c r="L241" s="273">
        <v>1</v>
      </c>
      <c r="M241" s="273">
        <v>1</v>
      </c>
      <c r="N241" s="274">
        <v>2</v>
      </c>
      <c r="O241" s="275">
        <v>0</v>
      </c>
      <c r="P241" s="275">
        <v>2</v>
      </c>
    </row>
    <row r="242" spans="1:16" ht="13.5" outlineLevel="3">
      <c r="A242" s="102" t="s">
        <v>203</v>
      </c>
      <c r="B242" s="103" t="s">
        <v>234</v>
      </c>
      <c r="C242" s="104" t="s">
        <v>243</v>
      </c>
      <c r="D242" s="105"/>
      <c r="E242" s="106">
        <v>1</v>
      </c>
      <c r="F242" s="107"/>
      <c r="G242" s="276">
        <f t="shared" si="27"/>
        <v>7</v>
      </c>
      <c r="H242" s="276">
        <f t="shared" si="28"/>
        <v>6</v>
      </c>
      <c r="I242" s="277">
        <v>1</v>
      </c>
      <c r="J242" s="278">
        <v>1</v>
      </c>
      <c r="K242" s="278">
        <v>1</v>
      </c>
      <c r="L242" s="278">
        <v>1</v>
      </c>
      <c r="M242" s="278">
        <v>1</v>
      </c>
      <c r="N242" s="279">
        <v>1</v>
      </c>
      <c r="O242" s="280">
        <v>0</v>
      </c>
      <c r="P242" s="280">
        <v>1</v>
      </c>
    </row>
    <row r="243" spans="1:16" ht="13.5" outlineLevel="2">
      <c r="A243" s="108" t="s">
        <v>203</v>
      </c>
      <c r="B243" s="109" t="s">
        <v>280</v>
      </c>
      <c r="C243" s="110"/>
      <c r="D243" s="290">
        <f>SUBTOTAL(3,D234:D242)</f>
        <v>1</v>
      </c>
      <c r="E243" s="111">
        <f aca="true" t="shared" si="34" ref="E243:P243">SUBTOTAL(9,E234:E242)</f>
        <v>9</v>
      </c>
      <c r="F243" s="112">
        <f t="shared" si="34"/>
        <v>0</v>
      </c>
      <c r="G243" s="281">
        <f t="shared" si="34"/>
        <v>65</v>
      </c>
      <c r="H243" s="281">
        <f t="shared" si="34"/>
        <v>55</v>
      </c>
      <c r="I243" s="282">
        <f t="shared" si="34"/>
        <v>9</v>
      </c>
      <c r="J243" s="283">
        <f t="shared" si="34"/>
        <v>9</v>
      </c>
      <c r="K243" s="283">
        <f t="shared" si="34"/>
        <v>9</v>
      </c>
      <c r="L243" s="283">
        <f t="shared" si="34"/>
        <v>9</v>
      </c>
      <c r="M243" s="283">
        <f t="shared" si="34"/>
        <v>9</v>
      </c>
      <c r="N243" s="284">
        <f t="shared" si="34"/>
        <v>10</v>
      </c>
      <c r="O243" s="112">
        <f t="shared" si="34"/>
        <v>0</v>
      </c>
      <c r="P243" s="112">
        <f t="shared" si="34"/>
        <v>10</v>
      </c>
    </row>
    <row r="244" spans="1:16" ht="13.5" outlineLevel="1">
      <c r="A244" s="129" t="s">
        <v>281</v>
      </c>
      <c r="B244" s="130"/>
      <c r="C244" s="110"/>
      <c r="D244" s="290">
        <f>SUBTOTAL(3,D204:D243)</f>
        <v>1</v>
      </c>
      <c r="E244" s="111">
        <f aca="true" t="shared" si="35" ref="E244:P244">SUBTOTAL(9,E204:E243)</f>
        <v>36</v>
      </c>
      <c r="F244" s="112">
        <f t="shared" si="35"/>
        <v>0</v>
      </c>
      <c r="G244" s="281">
        <f t="shared" si="35"/>
        <v>283</v>
      </c>
      <c r="H244" s="281">
        <f t="shared" si="35"/>
        <v>232</v>
      </c>
      <c r="I244" s="282">
        <f t="shared" si="35"/>
        <v>39</v>
      </c>
      <c r="J244" s="283">
        <f t="shared" si="35"/>
        <v>36</v>
      </c>
      <c r="K244" s="283">
        <f t="shared" si="35"/>
        <v>37</v>
      </c>
      <c r="L244" s="283">
        <f t="shared" si="35"/>
        <v>38</v>
      </c>
      <c r="M244" s="283">
        <f t="shared" si="35"/>
        <v>39</v>
      </c>
      <c r="N244" s="284">
        <f t="shared" si="35"/>
        <v>43</v>
      </c>
      <c r="O244" s="112">
        <f t="shared" si="35"/>
        <v>6</v>
      </c>
      <c r="P244" s="112">
        <f t="shared" si="35"/>
        <v>45</v>
      </c>
    </row>
    <row r="245" spans="1:16" ht="13.5">
      <c r="A245" s="129" t="s">
        <v>282</v>
      </c>
      <c r="B245" s="130"/>
      <c r="C245" s="110"/>
      <c r="D245" s="290">
        <f>SUBTOTAL(3,D5:D244)</f>
        <v>3</v>
      </c>
      <c r="E245" s="111">
        <f aca="true" t="shared" si="36" ref="E245:P245">SUBTOTAL(9,E5:E244)</f>
        <v>211</v>
      </c>
      <c r="F245" s="112">
        <f t="shared" si="36"/>
        <v>1</v>
      </c>
      <c r="G245" s="281">
        <f t="shared" si="36"/>
        <v>2766</v>
      </c>
      <c r="H245" s="281">
        <f t="shared" si="36"/>
        <v>2353</v>
      </c>
      <c r="I245" s="282">
        <f t="shared" si="36"/>
        <v>391</v>
      </c>
      <c r="J245" s="283">
        <f t="shared" si="36"/>
        <v>385</v>
      </c>
      <c r="K245" s="283">
        <f t="shared" si="36"/>
        <v>384</v>
      </c>
      <c r="L245" s="283">
        <f t="shared" si="36"/>
        <v>390</v>
      </c>
      <c r="M245" s="283">
        <f t="shared" si="36"/>
        <v>399</v>
      </c>
      <c r="N245" s="284">
        <f t="shared" si="36"/>
        <v>404</v>
      </c>
      <c r="O245" s="112">
        <f t="shared" si="36"/>
        <v>24</v>
      </c>
      <c r="P245" s="112">
        <f t="shared" si="36"/>
        <v>389</v>
      </c>
    </row>
    <row r="246" spans="1:16" ht="13.5">
      <c r="A246" s="129" t="s">
        <v>613</v>
      </c>
      <c r="B246" s="130"/>
      <c r="C246" s="110"/>
      <c r="D246" s="290">
        <v>7</v>
      </c>
      <c r="E246" s="111">
        <v>168</v>
      </c>
      <c r="F246" s="112">
        <v>3</v>
      </c>
      <c r="G246" s="281">
        <v>2498</v>
      </c>
      <c r="H246" s="281">
        <v>2172</v>
      </c>
      <c r="I246" s="282">
        <v>369</v>
      </c>
      <c r="J246" s="283">
        <v>370</v>
      </c>
      <c r="K246" s="283">
        <v>350</v>
      </c>
      <c r="L246" s="283">
        <v>357</v>
      </c>
      <c r="M246" s="283">
        <v>363</v>
      </c>
      <c r="N246" s="284">
        <v>363</v>
      </c>
      <c r="O246" s="112">
        <v>0</v>
      </c>
      <c r="P246" s="112">
        <v>326</v>
      </c>
    </row>
    <row r="247" spans="1:16" ht="13.5">
      <c r="A247" s="129" t="s">
        <v>626</v>
      </c>
      <c r="B247" s="130"/>
      <c r="C247" s="110"/>
      <c r="D247" s="290">
        <f>SUBTOTAL(3,D5:D245)+D246</f>
        <v>10</v>
      </c>
      <c r="E247" s="111">
        <f aca="true" t="shared" si="37" ref="E247:P247">SUBTOTAL(9,E5:E246)</f>
        <v>379</v>
      </c>
      <c r="F247" s="112">
        <f t="shared" si="37"/>
        <v>4</v>
      </c>
      <c r="G247" s="281">
        <f t="shared" si="37"/>
        <v>5264</v>
      </c>
      <c r="H247" s="281">
        <f t="shared" si="37"/>
        <v>4525</v>
      </c>
      <c r="I247" s="282">
        <f t="shared" si="37"/>
        <v>760</v>
      </c>
      <c r="J247" s="283">
        <f t="shared" si="37"/>
        <v>755</v>
      </c>
      <c r="K247" s="283">
        <f t="shared" si="37"/>
        <v>734</v>
      </c>
      <c r="L247" s="283">
        <f t="shared" si="37"/>
        <v>747</v>
      </c>
      <c r="M247" s="283">
        <f t="shared" si="37"/>
        <v>762</v>
      </c>
      <c r="N247" s="284">
        <f t="shared" si="37"/>
        <v>767</v>
      </c>
      <c r="O247" s="112">
        <f t="shared" si="37"/>
        <v>24</v>
      </c>
      <c r="P247" s="112">
        <f t="shared" si="37"/>
        <v>715</v>
      </c>
    </row>
    <row r="249" ht="13.5">
      <c r="A249" s="228" t="s">
        <v>612</v>
      </c>
    </row>
    <row r="250" ht="13.5">
      <c r="A250" s="228" t="s">
        <v>615</v>
      </c>
    </row>
  </sheetData>
  <sheetProtection selectLockedCells="1" selectUnlockedCells="1"/>
  <mergeCells count="8">
    <mergeCell ref="O3:O4"/>
    <mergeCell ref="P3:P4"/>
    <mergeCell ref="E2:F2"/>
    <mergeCell ref="G2:P2"/>
    <mergeCell ref="E3:E4"/>
    <mergeCell ref="F3:F4"/>
    <mergeCell ref="G3:G4"/>
    <mergeCell ref="H3:N3"/>
  </mergeCells>
  <printOptions horizontalCentered="1"/>
  <pageMargins left="0.5905511811023623" right="0.5905511811023623" top="0.5905511811023623" bottom="0.3937007874015748" header="0.3937007874015748" footer="0.1968503937007874"/>
  <pageSetup fitToHeight="0" fitToWidth="1" horizontalDpi="600" verticalDpi="600" orientation="portrait" paperSize="9" scale="76" r:id="rId1"/>
  <headerFooter alignWithMargins="0">
    <oddHeader>&amp;R&amp;K000000調査基準日：平成29年５月１日</oddHeader>
    <oddFooter>&amp;R&amp;K000000平成29年度公立小学校学校数・学級数　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136"/>
  <sheetViews>
    <sheetView zoomScalePageLayoutView="0" workbookViewId="0" topLeftCell="A1">
      <pane xSplit="3" ySplit="4" topLeftCell="D5" activePane="bottomRight" state="frozen"/>
      <selection pane="topLeft" activeCell="A2" sqref="A2:A3"/>
      <selection pane="topRight" activeCell="A2" sqref="A2:A3"/>
      <selection pane="bottomLeft" activeCell="A2" sqref="A2:A3"/>
      <selection pane="bottomRight" activeCell="A2" sqref="A2"/>
    </sheetView>
  </sheetViews>
  <sheetFormatPr defaultColWidth="9.00390625" defaultRowHeight="13.5" outlineLevelRow="2"/>
  <cols>
    <col min="1" max="1" width="9.625" style="87" bestFit="1" customWidth="1"/>
    <col min="2" max="2" width="17.25390625" style="87" customWidth="1"/>
    <col min="3" max="3" width="22.25390625" style="87" bestFit="1" customWidth="1"/>
    <col min="4" max="4" width="6.375" style="88" bestFit="1" customWidth="1"/>
    <col min="5" max="6" width="5.50390625" style="87" customWidth="1"/>
    <col min="7" max="7" width="7.50390625" style="87" customWidth="1"/>
    <col min="8" max="13" width="6.125" style="87" customWidth="1"/>
    <col min="14" max="16384" width="9.00390625" style="87" customWidth="1"/>
  </cols>
  <sheetData>
    <row r="1" spans="1:13" ht="12">
      <c r="A1" s="132" t="s">
        <v>631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1:13" s="12" customFormat="1" ht="18.75" customHeight="1">
      <c r="A2" s="3"/>
      <c r="B2" s="4"/>
      <c r="C2" s="5"/>
      <c r="D2" s="6"/>
      <c r="E2" s="7" t="s">
        <v>284</v>
      </c>
      <c r="F2" s="8"/>
      <c r="G2" s="9" t="s">
        <v>285</v>
      </c>
      <c r="H2" s="10"/>
      <c r="I2" s="10"/>
      <c r="J2" s="10"/>
      <c r="K2" s="10"/>
      <c r="L2" s="10"/>
      <c r="M2" s="11"/>
    </row>
    <row r="3" spans="1:13" s="12" customFormat="1" ht="19.5" customHeight="1">
      <c r="A3" s="13" t="s">
        <v>286</v>
      </c>
      <c r="B3" s="14" t="s">
        <v>636</v>
      </c>
      <c r="C3" s="15" t="s">
        <v>287</v>
      </c>
      <c r="D3" s="16" t="s">
        <v>288</v>
      </c>
      <c r="E3" s="502" t="s">
        <v>289</v>
      </c>
      <c r="F3" s="504" t="s">
        <v>290</v>
      </c>
      <c r="G3" s="506" t="s">
        <v>291</v>
      </c>
      <c r="H3" s="17" t="s">
        <v>292</v>
      </c>
      <c r="I3" s="18"/>
      <c r="J3" s="18"/>
      <c r="K3" s="18"/>
      <c r="L3" s="507" t="s">
        <v>293</v>
      </c>
      <c r="M3" s="507" t="s">
        <v>294</v>
      </c>
    </row>
    <row r="4" spans="1:13" s="12" customFormat="1" ht="22.5" customHeight="1">
      <c r="A4" s="19"/>
      <c r="B4" s="20"/>
      <c r="C4" s="21"/>
      <c r="D4" s="22"/>
      <c r="E4" s="503"/>
      <c r="F4" s="505"/>
      <c r="G4" s="506"/>
      <c r="H4" s="368" t="s">
        <v>295</v>
      </c>
      <c r="I4" s="23" t="s">
        <v>0</v>
      </c>
      <c r="J4" s="24" t="s">
        <v>1</v>
      </c>
      <c r="K4" s="25" t="s">
        <v>2</v>
      </c>
      <c r="L4" s="508"/>
      <c r="M4" s="509"/>
    </row>
    <row r="5" spans="1:13" ht="12.75" customHeight="1" outlineLevel="1">
      <c r="A5" s="134" t="s">
        <v>296</v>
      </c>
      <c r="B5" s="135"/>
      <c r="C5" s="136" t="s">
        <v>297</v>
      </c>
      <c r="D5" s="137"/>
      <c r="E5" s="138">
        <v>1</v>
      </c>
      <c r="F5" s="139"/>
      <c r="G5" s="140">
        <f>SUM(H5,L5,M5)</f>
        <v>6</v>
      </c>
      <c r="H5" s="140">
        <f>SUM(I5:K5)</f>
        <v>6</v>
      </c>
      <c r="I5" s="141">
        <v>2</v>
      </c>
      <c r="J5" s="142">
        <v>2</v>
      </c>
      <c r="K5" s="143">
        <v>2</v>
      </c>
      <c r="L5" s="140">
        <v>0</v>
      </c>
      <c r="M5" s="140">
        <v>0</v>
      </c>
    </row>
    <row r="6" spans="1:13" ht="12.75" customHeight="1" outlineLevel="1">
      <c r="A6" s="144" t="s">
        <v>296</v>
      </c>
      <c r="B6" s="145"/>
      <c r="C6" s="146" t="s">
        <v>298</v>
      </c>
      <c r="D6" s="147"/>
      <c r="E6" s="148">
        <v>1</v>
      </c>
      <c r="F6" s="149"/>
      <c r="G6" s="150">
        <f aca="true" t="shared" si="0" ref="G6:G69">SUM(H6,L6,M6)</f>
        <v>3</v>
      </c>
      <c r="H6" s="150">
        <f aca="true" t="shared" si="1" ref="H6:H69">SUM(I6:K6)</f>
        <v>3</v>
      </c>
      <c r="I6" s="151">
        <v>1</v>
      </c>
      <c r="J6" s="152">
        <v>1</v>
      </c>
      <c r="K6" s="153">
        <v>1</v>
      </c>
      <c r="L6" s="150">
        <v>0</v>
      </c>
      <c r="M6" s="150">
        <v>0</v>
      </c>
    </row>
    <row r="7" spans="1:13" ht="12.75" customHeight="1" outlineLevel="1">
      <c r="A7" s="154" t="s">
        <v>296</v>
      </c>
      <c r="B7" s="155"/>
      <c r="C7" s="156" t="s">
        <v>299</v>
      </c>
      <c r="D7" s="157"/>
      <c r="E7" s="158">
        <v>1</v>
      </c>
      <c r="F7" s="159"/>
      <c r="G7" s="160">
        <f t="shared" si="0"/>
        <v>3</v>
      </c>
      <c r="H7" s="160">
        <f t="shared" si="1"/>
        <v>3</v>
      </c>
      <c r="I7" s="161">
        <v>1</v>
      </c>
      <c r="J7" s="162">
        <v>1</v>
      </c>
      <c r="K7" s="163">
        <v>1</v>
      </c>
      <c r="L7" s="160">
        <v>0</v>
      </c>
      <c r="M7" s="160">
        <v>0</v>
      </c>
    </row>
    <row r="8" spans="1:13" s="172" customFormat="1" ht="12.75">
      <c r="A8" s="164" t="s">
        <v>300</v>
      </c>
      <c r="B8" s="165"/>
      <c r="C8" s="165"/>
      <c r="D8" s="166">
        <f>SUBTOTAL(3,D5:D7)</f>
        <v>0</v>
      </c>
      <c r="E8" s="167">
        <f>SUBTOTAL(9,E5:E7)</f>
        <v>3</v>
      </c>
      <c r="F8" s="168">
        <f aca="true" t="shared" si="2" ref="F8:M8">SUBTOTAL(9,F5:F7)</f>
        <v>0</v>
      </c>
      <c r="G8" s="169">
        <f t="shared" si="2"/>
        <v>12</v>
      </c>
      <c r="H8" s="169">
        <f t="shared" si="2"/>
        <v>12</v>
      </c>
      <c r="I8" s="167">
        <f t="shared" si="2"/>
        <v>4</v>
      </c>
      <c r="J8" s="170">
        <f t="shared" si="2"/>
        <v>4</v>
      </c>
      <c r="K8" s="171">
        <f t="shared" si="2"/>
        <v>4</v>
      </c>
      <c r="L8" s="169">
        <f t="shared" si="2"/>
        <v>0</v>
      </c>
      <c r="M8" s="169">
        <f t="shared" si="2"/>
        <v>0</v>
      </c>
    </row>
    <row r="9" spans="1:13" ht="12.75" customHeight="1" outlineLevel="2">
      <c r="A9" s="173" t="s">
        <v>6</v>
      </c>
      <c r="B9" s="174" t="s">
        <v>7</v>
      </c>
      <c r="C9" s="146" t="s">
        <v>301</v>
      </c>
      <c r="D9" s="147"/>
      <c r="E9" s="148">
        <v>1</v>
      </c>
      <c r="F9" s="149"/>
      <c r="G9" s="150">
        <f t="shared" si="0"/>
        <v>18</v>
      </c>
      <c r="H9" s="150">
        <f t="shared" si="1"/>
        <v>15</v>
      </c>
      <c r="I9" s="151">
        <v>5</v>
      </c>
      <c r="J9" s="152">
        <v>5</v>
      </c>
      <c r="K9" s="153">
        <v>5</v>
      </c>
      <c r="L9" s="150">
        <v>0</v>
      </c>
      <c r="M9" s="150">
        <v>3</v>
      </c>
    </row>
    <row r="10" spans="1:13" ht="12.75" customHeight="1" outlineLevel="2">
      <c r="A10" s="175" t="s">
        <v>6</v>
      </c>
      <c r="B10" s="176" t="s">
        <v>7</v>
      </c>
      <c r="C10" s="156" t="s">
        <v>302</v>
      </c>
      <c r="D10" s="157"/>
      <c r="E10" s="158">
        <v>1</v>
      </c>
      <c r="F10" s="159"/>
      <c r="G10" s="160">
        <f t="shared" si="0"/>
        <v>14</v>
      </c>
      <c r="H10" s="160">
        <f t="shared" si="1"/>
        <v>12</v>
      </c>
      <c r="I10" s="161">
        <v>4</v>
      </c>
      <c r="J10" s="162">
        <v>4</v>
      </c>
      <c r="K10" s="163">
        <v>4</v>
      </c>
      <c r="L10" s="160">
        <v>0</v>
      </c>
      <c r="M10" s="160">
        <v>2</v>
      </c>
    </row>
    <row r="11" spans="1:13" ht="12.75" customHeight="1" outlineLevel="2">
      <c r="A11" s="177" t="s">
        <v>6</v>
      </c>
      <c r="B11" s="178" t="s">
        <v>7</v>
      </c>
      <c r="C11" s="179" t="s">
        <v>303</v>
      </c>
      <c r="D11" s="180"/>
      <c r="E11" s="181">
        <v>1</v>
      </c>
      <c r="F11" s="182"/>
      <c r="G11" s="183">
        <f t="shared" si="0"/>
        <v>16</v>
      </c>
      <c r="H11" s="183">
        <f t="shared" si="1"/>
        <v>14</v>
      </c>
      <c r="I11" s="184">
        <v>5</v>
      </c>
      <c r="J11" s="185">
        <v>4</v>
      </c>
      <c r="K11" s="186">
        <v>5</v>
      </c>
      <c r="L11" s="183">
        <v>0</v>
      </c>
      <c r="M11" s="183">
        <v>2</v>
      </c>
    </row>
    <row r="12" spans="1:13" s="172" customFormat="1" ht="12.75" customHeight="1" outlineLevel="1">
      <c r="A12" s="187" t="s">
        <v>6</v>
      </c>
      <c r="B12" s="188" t="s">
        <v>304</v>
      </c>
      <c r="C12" s="189"/>
      <c r="D12" s="166">
        <f>SUBTOTAL(3,D9:D11)</f>
        <v>0</v>
      </c>
      <c r="E12" s="167">
        <f>SUBTOTAL(9,E9:E11)</f>
        <v>3</v>
      </c>
      <c r="F12" s="168">
        <f aca="true" t="shared" si="3" ref="F12:M12">SUBTOTAL(9,F9:F11)</f>
        <v>0</v>
      </c>
      <c r="G12" s="169">
        <f t="shared" si="3"/>
        <v>48</v>
      </c>
      <c r="H12" s="169">
        <f t="shared" si="3"/>
        <v>41</v>
      </c>
      <c r="I12" s="167">
        <f t="shared" si="3"/>
        <v>14</v>
      </c>
      <c r="J12" s="170">
        <f t="shared" si="3"/>
        <v>13</v>
      </c>
      <c r="K12" s="171">
        <f t="shared" si="3"/>
        <v>14</v>
      </c>
      <c r="L12" s="169">
        <f t="shared" si="3"/>
        <v>0</v>
      </c>
      <c r="M12" s="169">
        <f t="shared" si="3"/>
        <v>7</v>
      </c>
    </row>
    <row r="13" spans="1:13" ht="12.75" customHeight="1" outlineLevel="2">
      <c r="A13" s="173" t="s">
        <v>6</v>
      </c>
      <c r="B13" s="174" t="s">
        <v>14</v>
      </c>
      <c r="C13" s="146" t="s">
        <v>305</v>
      </c>
      <c r="D13" s="147"/>
      <c r="E13" s="148">
        <v>1</v>
      </c>
      <c r="F13" s="149"/>
      <c r="G13" s="150">
        <f t="shared" si="0"/>
        <v>19</v>
      </c>
      <c r="H13" s="150">
        <f t="shared" si="1"/>
        <v>16</v>
      </c>
      <c r="I13" s="151">
        <v>5</v>
      </c>
      <c r="J13" s="152">
        <v>5</v>
      </c>
      <c r="K13" s="153">
        <v>6</v>
      </c>
      <c r="L13" s="150">
        <v>0</v>
      </c>
      <c r="M13" s="150">
        <v>3</v>
      </c>
    </row>
    <row r="14" spans="1:13" ht="12.75" customHeight="1" outlineLevel="2">
      <c r="A14" s="175" t="s">
        <v>6</v>
      </c>
      <c r="B14" s="176" t="s">
        <v>14</v>
      </c>
      <c r="C14" s="156" t="s">
        <v>306</v>
      </c>
      <c r="D14" s="157"/>
      <c r="E14" s="158">
        <v>1</v>
      </c>
      <c r="F14" s="159"/>
      <c r="G14" s="160">
        <f t="shared" si="0"/>
        <v>15</v>
      </c>
      <c r="H14" s="160">
        <f t="shared" si="1"/>
        <v>12</v>
      </c>
      <c r="I14" s="161">
        <v>4</v>
      </c>
      <c r="J14" s="162">
        <v>4</v>
      </c>
      <c r="K14" s="163">
        <v>4</v>
      </c>
      <c r="L14" s="160">
        <v>0</v>
      </c>
      <c r="M14" s="160">
        <v>3</v>
      </c>
    </row>
    <row r="15" spans="1:13" ht="12.75" customHeight="1" outlineLevel="2">
      <c r="A15" s="175" t="s">
        <v>6</v>
      </c>
      <c r="B15" s="176" t="s">
        <v>14</v>
      </c>
      <c r="C15" s="156" t="s">
        <v>307</v>
      </c>
      <c r="D15" s="157"/>
      <c r="E15" s="158">
        <v>1</v>
      </c>
      <c r="F15" s="159"/>
      <c r="G15" s="160">
        <f t="shared" si="0"/>
        <v>22</v>
      </c>
      <c r="H15" s="160">
        <f t="shared" si="1"/>
        <v>18</v>
      </c>
      <c r="I15" s="161">
        <v>6</v>
      </c>
      <c r="J15" s="162">
        <v>6</v>
      </c>
      <c r="K15" s="163">
        <v>6</v>
      </c>
      <c r="L15" s="160">
        <v>0</v>
      </c>
      <c r="M15" s="160">
        <v>4</v>
      </c>
    </row>
    <row r="16" spans="1:13" ht="12.75" customHeight="1" outlineLevel="2">
      <c r="A16" s="177" t="s">
        <v>6</v>
      </c>
      <c r="B16" s="178" t="s">
        <v>14</v>
      </c>
      <c r="C16" s="179" t="s">
        <v>308</v>
      </c>
      <c r="D16" s="180"/>
      <c r="E16" s="181">
        <v>1</v>
      </c>
      <c r="F16" s="182"/>
      <c r="G16" s="183">
        <f t="shared" si="0"/>
        <v>16</v>
      </c>
      <c r="H16" s="183">
        <f t="shared" si="1"/>
        <v>14</v>
      </c>
      <c r="I16" s="184">
        <v>4</v>
      </c>
      <c r="J16" s="185">
        <v>5</v>
      </c>
      <c r="K16" s="186">
        <v>5</v>
      </c>
      <c r="L16" s="183">
        <v>0</v>
      </c>
      <c r="M16" s="183">
        <v>2</v>
      </c>
    </row>
    <row r="17" spans="1:13" s="172" customFormat="1" ht="12.75" customHeight="1" outlineLevel="1">
      <c r="A17" s="187" t="s">
        <v>6</v>
      </c>
      <c r="B17" s="188" t="s">
        <v>309</v>
      </c>
      <c r="C17" s="189"/>
      <c r="D17" s="166">
        <f>SUBTOTAL(3,D13:D16)</f>
        <v>0</v>
      </c>
      <c r="E17" s="167">
        <f>SUBTOTAL(9,E13:E16)</f>
        <v>4</v>
      </c>
      <c r="F17" s="168">
        <f aca="true" t="shared" si="4" ref="F17:M17">SUBTOTAL(9,F13:F16)</f>
        <v>0</v>
      </c>
      <c r="G17" s="169">
        <f t="shared" si="4"/>
        <v>72</v>
      </c>
      <c r="H17" s="169">
        <f t="shared" si="4"/>
        <v>60</v>
      </c>
      <c r="I17" s="167">
        <f t="shared" si="4"/>
        <v>19</v>
      </c>
      <c r="J17" s="170">
        <f t="shared" si="4"/>
        <v>20</v>
      </c>
      <c r="K17" s="168">
        <f t="shared" si="4"/>
        <v>21</v>
      </c>
      <c r="L17" s="169">
        <f t="shared" si="4"/>
        <v>0</v>
      </c>
      <c r="M17" s="169">
        <f t="shared" si="4"/>
        <v>12</v>
      </c>
    </row>
    <row r="18" spans="1:13" ht="12.75" customHeight="1" outlineLevel="2">
      <c r="A18" s="190" t="s">
        <v>6</v>
      </c>
      <c r="B18" s="191" t="s">
        <v>25</v>
      </c>
      <c r="C18" s="192" t="s">
        <v>310</v>
      </c>
      <c r="D18" s="193"/>
      <c r="E18" s="194">
        <v>1</v>
      </c>
      <c r="F18" s="195"/>
      <c r="G18" s="196">
        <f t="shared" si="0"/>
        <v>14</v>
      </c>
      <c r="H18" s="196">
        <f t="shared" si="1"/>
        <v>12</v>
      </c>
      <c r="I18" s="197">
        <v>4</v>
      </c>
      <c r="J18" s="198">
        <v>4</v>
      </c>
      <c r="K18" s="199">
        <v>4</v>
      </c>
      <c r="L18" s="196">
        <v>0</v>
      </c>
      <c r="M18" s="196">
        <v>2</v>
      </c>
    </row>
    <row r="19" spans="1:13" s="172" customFormat="1" ht="12.75" customHeight="1" outlineLevel="1">
      <c r="A19" s="187" t="s">
        <v>6</v>
      </c>
      <c r="B19" s="200" t="s">
        <v>311</v>
      </c>
      <c r="C19" s="189"/>
      <c r="D19" s="166">
        <f>SUBTOTAL(3,D18:D18)</f>
        <v>0</v>
      </c>
      <c r="E19" s="167">
        <f>SUBTOTAL(9,E18:E18)</f>
        <v>1</v>
      </c>
      <c r="F19" s="168">
        <f aca="true" t="shared" si="5" ref="F19:M19">SUBTOTAL(9,F18:F18)</f>
        <v>0</v>
      </c>
      <c r="G19" s="169">
        <f t="shared" si="5"/>
        <v>14</v>
      </c>
      <c r="H19" s="169">
        <f t="shared" si="5"/>
        <v>12</v>
      </c>
      <c r="I19" s="167">
        <f t="shared" si="5"/>
        <v>4</v>
      </c>
      <c r="J19" s="170">
        <f t="shared" si="5"/>
        <v>4</v>
      </c>
      <c r="K19" s="171">
        <f t="shared" si="5"/>
        <v>4</v>
      </c>
      <c r="L19" s="169">
        <f t="shared" si="5"/>
        <v>0</v>
      </c>
      <c r="M19" s="169">
        <f t="shared" si="5"/>
        <v>2</v>
      </c>
    </row>
    <row r="20" spans="1:13" s="172" customFormat="1" ht="12.75">
      <c r="A20" s="164" t="s">
        <v>312</v>
      </c>
      <c r="B20" s="201"/>
      <c r="C20" s="189"/>
      <c r="D20" s="166">
        <f>SUBTOTAL(3,D9:D19)</f>
        <v>0</v>
      </c>
      <c r="E20" s="167">
        <f>SUBTOTAL(9,E9:E19)</f>
        <v>8</v>
      </c>
      <c r="F20" s="168">
        <f aca="true" t="shared" si="6" ref="F20:M20">SUBTOTAL(9,F9:F19)</f>
        <v>0</v>
      </c>
      <c r="G20" s="169">
        <f t="shared" si="6"/>
        <v>134</v>
      </c>
      <c r="H20" s="169">
        <f t="shared" si="6"/>
        <v>113</v>
      </c>
      <c r="I20" s="167">
        <f t="shared" si="6"/>
        <v>37</v>
      </c>
      <c r="J20" s="170">
        <f t="shared" si="6"/>
        <v>37</v>
      </c>
      <c r="K20" s="168">
        <f t="shared" si="6"/>
        <v>39</v>
      </c>
      <c r="L20" s="169">
        <f t="shared" si="6"/>
        <v>0</v>
      </c>
      <c r="M20" s="169">
        <f t="shared" si="6"/>
        <v>21</v>
      </c>
    </row>
    <row r="21" spans="1:13" ht="12.75" customHeight="1" outlineLevel="2">
      <c r="A21" s="173" t="s">
        <v>28</v>
      </c>
      <c r="B21" s="174" t="s">
        <v>29</v>
      </c>
      <c r="C21" s="146" t="s">
        <v>313</v>
      </c>
      <c r="D21" s="147"/>
      <c r="E21" s="148">
        <v>1</v>
      </c>
      <c r="F21" s="149"/>
      <c r="G21" s="150">
        <f t="shared" si="0"/>
        <v>17</v>
      </c>
      <c r="H21" s="150">
        <f t="shared" si="1"/>
        <v>15</v>
      </c>
      <c r="I21" s="151">
        <v>5</v>
      </c>
      <c r="J21" s="152">
        <v>5</v>
      </c>
      <c r="K21" s="153">
        <v>5</v>
      </c>
      <c r="L21" s="150">
        <v>0</v>
      </c>
      <c r="M21" s="150">
        <v>2</v>
      </c>
    </row>
    <row r="22" spans="1:13" ht="12.75" customHeight="1" outlineLevel="2">
      <c r="A22" s="175" t="s">
        <v>28</v>
      </c>
      <c r="B22" s="176" t="s">
        <v>29</v>
      </c>
      <c r="C22" s="156" t="s">
        <v>314</v>
      </c>
      <c r="D22" s="157"/>
      <c r="E22" s="158">
        <v>1</v>
      </c>
      <c r="F22" s="159"/>
      <c r="G22" s="160">
        <f t="shared" si="0"/>
        <v>17</v>
      </c>
      <c r="H22" s="160">
        <f t="shared" si="1"/>
        <v>15</v>
      </c>
      <c r="I22" s="161">
        <v>5</v>
      </c>
      <c r="J22" s="162">
        <v>5</v>
      </c>
      <c r="K22" s="163">
        <v>5</v>
      </c>
      <c r="L22" s="160">
        <v>0</v>
      </c>
      <c r="M22" s="160">
        <v>2</v>
      </c>
    </row>
    <row r="23" spans="1:13" ht="12.75" customHeight="1" outlineLevel="2">
      <c r="A23" s="175" t="s">
        <v>28</v>
      </c>
      <c r="B23" s="176" t="s">
        <v>29</v>
      </c>
      <c r="C23" s="156" t="s">
        <v>315</v>
      </c>
      <c r="D23" s="157"/>
      <c r="E23" s="158">
        <v>1</v>
      </c>
      <c r="F23" s="159"/>
      <c r="G23" s="160">
        <f t="shared" si="0"/>
        <v>10</v>
      </c>
      <c r="H23" s="160">
        <f t="shared" si="1"/>
        <v>7</v>
      </c>
      <c r="I23" s="161">
        <v>2</v>
      </c>
      <c r="J23" s="162">
        <v>2</v>
      </c>
      <c r="K23" s="163">
        <v>3</v>
      </c>
      <c r="L23" s="160">
        <v>0</v>
      </c>
      <c r="M23" s="160">
        <v>3</v>
      </c>
    </row>
    <row r="24" spans="1:13" ht="12.75" customHeight="1" outlineLevel="2">
      <c r="A24" s="175" t="s">
        <v>28</v>
      </c>
      <c r="B24" s="176" t="s">
        <v>29</v>
      </c>
      <c r="C24" s="156" t="s">
        <v>316</v>
      </c>
      <c r="D24" s="157"/>
      <c r="E24" s="158">
        <v>1</v>
      </c>
      <c r="F24" s="159"/>
      <c r="G24" s="160">
        <f t="shared" si="0"/>
        <v>19</v>
      </c>
      <c r="H24" s="160">
        <f t="shared" si="1"/>
        <v>17</v>
      </c>
      <c r="I24" s="161">
        <v>6</v>
      </c>
      <c r="J24" s="162">
        <v>6</v>
      </c>
      <c r="K24" s="163">
        <v>5</v>
      </c>
      <c r="L24" s="160">
        <v>0</v>
      </c>
      <c r="M24" s="160">
        <v>2</v>
      </c>
    </row>
    <row r="25" spans="1:13" ht="12.75" customHeight="1" outlineLevel="2">
      <c r="A25" s="175" t="s">
        <v>28</v>
      </c>
      <c r="B25" s="176" t="s">
        <v>29</v>
      </c>
      <c r="C25" s="156" t="s">
        <v>317</v>
      </c>
      <c r="D25" s="157"/>
      <c r="E25" s="158">
        <v>1</v>
      </c>
      <c r="F25" s="159"/>
      <c r="G25" s="160">
        <f t="shared" si="0"/>
        <v>13</v>
      </c>
      <c r="H25" s="160">
        <f t="shared" si="1"/>
        <v>11</v>
      </c>
      <c r="I25" s="161">
        <v>4</v>
      </c>
      <c r="J25" s="162">
        <v>4</v>
      </c>
      <c r="K25" s="163">
        <v>3</v>
      </c>
      <c r="L25" s="160">
        <v>0</v>
      </c>
      <c r="M25" s="160">
        <v>2</v>
      </c>
    </row>
    <row r="26" spans="1:13" ht="12.75" customHeight="1" outlineLevel="2">
      <c r="A26" s="175" t="s">
        <v>28</v>
      </c>
      <c r="B26" s="176" t="s">
        <v>29</v>
      </c>
      <c r="C26" s="156" t="s">
        <v>318</v>
      </c>
      <c r="D26" s="157"/>
      <c r="E26" s="158">
        <v>1</v>
      </c>
      <c r="F26" s="159"/>
      <c r="G26" s="160">
        <f t="shared" si="0"/>
        <v>17</v>
      </c>
      <c r="H26" s="160">
        <f t="shared" si="1"/>
        <v>15</v>
      </c>
      <c r="I26" s="161">
        <v>5</v>
      </c>
      <c r="J26" s="162">
        <v>5</v>
      </c>
      <c r="K26" s="163">
        <v>5</v>
      </c>
      <c r="L26" s="160">
        <v>0</v>
      </c>
      <c r="M26" s="160">
        <v>2</v>
      </c>
    </row>
    <row r="27" spans="1:13" ht="12.75" customHeight="1" outlineLevel="2">
      <c r="A27" s="175" t="s">
        <v>28</v>
      </c>
      <c r="B27" s="176" t="s">
        <v>29</v>
      </c>
      <c r="C27" s="156" t="s">
        <v>319</v>
      </c>
      <c r="D27" s="157"/>
      <c r="E27" s="158">
        <v>1</v>
      </c>
      <c r="F27" s="159"/>
      <c r="G27" s="160">
        <f t="shared" si="0"/>
        <v>19</v>
      </c>
      <c r="H27" s="160">
        <f t="shared" si="1"/>
        <v>17</v>
      </c>
      <c r="I27" s="161">
        <v>6</v>
      </c>
      <c r="J27" s="162">
        <v>5</v>
      </c>
      <c r="K27" s="163">
        <v>6</v>
      </c>
      <c r="L27" s="160">
        <v>0</v>
      </c>
      <c r="M27" s="160">
        <v>2</v>
      </c>
    </row>
    <row r="28" spans="1:13" ht="12.75" customHeight="1" outlineLevel="2">
      <c r="A28" s="175" t="s">
        <v>28</v>
      </c>
      <c r="B28" s="176" t="s">
        <v>29</v>
      </c>
      <c r="C28" s="156" t="s">
        <v>320</v>
      </c>
      <c r="D28" s="157"/>
      <c r="E28" s="158">
        <v>1</v>
      </c>
      <c r="F28" s="159"/>
      <c r="G28" s="160">
        <f t="shared" si="0"/>
        <v>10</v>
      </c>
      <c r="H28" s="160">
        <f t="shared" si="1"/>
        <v>9</v>
      </c>
      <c r="I28" s="161">
        <v>3</v>
      </c>
      <c r="J28" s="162">
        <v>3</v>
      </c>
      <c r="K28" s="163">
        <v>3</v>
      </c>
      <c r="L28" s="160">
        <v>0</v>
      </c>
      <c r="M28" s="160">
        <v>1</v>
      </c>
    </row>
    <row r="29" spans="1:13" ht="12.75" customHeight="1" outlineLevel="2">
      <c r="A29" s="175" t="s">
        <v>28</v>
      </c>
      <c r="B29" s="176" t="s">
        <v>29</v>
      </c>
      <c r="C29" s="156" t="s">
        <v>321</v>
      </c>
      <c r="D29" s="157"/>
      <c r="E29" s="158">
        <v>1</v>
      </c>
      <c r="F29" s="159"/>
      <c r="G29" s="160">
        <f t="shared" si="0"/>
        <v>23</v>
      </c>
      <c r="H29" s="160">
        <f t="shared" si="1"/>
        <v>21</v>
      </c>
      <c r="I29" s="161">
        <v>7</v>
      </c>
      <c r="J29" s="162">
        <v>8</v>
      </c>
      <c r="K29" s="163">
        <v>6</v>
      </c>
      <c r="L29" s="160">
        <v>0</v>
      </c>
      <c r="M29" s="160">
        <v>2</v>
      </c>
    </row>
    <row r="30" spans="1:13" ht="12.75" customHeight="1" outlineLevel="2">
      <c r="A30" s="177" t="s">
        <v>28</v>
      </c>
      <c r="B30" s="178" t="s">
        <v>29</v>
      </c>
      <c r="C30" s="179" t="s">
        <v>322</v>
      </c>
      <c r="D30" s="180"/>
      <c r="E30" s="181">
        <v>1</v>
      </c>
      <c r="F30" s="182"/>
      <c r="G30" s="183">
        <f t="shared" si="0"/>
        <v>10</v>
      </c>
      <c r="H30" s="183">
        <f t="shared" si="1"/>
        <v>9</v>
      </c>
      <c r="I30" s="184">
        <v>3</v>
      </c>
      <c r="J30" s="185">
        <v>3</v>
      </c>
      <c r="K30" s="186">
        <v>3</v>
      </c>
      <c r="L30" s="183">
        <v>0</v>
      </c>
      <c r="M30" s="183">
        <v>1</v>
      </c>
    </row>
    <row r="31" spans="1:13" s="172" customFormat="1" ht="12.75" customHeight="1" outlineLevel="1">
      <c r="A31" s="187" t="s">
        <v>28</v>
      </c>
      <c r="B31" s="188" t="s">
        <v>323</v>
      </c>
      <c r="C31" s="189"/>
      <c r="D31" s="166">
        <f>SUBTOTAL(3,D21:D30)</f>
        <v>0</v>
      </c>
      <c r="E31" s="167">
        <f>SUBTOTAL(9,E21:E30)</f>
        <v>10</v>
      </c>
      <c r="F31" s="168">
        <f aca="true" t="shared" si="7" ref="F31:M31">SUBTOTAL(9,F21:F30)</f>
        <v>0</v>
      </c>
      <c r="G31" s="169">
        <f t="shared" si="7"/>
        <v>155</v>
      </c>
      <c r="H31" s="169">
        <f t="shared" si="7"/>
        <v>136</v>
      </c>
      <c r="I31" s="167">
        <f t="shared" si="7"/>
        <v>46</v>
      </c>
      <c r="J31" s="170">
        <f t="shared" si="7"/>
        <v>46</v>
      </c>
      <c r="K31" s="168">
        <f t="shared" si="7"/>
        <v>44</v>
      </c>
      <c r="L31" s="169">
        <f t="shared" si="7"/>
        <v>0</v>
      </c>
      <c r="M31" s="169">
        <f t="shared" si="7"/>
        <v>19</v>
      </c>
    </row>
    <row r="32" spans="1:13" ht="12.75" customHeight="1" outlineLevel="2">
      <c r="A32" s="173" t="s">
        <v>28</v>
      </c>
      <c r="B32" s="174" t="s">
        <v>52</v>
      </c>
      <c r="C32" s="146" t="s">
        <v>324</v>
      </c>
      <c r="D32" s="147"/>
      <c r="E32" s="148">
        <v>1</v>
      </c>
      <c r="F32" s="149"/>
      <c r="G32" s="150">
        <f t="shared" si="0"/>
        <v>16</v>
      </c>
      <c r="H32" s="150">
        <f t="shared" si="1"/>
        <v>13</v>
      </c>
      <c r="I32" s="151">
        <v>4</v>
      </c>
      <c r="J32" s="152">
        <v>4</v>
      </c>
      <c r="K32" s="153">
        <v>5</v>
      </c>
      <c r="L32" s="150">
        <v>0</v>
      </c>
      <c r="M32" s="150">
        <v>3</v>
      </c>
    </row>
    <row r="33" spans="1:13" ht="12.75" customHeight="1" outlineLevel="2">
      <c r="A33" s="175" t="s">
        <v>28</v>
      </c>
      <c r="B33" s="176" t="s">
        <v>52</v>
      </c>
      <c r="C33" s="156" t="s">
        <v>325</v>
      </c>
      <c r="D33" s="157"/>
      <c r="E33" s="158">
        <v>1</v>
      </c>
      <c r="F33" s="159"/>
      <c r="G33" s="160">
        <f t="shared" si="0"/>
        <v>14</v>
      </c>
      <c r="H33" s="160">
        <f t="shared" si="1"/>
        <v>12</v>
      </c>
      <c r="I33" s="161">
        <v>4</v>
      </c>
      <c r="J33" s="162">
        <v>4</v>
      </c>
      <c r="K33" s="163">
        <v>4</v>
      </c>
      <c r="L33" s="160">
        <v>0</v>
      </c>
      <c r="M33" s="160">
        <v>2</v>
      </c>
    </row>
    <row r="34" spans="1:13" ht="12.75" customHeight="1" outlineLevel="2">
      <c r="A34" s="175" t="s">
        <v>28</v>
      </c>
      <c r="B34" s="176" t="s">
        <v>52</v>
      </c>
      <c r="C34" s="156" t="s">
        <v>326</v>
      </c>
      <c r="D34" s="157"/>
      <c r="E34" s="158">
        <v>1</v>
      </c>
      <c r="F34" s="159"/>
      <c r="G34" s="160">
        <f t="shared" si="0"/>
        <v>12</v>
      </c>
      <c r="H34" s="160">
        <f t="shared" si="1"/>
        <v>10</v>
      </c>
      <c r="I34" s="161">
        <v>3</v>
      </c>
      <c r="J34" s="162">
        <v>3</v>
      </c>
      <c r="K34" s="163">
        <v>4</v>
      </c>
      <c r="L34" s="160">
        <v>0</v>
      </c>
      <c r="M34" s="160">
        <v>2</v>
      </c>
    </row>
    <row r="35" spans="1:13" ht="12.75" customHeight="1" outlineLevel="2">
      <c r="A35" s="175" t="s">
        <v>28</v>
      </c>
      <c r="B35" s="176" t="s">
        <v>52</v>
      </c>
      <c r="C35" s="156" t="s">
        <v>327</v>
      </c>
      <c r="D35" s="157"/>
      <c r="E35" s="158">
        <v>1</v>
      </c>
      <c r="F35" s="159"/>
      <c r="G35" s="160">
        <f t="shared" si="0"/>
        <v>14</v>
      </c>
      <c r="H35" s="160">
        <f t="shared" si="1"/>
        <v>12</v>
      </c>
      <c r="I35" s="161">
        <v>4</v>
      </c>
      <c r="J35" s="162">
        <v>4</v>
      </c>
      <c r="K35" s="163">
        <v>4</v>
      </c>
      <c r="L35" s="160">
        <v>0</v>
      </c>
      <c r="M35" s="160">
        <v>2</v>
      </c>
    </row>
    <row r="36" spans="1:13" ht="12.75" customHeight="1" outlineLevel="2">
      <c r="A36" s="177" t="s">
        <v>28</v>
      </c>
      <c r="B36" s="178" t="s">
        <v>52</v>
      </c>
      <c r="C36" s="179" t="s">
        <v>328</v>
      </c>
      <c r="D36" s="180"/>
      <c r="E36" s="181">
        <v>1</v>
      </c>
      <c r="F36" s="182"/>
      <c r="G36" s="183">
        <f t="shared" si="0"/>
        <v>12</v>
      </c>
      <c r="H36" s="183">
        <f t="shared" si="1"/>
        <v>10</v>
      </c>
      <c r="I36" s="184">
        <v>3</v>
      </c>
      <c r="J36" s="185">
        <v>3</v>
      </c>
      <c r="K36" s="186">
        <v>4</v>
      </c>
      <c r="L36" s="183">
        <v>0</v>
      </c>
      <c r="M36" s="183">
        <v>2</v>
      </c>
    </row>
    <row r="37" spans="1:13" s="172" customFormat="1" ht="12.75" customHeight="1" outlineLevel="1">
      <c r="A37" s="187" t="s">
        <v>28</v>
      </c>
      <c r="B37" s="188" t="s">
        <v>329</v>
      </c>
      <c r="C37" s="189"/>
      <c r="D37" s="166">
        <f>SUBTOTAL(3,D32:D36)</f>
        <v>0</v>
      </c>
      <c r="E37" s="167">
        <f>SUBTOTAL(9,E32:E36)</f>
        <v>5</v>
      </c>
      <c r="F37" s="168">
        <f aca="true" t="shared" si="8" ref="F37:M37">SUBTOTAL(9,F32:F36)</f>
        <v>0</v>
      </c>
      <c r="G37" s="169">
        <f t="shared" si="8"/>
        <v>68</v>
      </c>
      <c r="H37" s="169">
        <f t="shared" si="8"/>
        <v>57</v>
      </c>
      <c r="I37" s="167">
        <f t="shared" si="8"/>
        <v>18</v>
      </c>
      <c r="J37" s="170">
        <f t="shared" si="8"/>
        <v>18</v>
      </c>
      <c r="K37" s="171">
        <f t="shared" si="8"/>
        <v>21</v>
      </c>
      <c r="L37" s="169">
        <f t="shared" si="8"/>
        <v>0</v>
      </c>
      <c r="M37" s="169">
        <f t="shared" si="8"/>
        <v>11</v>
      </c>
    </row>
    <row r="38" spans="1:13" ht="12.75" customHeight="1" outlineLevel="2">
      <c r="A38" s="173" t="s">
        <v>28</v>
      </c>
      <c r="B38" s="174" t="s">
        <v>63</v>
      </c>
      <c r="C38" s="146" t="s">
        <v>330</v>
      </c>
      <c r="D38" s="147"/>
      <c r="E38" s="148">
        <v>1</v>
      </c>
      <c r="F38" s="149"/>
      <c r="G38" s="150">
        <f t="shared" si="0"/>
        <v>14</v>
      </c>
      <c r="H38" s="150">
        <f t="shared" si="1"/>
        <v>12</v>
      </c>
      <c r="I38" s="151">
        <v>4</v>
      </c>
      <c r="J38" s="152">
        <v>4</v>
      </c>
      <c r="K38" s="153">
        <v>4</v>
      </c>
      <c r="L38" s="150">
        <v>0</v>
      </c>
      <c r="M38" s="150">
        <v>2</v>
      </c>
    </row>
    <row r="39" spans="1:13" ht="12.75" customHeight="1" outlineLevel="2">
      <c r="A39" s="175" t="s">
        <v>28</v>
      </c>
      <c r="B39" s="176" t="s">
        <v>63</v>
      </c>
      <c r="C39" s="156" t="s">
        <v>331</v>
      </c>
      <c r="D39" s="157"/>
      <c r="E39" s="158">
        <v>1</v>
      </c>
      <c r="F39" s="159"/>
      <c r="G39" s="160">
        <f t="shared" si="0"/>
        <v>14</v>
      </c>
      <c r="H39" s="160">
        <f t="shared" si="1"/>
        <v>12</v>
      </c>
      <c r="I39" s="161">
        <v>4</v>
      </c>
      <c r="J39" s="162">
        <v>4</v>
      </c>
      <c r="K39" s="163">
        <v>4</v>
      </c>
      <c r="L39" s="160">
        <v>0</v>
      </c>
      <c r="M39" s="160">
        <v>2</v>
      </c>
    </row>
    <row r="40" spans="1:13" ht="12.75" customHeight="1" outlineLevel="2">
      <c r="A40" s="175" t="s">
        <v>28</v>
      </c>
      <c r="B40" s="176" t="s">
        <v>63</v>
      </c>
      <c r="C40" s="156" t="s">
        <v>332</v>
      </c>
      <c r="D40" s="157"/>
      <c r="E40" s="158">
        <v>1</v>
      </c>
      <c r="F40" s="159"/>
      <c r="G40" s="160">
        <f t="shared" si="0"/>
        <v>18</v>
      </c>
      <c r="H40" s="160">
        <f t="shared" si="1"/>
        <v>17</v>
      </c>
      <c r="I40" s="161">
        <v>6</v>
      </c>
      <c r="J40" s="162">
        <v>5</v>
      </c>
      <c r="K40" s="163">
        <v>6</v>
      </c>
      <c r="L40" s="160">
        <v>0</v>
      </c>
      <c r="M40" s="160">
        <v>1</v>
      </c>
    </row>
    <row r="41" spans="1:13" ht="12.75" customHeight="1" outlineLevel="2">
      <c r="A41" s="177" t="s">
        <v>28</v>
      </c>
      <c r="B41" s="178" t="s">
        <v>63</v>
      </c>
      <c r="C41" s="179" t="s">
        <v>333</v>
      </c>
      <c r="D41" s="180"/>
      <c r="E41" s="181">
        <v>1</v>
      </c>
      <c r="F41" s="182"/>
      <c r="G41" s="183">
        <f t="shared" si="0"/>
        <v>11</v>
      </c>
      <c r="H41" s="183">
        <f t="shared" si="1"/>
        <v>10</v>
      </c>
      <c r="I41" s="184">
        <v>3</v>
      </c>
      <c r="J41" s="185">
        <v>4</v>
      </c>
      <c r="K41" s="186">
        <v>3</v>
      </c>
      <c r="L41" s="183">
        <v>0</v>
      </c>
      <c r="M41" s="183">
        <v>1</v>
      </c>
    </row>
    <row r="42" spans="1:13" s="172" customFormat="1" ht="12.75" customHeight="1" outlineLevel="1">
      <c r="A42" s="187" t="s">
        <v>28</v>
      </c>
      <c r="B42" s="188" t="s">
        <v>334</v>
      </c>
      <c r="C42" s="189"/>
      <c r="D42" s="166">
        <f>SUBTOTAL(3,D38:D41)</f>
        <v>0</v>
      </c>
      <c r="E42" s="167">
        <f>SUBTOTAL(9,E38:E41)</f>
        <v>4</v>
      </c>
      <c r="F42" s="168">
        <f aca="true" t="shared" si="9" ref="F42:M42">SUBTOTAL(9,F38:F41)</f>
        <v>0</v>
      </c>
      <c r="G42" s="169">
        <f t="shared" si="9"/>
        <v>57</v>
      </c>
      <c r="H42" s="169">
        <f t="shared" si="9"/>
        <v>51</v>
      </c>
      <c r="I42" s="167">
        <f t="shared" si="9"/>
        <v>17</v>
      </c>
      <c r="J42" s="170">
        <f t="shared" si="9"/>
        <v>17</v>
      </c>
      <c r="K42" s="168">
        <f t="shared" si="9"/>
        <v>17</v>
      </c>
      <c r="L42" s="169">
        <f t="shared" si="9"/>
        <v>0</v>
      </c>
      <c r="M42" s="169">
        <f t="shared" si="9"/>
        <v>6</v>
      </c>
    </row>
    <row r="43" spans="1:13" ht="12.75" customHeight="1" outlineLevel="2">
      <c r="A43" s="173" t="s">
        <v>28</v>
      </c>
      <c r="B43" s="174" t="s">
        <v>72</v>
      </c>
      <c r="C43" s="146" t="s">
        <v>335</v>
      </c>
      <c r="D43" s="147"/>
      <c r="E43" s="148">
        <v>1</v>
      </c>
      <c r="F43" s="149"/>
      <c r="G43" s="150">
        <f t="shared" si="0"/>
        <v>23</v>
      </c>
      <c r="H43" s="150">
        <f t="shared" si="1"/>
        <v>21</v>
      </c>
      <c r="I43" s="151">
        <v>7</v>
      </c>
      <c r="J43" s="152">
        <v>7</v>
      </c>
      <c r="K43" s="153">
        <v>7</v>
      </c>
      <c r="L43" s="150">
        <v>0</v>
      </c>
      <c r="M43" s="150">
        <v>2</v>
      </c>
    </row>
    <row r="44" spans="1:13" ht="12.75" customHeight="1" outlineLevel="2">
      <c r="A44" s="175" t="s">
        <v>28</v>
      </c>
      <c r="B44" s="176" t="s">
        <v>72</v>
      </c>
      <c r="C44" s="156" t="s">
        <v>336</v>
      </c>
      <c r="D44" s="157"/>
      <c r="E44" s="158">
        <v>1</v>
      </c>
      <c r="F44" s="159"/>
      <c r="G44" s="160">
        <f t="shared" si="0"/>
        <v>22</v>
      </c>
      <c r="H44" s="160">
        <f t="shared" si="1"/>
        <v>20</v>
      </c>
      <c r="I44" s="161">
        <v>6</v>
      </c>
      <c r="J44" s="162">
        <v>7</v>
      </c>
      <c r="K44" s="163">
        <v>7</v>
      </c>
      <c r="L44" s="160">
        <v>0</v>
      </c>
      <c r="M44" s="160">
        <v>2</v>
      </c>
    </row>
    <row r="45" spans="1:13" ht="12.75" customHeight="1" outlineLevel="2">
      <c r="A45" s="177" t="s">
        <v>28</v>
      </c>
      <c r="B45" s="178" t="s">
        <v>72</v>
      </c>
      <c r="C45" s="179" t="s">
        <v>337</v>
      </c>
      <c r="D45" s="180"/>
      <c r="E45" s="181">
        <v>1</v>
      </c>
      <c r="F45" s="182"/>
      <c r="G45" s="183">
        <f t="shared" si="0"/>
        <v>12</v>
      </c>
      <c r="H45" s="183">
        <f t="shared" si="1"/>
        <v>10</v>
      </c>
      <c r="I45" s="184">
        <v>3</v>
      </c>
      <c r="J45" s="185">
        <v>3</v>
      </c>
      <c r="K45" s="186">
        <v>4</v>
      </c>
      <c r="L45" s="183">
        <v>0</v>
      </c>
      <c r="M45" s="183">
        <v>2</v>
      </c>
    </row>
    <row r="46" spans="1:13" s="172" customFormat="1" ht="12.75" customHeight="1" outlineLevel="1">
      <c r="A46" s="187" t="s">
        <v>28</v>
      </c>
      <c r="B46" s="188" t="s">
        <v>338</v>
      </c>
      <c r="C46" s="189"/>
      <c r="D46" s="166">
        <f>SUBTOTAL(3,D43:D45)</f>
        <v>0</v>
      </c>
      <c r="E46" s="167">
        <f>SUBTOTAL(9,E43:E45)</f>
        <v>3</v>
      </c>
      <c r="F46" s="168">
        <f aca="true" t="shared" si="10" ref="F46:M46">SUBTOTAL(9,F43:F45)</f>
        <v>0</v>
      </c>
      <c r="G46" s="169">
        <f t="shared" si="10"/>
        <v>57</v>
      </c>
      <c r="H46" s="169">
        <f t="shared" si="10"/>
        <v>51</v>
      </c>
      <c r="I46" s="167">
        <f t="shared" si="10"/>
        <v>16</v>
      </c>
      <c r="J46" s="170">
        <f t="shared" si="10"/>
        <v>17</v>
      </c>
      <c r="K46" s="171">
        <f t="shared" si="10"/>
        <v>18</v>
      </c>
      <c r="L46" s="169">
        <f t="shared" si="10"/>
        <v>0</v>
      </c>
      <c r="M46" s="169">
        <f t="shared" si="10"/>
        <v>6</v>
      </c>
    </row>
    <row r="47" spans="1:13" ht="12.75" customHeight="1" outlineLevel="2">
      <c r="A47" s="173" t="s">
        <v>28</v>
      </c>
      <c r="B47" s="174" t="s">
        <v>82</v>
      </c>
      <c r="C47" s="146" t="s">
        <v>339</v>
      </c>
      <c r="D47" s="147"/>
      <c r="E47" s="148">
        <v>1</v>
      </c>
      <c r="F47" s="149"/>
      <c r="G47" s="150">
        <f t="shared" si="0"/>
        <v>17</v>
      </c>
      <c r="H47" s="150">
        <f t="shared" si="1"/>
        <v>15</v>
      </c>
      <c r="I47" s="151">
        <v>5</v>
      </c>
      <c r="J47" s="152">
        <v>5</v>
      </c>
      <c r="K47" s="153">
        <v>5</v>
      </c>
      <c r="L47" s="150">
        <v>0</v>
      </c>
      <c r="M47" s="150">
        <v>2</v>
      </c>
    </row>
    <row r="48" spans="1:13" ht="12.75" customHeight="1" outlineLevel="2">
      <c r="A48" s="175" t="s">
        <v>28</v>
      </c>
      <c r="B48" s="176" t="s">
        <v>82</v>
      </c>
      <c r="C48" s="156" t="s">
        <v>340</v>
      </c>
      <c r="D48" s="157"/>
      <c r="E48" s="158">
        <v>1</v>
      </c>
      <c r="F48" s="159"/>
      <c r="G48" s="160">
        <f t="shared" si="0"/>
        <v>17</v>
      </c>
      <c r="H48" s="160">
        <f t="shared" si="1"/>
        <v>16</v>
      </c>
      <c r="I48" s="161">
        <v>5</v>
      </c>
      <c r="J48" s="162">
        <v>5</v>
      </c>
      <c r="K48" s="163">
        <v>6</v>
      </c>
      <c r="L48" s="160">
        <v>0</v>
      </c>
      <c r="M48" s="160">
        <v>1</v>
      </c>
    </row>
    <row r="49" spans="1:13" ht="12.75" customHeight="1" outlineLevel="2">
      <c r="A49" s="175" t="s">
        <v>28</v>
      </c>
      <c r="B49" s="176" t="s">
        <v>82</v>
      </c>
      <c r="C49" s="156" t="s">
        <v>341</v>
      </c>
      <c r="D49" s="157"/>
      <c r="E49" s="158">
        <v>1</v>
      </c>
      <c r="F49" s="159"/>
      <c r="G49" s="160">
        <f t="shared" si="0"/>
        <v>22</v>
      </c>
      <c r="H49" s="160">
        <f t="shared" si="1"/>
        <v>20</v>
      </c>
      <c r="I49" s="161">
        <v>7</v>
      </c>
      <c r="J49" s="162">
        <v>7</v>
      </c>
      <c r="K49" s="163">
        <v>6</v>
      </c>
      <c r="L49" s="160">
        <v>0</v>
      </c>
      <c r="M49" s="160">
        <v>2</v>
      </c>
    </row>
    <row r="50" spans="1:13" ht="12.75" customHeight="1" outlineLevel="2">
      <c r="A50" s="175" t="s">
        <v>28</v>
      </c>
      <c r="B50" s="176" t="s">
        <v>82</v>
      </c>
      <c r="C50" s="156" t="s">
        <v>342</v>
      </c>
      <c r="D50" s="157"/>
      <c r="E50" s="158">
        <v>1</v>
      </c>
      <c r="F50" s="159"/>
      <c r="G50" s="160">
        <f t="shared" si="0"/>
        <v>13</v>
      </c>
      <c r="H50" s="160">
        <f t="shared" si="1"/>
        <v>11</v>
      </c>
      <c r="I50" s="161">
        <v>3</v>
      </c>
      <c r="J50" s="162">
        <v>4</v>
      </c>
      <c r="K50" s="163">
        <v>4</v>
      </c>
      <c r="L50" s="160">
        <v>0</v>
      </c>
      <c r="M50" s="160">
        <v>2</v>
      </c>
    </row>
    <row r="51" spans="1:13" ht="12.75" customHeight="1" outlineLevel="2">
      <c r="A51" s="177" t="s">
        <v>28</v>
      </c>
      <c r="B51" s="178" t="s">
        <v>82</v>
      </c>
      <c r="C51" s="179" t="s">
        <v>343</v>
      </c>
      <c r="D51" s="180"/>
      <c r="E51" s="181">
        <v>1</v>
      </c>
      <c r="F51" s="182"/>
      <c r="G51" s="183">
        <f t="shared" si="0"/>
        <v>10</v>
      </c>
      <c r="H51" s="183">
        <f t="shared" si="1"/>
        <v>8</v>
      </c>
      <c r="I51" s="184">
        <v>2</v>
      </c>
      <c r="J51" s="185">
        <v>3</v>
      </c>
      <c r="K51" s="186">
        <v>3</v>
      </c>
      <c r="L51" s="183">
        <v>0</v>
      </c>
      <c r="M51" s="183">
        <v>2</v>
      </c>
    </row>
    <row r="52" spans="1:13" s="172" customFormat="1" ht="12.75" customHeight="1" outlineLevel="1">
      <c r="A52" s="187" t="s">
        <v>28</v>
      </c>
      <c r="B52" s="188" t="s">
        <v>344</v>
      </c>
      <c r="C52" s="189"/>
      <c r="D52" s="166">
        <f>SUBTOTAL(3,D47:D51)</f>
        <v>0</v>
      </c>
      <c r="E52" s="167">
        <f>SUBTOTAL(9,E47:E51)</f>
        <v>5</v>
      </c>
      <c r="F52" s="168">
        <f aca="true" t="shared" si="11" ref="F52:M52">SUBTOTAL(9,F47:F51)</f>
        <v>0</v>
      </c>
      <c r="G52" s="169">
        <f t="shared" si="11"/>
        <v>79</v>
      </c>
      <c r="H52" s="169">
        <f t="shared" si="11"/>
        <v>70</v>
      </c>
      <c r="I52" s="167">
        <f t="shared" si="11"/>
        <v>22</v>
      </c>
      <c r="J52" s="170">
        <f t="shared" si="11"/>
        <v>24</v>
      </c>
      <c r="K52" s="171">
        <f t="shared" si="11"/>
        <v>24</v>
      </c>
      <c r="L52" s="169">
        <f t="shared" si="11"/>
        <v>0</v>
      </c>
      <c r="M52" s="169">
        <f t="shared" si="11"/>
        <v>9</v>
      </c>
    </row>
    <row r="53" spans="1:13" ht="12.75" customHeight="1" outlineLevel="2">
      <c r="A53" s="190" t="s">
        <v>28</v>
      </c>
      <c r="B53" s="191" t="s">
        <v>96</v>
      </c>
      <c r="C53" s="192" t="s">
        <v>345</v>
      </c>
      <c r="D53" s="193"/>
      <c r="E53" s="194">
        <v>1</v>
      </c>
      <c r="F53" s="195"/>
      <c r="G53" s="196">
        <f t="shared" si="0"/>
        <v>14</v>
      </c>
      <c r="H53" s="196">
        <f t="shared" si="1"/>
        <v>12</v>
      </c>
      <c r="I53" s="197">
        <v>4</v>
      </c>
      <c r="J53" s="198">
        <v>4</v>
      </c>
      <c r="K53" s="199">
        <v>4</v>
      </c>
      <c r="L53" s="196">
        <v>0</v>
      </c>
      <c r="M53" s="196">
        <v>2</v>
      </c>
    </row>
    <row r="54" spans="1:13" s="172" customFormat="1" ht="12.75" customHeight="1" outlineLevel="1">
      <c r="A54" s="187" t="s">
        <v>28</v>
      </c>
      <c r="B54" s="200" t="s">
        <v>346</v>
      </c>
      <c r="C54" s="189"/>
      <c r="D54" s="166">
        <f>SUBTOTAL(3,D53:D53)</f>
        <v>0</v>
      </c>
      <c r="E54" s="167">
        <f>SUBTOTAL(9,E53:E53)</f>
        <v>1</v>
      </c>
      <c r="F54" s="168">
        <f aca="true" t="shared" si="12" ref="F54:M54">SUBTOTAL(9,F53:F53)</f>
        <v>0</v>
      </c>
      <c r="G54" s="169">
        <f t="shared" si="12"/>
        <v>14</v>
      </c>
      <c r="H54" s="169">
        <f t="shared" si="12"/>
        <v>12</v>
      </c>
      <c r="I54" s="167">
        <f t="shared" si="12"/>
        <v>4</v>
      </c>
      <c r="J54" s="170">
        <f t="shared" si="12"/>
        <v>4</v>
      </c>
      <c r="K54" s="171">
        <f t="shared" si="12"/>
        <v>4</v>
      </c>
      <c r="L54" s="169">
        <f t="shared" si="12"/>
        <v>0</v>
      </c>
      <c r="M54" s="169">
        <f t="shared" si="12"/>
        <v>2</v>
      </c>
    </row>
    <row r="55" spans="1:13" ht="12.75" customHeight="1" outlineLevel="2">
      <c r="A55" s="190" t="s">
        <v>28</v>
      </c>
      <c r="B55" s="191" t="s">
        <v>100</v>
      </c>
      <c r="C55" s="192" t="s">
        <v>347</v>
      </c>
      <c r="D55" s="193"/>
      <c r="E55" s="194">
        <v>1</v>
      </c>
      <c r="F55" s="195"/>
      <c r="G55" s="196">
        <f t="shared" si="0"/>
        <v>7</v>
      </c>
      <c r="H55" s="196">
        <f t="shared" si="1"/>
        <v>6</v>
      </c>
      <c r="I55" s="197">
        <v>2</v>
      </c>
      <c r="J55" s="198">
        <v>2</v>
      </c>
      <c r="K55" s="199">
        <v>2</v>
      </c>
      <c r="L55" s="196">
        <v>0</v>
      </c>
      <c r="M55" s="196">
        <v>1</v>
      </c>
    </row>
    <row r="56" spans="1:13" s="172" customFormat="1" ht="12.75" customHeight="1" outlineLevel="1">
      <c r="A56" s="187" t="s">
        <v>28</v>
      </c>
      <c r="B56" s="200" t="s">
        <v>348</v>
      </c>
      <c r="C56" s="189"/>
      <c r="D56" s="166">
        <f>SUBTOTAL(3,D55:D55)</f>
        <v>0</v>
      </c>
      <c r="E56" s="167">
        <f>SUBTOTAL(9,E55:E55)</f>
        <v>1</v>
      </c>
      <c r="F56" s="168">
        <f aca="true" t="shared" si="13" ref="F56:M56">SUBTOTAL(9,F55:F55)</f>
        <v>0</v>
      </c>
      <c r="G56" s="169">
        <f t="shared" si="13"/>
        <v>7</v>
      </c>
      <c r="H56" s="169">
        <f t="shared" si="13"/>
        <v>6</v>
      </c>
      <c r="I56" s="167">
        <f t="shared" si="13"/>
        <v>2</v>
      </c>
      <c r="J56" s="170">
        <f t="shared" si="13"/>
        <v>2</v>
      </c>
      <c r="K56" s="171">
        <f t="shared" si="13"/>
        <v>2</v>
      </c>
      <c r="L56" s="169">
        <f t="shared" si="13"/>
        <v>0</v>
      </c>
      <c r="M56" s="169">
        <f t="shared" si="13"/>
        <v>1</v>
      </c>
    </row>
    <row r="57" spans="1:13" ht="12.75" customHeight="1" outlineLevel="2">
      <c r="A57" s="202" t="s">
        <v>28</v>
      </c>
      <c r="B57" s="203" t="s">
        <v>104</v>
      </c>
      <c r="C57" s="204" t="s">
        <v>349</v>
      </c>
      <c r="D57" s="205"/>
      <c r="E57" s="206">
        <v>1</v>
      </c>
      <c r="F57" s="207"/>
      <c r="G57" s="208">
        <f t="shared" si="0"/>
        <v>11</v>
      </c>
      <c r="H57" s="208">
        <f t="shared" si="1"/>
        <v>9</v>
      </c>
      <c r="I57" s="209">
        <v>3</v>
      </c>
      <c r="J57" s="210">
        <v>3</v>
      </c>
      <c r="K57" s="211">
        <v>3</v>
      </c>
      <c r="L57" s="208">
        <v>0</v>
      </c>
      <c r="M57" s="208">
        <v>2</v>
      </c>
    </row>
    <row r="58" spans="1:13" s="172" customFormat="1" ht="12.75" customHeight="1" outlineLevel="1">
      <c r="A58" s="187" t="s">
        <v>28</v>
      </c>
      <c r="B58" s="200" t="s">
        <v>350</v>
      </c>
      <c r="C58" s="189"/>
      <c r="D58" s="166">
        <f>SUBTOTAL(3,D57:D57)</f>
        <v>0</v>
      </c>
      <c r="E58" s="167">
        <f>SUBTOTAL(9,E57:E57)</f>
        <v>1</v>
      </c>
      <c r="F58" s="168">
        <f aca="true" t="shared" si="14" ref="F58:M58">SUBTOTAL(9,F57:F57)</f>
        <v>0</v>
      </c>
      <c r="G58" s="169">
        <f t="shared" si="14"/>
        <v>11</v>
      </c>
      <c r="H58" s="169">
        <f t="shared" si="14"/>
        <v>9</v>
      </c>
      <c r="I58" s="167">
        <f t="shared" si="14"/>
        <v>3</v>
      </c>
      <c r="J58" s="170">
        <f t="shared" si="14"/>
        <v>3</v>
      </c>
      <c r="K58" s="171">
        <f t="shared" si="14"/>
        <v>3</v>
      </c>
      <c r="L58" s="169">
        <f t="shared" si="14"/>
        <v>0</v>
      </c>
      <c r="M58" s="169">
        <f t="shared" si="14"/>
        <v>2</v>
      </c>
    </row>
    <row r="59" spans="1:13" ht="12.75" customHeight="1" outlineLevel="2">
      <c r="A59" s="173" t="s">
        <v>28</v>
      </c>
      <c r="B59" s="174" t="s">
        <v>107</v>
      </c>
      <c r="C59" s="146" t="s">
        <v>351</v>
      </c>
      <c r="D59" s="147"/>
      <c r="E59" s="148">
        <v>1</v>
      </c>
      <c r="F59" s="149"/>
      <c r="G59" s="150">
        <f t="shared" si="0"/>
        <v>15</v>
      </c>
      <c r="H59" s="150">
        <f t="shared" si="1"/>
        <v>12</v>
      </c>
      <c r="I59" s="151">
        <v>4</v>
      </c>
      <c r="J59" s="152">
        <v>4</v>
      </c>
      <c r="K59" s="153">
        <v>4</v>
      </c>
      <c r="L59" s="150">
        <v>0</v>
      </c>
      <c r="M59" s="150">
        <v>3</v>
      </c>
    </row>
    <row r="60" spans="1:13" ht="12.75" customHeight="1" outlineLevel="2">
      <c r="A60" s="175" t="s">
        <v>28</v>
      </c>
      <c r="B60" s="176" t="s">
        <v>107</v>
      </c>
      <c r="C60" s="156" t="s">
        <v>352</v>
      </c>
      <c r="D60" s="157"/>
      <c r="E60" s="158">
        <v>1</v>
      </c>
      <c r="F60" s="159"/>
      <c r="G60" s="160">
        <f t="shared" si="0"/>
        <v>7</v>
      </c>
      <c r="H60" s="160">
        <f t="shared" si="1"/>
        <v>6</v>
      </c>
      <c r="I60" s="161">
        <v>2</v>
      </c>
      <c r="J60" s="162">
        <v>2</v>
      </c>
      <c r="K60" s="163">
        <v>2</v>
      </c>
      <c r="L60" s="160">
        <v>0</v>
      </c>
      <c r="M60" s="160">
        <v>1</v>
      </c>
    </row>
    <row r="61" spans="1:13" ht="12.75" customHeight="1" outlineLevel="2">
      <c r="A61" s="177" t="s">
        <v>28</v>
      </c>
      <c r="B61" s="178" t="s">
        <v>107</v>
      </c>
      <c r="C61" s="179" t="s">
        <v>353</v>
      </c>
      <c r="D61" s="180"/>
      <c r="E61" s="181">
        <v>1</v>
      </c>
      <c r="F61" s="182"/>
      <c r="G61" s="183">
        <f t="shared" si="0"/>
        <v>19</v>
      </c>
      <c r="H61" s="183">
        <f t="shared" si="1"/>
        <v>17</v>
      </c>
      <c r="I61" s="184">
        <v>5</v>
      </c>
      <c r="J61" s="185">
        <v>6</v>
      </c>
      <c r="K61" s="186">
        <v>6</v>
      </c>
      <c r="L61" s="183">
        <v>0</v>
      </c>
      <c r="M61" s="183">
        <v>2</v>
      </c>
    </row>
    <row r="62" spans="1:13" s="172" customFormat="1" ht="12.75" customHeight="1" outlineLevel="1">
      <c r="A62" s="187" t="s">
        <v>28</v>
      </c>
      <c r="B62" s="188" t="s">
        <v>354</v>
      </c>
      <c r="C62" s="189"/>
      <c r="D62" s="166">
        <f>SUBTOTAL(3,D59:D61)</f>
        <v>0</v>
      </c>
      <c r="E62" s="167">
        <f>SUBTOTAL(9,E59:E61)</f>
        <v>3</v>
      </c>
      <c r="F62" s="168">
        <f aca="true" t="shared" si="15" ref="F62:M62">SUBTOTAL(9,F59:F61)</f>
        <v>0</v>
      </c>
      <c r="G62" s="169">
        <f t="shared" si="15"/>
        <v>41</v>
      </c>
      <c r="H62" s="169">
        <f t="shared" si="15"/>
        <v>35</v>
      </c>
      <c r="I62" s="167">
        <f t="shared" si="15"/>
        <v>11</v>
      </c>
      <c r="J62" s="170">
        <f t="shared" si="15"/>
        <v>12</v>
      </c>
      <c r="K62" s="171">
        <f t="shared" si="15"/>
        <v>12</v>
      </c>
      <c r="L62" s="169">
        <f t="shared" si="15"/>
        <v>0</v>
      </c>
      <c r="M62" s="169">
        <f t="shared" si="15"/>
        <v>6</v>
      </c>
    </row>
    <row r="63" spans="1:13" ht="12.75" customHeight="1" outlineLevel="2">
      <c r="A63" s="173" t="s">
        <v>28</v>
      </c>
      <c r="B63" s="174" t="s">
        <v>113</v>
      </c>
      <c r="C63" s="146" t="s">
        <v>355</v>
      </c>
      <c r="D63" s="147"/>
      <c r="E63" s="138">
        <v>1</v>
      </c>
      <c r="F63" s="149"/>
      <c r="G63" s="150">
        <f t="shared" si="0"/>
        <v>4</v>
      </c>
      <c r="H63" s="150">
        <f t="shared" si="1"/>
        <v>3</v>
      </c>
      <c r="I63" s="151">
        <v>1</v>
      </c>
      <c r="J63" s="152">
        <v>1</v>
      </c>
      <c r="K63" s="153">
        <v>1</v>
      </c>
      <c r="L63" s="150">
        <v>0</v>
      </c>
      <c r="M63" s="150">
        <v>1</v>
      </c>
    </row>
    <row r="64" spans="1:13" ht="12.75" customHeight="1" outlineLevel="2">
      <c r="A64" s="177" t="s">
        <v>28</v>
      </c>
      <c r="B64" s="178" t="s">
        <v>113</v>
      </c>
      <c r="C64" s="179" t="s">
        <v>356</v>
      </c>
      <c r="D64" s="180"/>
      <c r="E64" s="181">
        <v>1</v>
      </c>
      <c r="F64" s="182"/>
      <c r="G64" s="183">
        <f t="shared" si="0"/>
        <v>4</v>
      </c>
      <c r="H64" s="183">
        <f t="shared" si="1"/>
        <v>3</v>
      </c>
      <c r="I64" s="184">
        <v>1</v>
      </c>
      <c r="J64" s="185">
        <v>1</v>
      </c>
      <c r="K64" s="186">
        <v>1</v>
      </c>
      <c r="L64" s="183">
        <v>0</v>
      </c>
      <c r="M64" s="183">
        <v>1</v>
      </c>
    </row>
    <row r="65" spans="1:13" s="172" customFormat="1" ht="12.75" customHeight="1" outlineLevel="1">
      <c r="A65" s="187" t="s">
        <v>28</v>
      </c>
      <c r="B65" s="188" t="s">
        <v>357</v>
      </c>
      <c r="C65" s="189"/>
      <c r="D65" s="166">
        <f>SUBTOTAL(3,D63:D64)</f>
        <v>0</v>
      </c>
      <c r="E65" s="167">
        <f>SUBTOTAL(9,E63:E64)</f>
        <v>2</v>
      </c>
      <c r="F65" s="168">
        <f aca="true" t="shared" si="16" ref="F65:M65">SUBTOTAL(9,F63:F64)</f>
        <v>0</v>
      </c>
      <c r="G65" s="169">
        <f t="shared" si="16"/>
        <v>8</v>
      </c>
      <c r="H65" s="169">
        <f t="shared" si="16"/>
        <v>6</v>
      </c>
      <c r="I65" s="167">
        <f t="shared" si="16"/>
        <v>2</v>
      </c>
      <c r="J65" s="170">
        <f t="shared" si="16"/>
        <v>2</v>
      </c>
      <c r="K65" s="168">
        <f t="shared" si="16"/>
        <v>2</v>
      </c>
      <c r="L65" s="169">
        <f t="shared" si="16"/>
        <v>0</v>
      </c>
      <c r="M65" s="169">
        <f t="shared" si="16"/>
        <v>2</v>
      </c>
    </row>
    <row r="66" spans="1:13" s="172" customFormat="1" ht="12.75">
      <c r="A66" s="164" t="s">
        <v>358</v>
      </c>
      <c r="B66" s="201"/>
      <c r="C66" s="189"/>
      <c r="D66" s="166">
        <f>SUBTOTAL(3,D21:D65)</f>
        <v>0</v>
      </c>
      <c r="E66" s="167">
        <f>SUBTOTAL(9,E21:E65)</f>
        <v>35</v>
      </c>
      <c r="F66" s="168">
        <f aca="true" t="shared" si="17" ref="F66:M66">SUBTOTAL(9,F21:F65)</f>
        <v>0</v>
      </c>
      <c r="G66" s="169">
        <f t="shared" si="17"/>
        <v>497</v>
      </c>
      <c r="H66" s="169">
        <f t="shared" si="17"/>
        <v>433</v>
      </c>
      <c r="I66" s="167">
        <f t="shared" si="17"/>
        <v>141</v>
      </c>
      <c r="J66" s="170">
        <f t="shared" si="17"/>
        <v>145</v>
      </c>
      <c r="K66" s="168">
        <f t="shared" si="17"/>
        <v>147</v>
      </c>
      <c r="L66" s="169">
        <f t="shared" si="17"/>
        <v>0</v>
      </c>
      <c r="M66" s="169">
        <f t="shared" si="17"/>
        <v>64</v>
      </c>
    </row>
    <row r="67" spans="1:13" ht="12.75" customHeight="1" outlineLevel="2">
      <c r="A67" s="173" t="s">
        <v>117</v>
      </c>
      <c r="B67" s="174" t="s">
        <v>118</v>
      </c>
      <c r="C67" s="146" t="s">
        <v>359</v>
      </c>
      <c r="D67" s="147"/>
      <c r="E67" s="148">
        <v>1</v>
      </c>
      <c r="F67" s="149"/>
      <c r="G67" s="150">
        <f t="shared" si="0"/>
        <v>20</v>
      </c>
      <c r="H67" s="150">
        <f t="shared" si="1"/>
        <v>14</v>
      </c>
      <c r="I67" s="151">
        <v>4</v>
      </c>
      <c r="J67" s="152">
        <v>5</v>
      </c>
      <c r="K67" s="153">
        <v>5</v>
      </c>
      <c r="L67" s="150">
        <v>0</v>
      </c>
      <c r="M67" s="150">
        <v>6</v>
      </c>
    </row>
    <row r="68" spans="1:13" ht="12.75" customHeight="1" outlineLevel="2">
      <c r="A68" s="175" t="s">
        <v>117</v>
      </c>
      <c r="B68" s="176" t="s">
        <v>118</v>
      </c>
      <c r="C68" s="156" t="s">
        <v>360</v>
      </c>
      <c r="D68" s="157"/>
      <c r="E68" s="158">
        <v>1</v>
      </c>
      <c r="F68" s="159"/>
      <c r="G68" s="160">
        <f t="shared" si="0"/>
        <v>4</v>
      </c>
      <c r="H68" s="160">
        <f t="shared" si="1"/>
        <v>3</v>
      </c>
      <c r="I68" s="161">
        <v>1</v>
      </c>
      <c r="J68" s="162">
        <v>1</v>
      </c>
      <c r="K68" s="163">
        <v>1</v>
      </c>
      <c r="L68" s="160">
        <v>0</v>
      </c>
      <c r="M68" s="160">
        <v>1</v>
      </c>
    </row>
    <row r="69" spans="1:13" ht="12.75" customHeight="1" outlineLevel="2">
      <c r="A69" s="175" t="s">
        <v>117</v>
      </c>
      <c r="B69" s="176" t="s">
        <v>118</v>
      </c>
      <c r="C69" s="156" t="s">
        <v>361</v>
      </c>
      <c r="D69" s="157"/>
      <c r="E69" s="158">
        <v>1</v>
      </c>
      <c r="F69" s="159"/>
      <c r="G69" s="160">
        <f t="shared" si="0"/>
        <v>13</v>
      </c>
      <c r="H69" s="160">
        <f t="shared" si="1"/>
        <v>9</v>
      </c>
      <c r="I69" s="161">
        <v>3</v>
      </c>
      <c r="J69" s="162">
        <v>3</v>
      </c>
      <c r="K69" s="163">
        <v>3</v>
      </c>
      <c r="L69" s="160">
        <v>0</v>
      </c>
      <c r="M69" s="160">
        <v>4</v>
      </c>
    </row>
    <row r="70" spans="1:13" ht="12.75" customHeight="1" outlineLevel="2">
      <c r="A70" s="175" t="s">
        <v>117</v>
      </c>
      <c r="B70" s="176" t="s">
        <v>118</v>
      </c>
      <c r="C70" s="156" t="s">
        <v>362</v>
      </c>
      <c r="D70" s="157"/>
      <c r="E70" s="158">
        <v>1</v>
      </c>
      <c r="F70" s="159"/>
      <c r="G70" s="160">
        <f aca="true" t="shared" si="18" ref="G70:G132">SUM(H70,L70,M70)</f>
        <v>7</v>
      </c>
      <c r="H70" s="160">
        <f aca="true" t="shared" si="19" ref="H70:H132">SUM(I70:K70)</f>
        <v>5</v>
      </c>
      <c r="I70" s="161">
        <v>2</v>
      </c>
      <c r="J70" s="162">
        <v>1</v>
      </c>
      <c r="K70" s="163">
        <v>2</v>
      </c>
      <c r="L70" s="160">
        <v>0</v>
      </c>
      <c r="M70" s="160">
        <v>2</v>
      </c>
    </row>
    <row r="71" spans="1:13" ht="12.75" customHeight="1" outlineLevel="2">
      <c r="A71" s="175" t="s">
        <v>117</v>
      </c>
      <c r="B71" s="176" t="s">
        <v>118</v>
      </c>
      <c r="C71" s="156" t="s">
        <v>363</v>
      </c>
      <c r="D71" s="157"/>
      <c r="E71" s="158">
        <v>1</v>
      </c>
      <c r="F71" s="159"/>
      <c r="G71" s="160">
        <f t="shared" si="18"/>
        <v>21</v>
      </c>
      <c r="H71" s="160">
        <f t="shared" si="19"/>
        <v>18</v>
      </c>
      <c r="I71" s="161">
        <v>6</v>
      </c>
      <c r="J71" s="162">
        <v>6</v>
      </c>
      <c r="K71" s="163">
        <v>6</v>
      </c>
      <c r="L71" s="160">
        <v>0</v>
      </c>
      <c r="M71" s="160">
        <v>3</v>
      </c>
    </row>
    <row r="72" spans="1:13" ht="12.75" customHeight="1" outlineLevel="2">
      <c r="A72" s="175" t="s">
        <v>117</v>
      </c>
      <c r="B72" s="176" t="s">
        <v>118</v>
      </c>
      <c r="C72" s="156" t="s">
        <v>364</v>
      </c>
      <c r="D72" s="157"/>
      <c r="E72" s="158">
        <v>1</v>
      </c>
      <c r="F72" s="159"/>
      <c r="G72" s="160">
        <f t="shared" si="18"/>
        <v>14</v>
      </c>
      <c r="H72" s="160">
        <f t="shared" si="19"/>
        <v>11</v>
      </c>
      <c r="I72" s="161">
        <v>3</v>
      </c>
      <c r="J72" s="162">
        <v>4</v>
      </c>
      <c r="K72" s="163">
        <v>4</v>
      </c>
      <c r="L72" s="160">
        <v>0</v>
      </c>
      <c r="M72" s="160">
        <v>3</v>
      </c>
    </row>
    <row r="73" spans="1:13" ht="12.75" customHeight="1" outlineLevel="2">
      <c r="A73" s="177" t="s">
        <v>117</v>
      </c>
      <c r="B73" s="178" t="s">
        <v>118</v>
      </c>
      <c r="C73" s="179" t="s">
        <v>365</v>
      </c>
      <c r="D73" s="180"/>
      <c r="E73" s="181">
        <v>1</v>
      </c>
      <c r="F73" s="182"/>
      <c r="G73" s="183">
        <f t="shared" si="18"/>
        <v>11</v>
      </c>
      <c r="H73" s="183">
        <f t="shared" si="19"/>
        <v>9</v>
      </c>
      <c r="I73" s="184">
        <v>3</v>
      </c>
      <c r="J73" s="185">
        <v>3</v>
      </c>
      <c r="K73" s="186">
        <v>3</v>
      </c>
      <c r="L73" s="183">
        <v>0</v>
      </c>
      <c r="M73" s="183">
        <v>2</v>
      </c>
    </row>
    <row r="74" spans="1:13" s="172" customFormat="1" ht="12.75" customHeight="1" outlineLevel="1">
      <c r="A74" s="187" t="s">
        <v>117</v>
      </c>
      <c r="B74" s="188" t="s">
        <v>366</v>
      </c>
      <c r="C74" s="189"/>
      <c r="D74" s="166">
        <f>SUBTOTAL(3,D67:D73)</f>
        <v>0</v>
      </c>
      <c r="E74" s="167">
        <f>SUBTOTAL(9,E67:E73)</f>
        <v>7</v>
      </c>
      <c r="F74" s="168">
        <f aca="true" t="shared" si="20" ref="F74:M74">SUBTOTAL(9,F67:F73)</f>
        <v>0</v>
      </c>
      <c r="G74" s="169">
        <f t="shared" si="20"/>
        <v>90</v>
      </c>
      <c r="H74" s="169">
        <f t="shared" si="20"/>
        <v>69</v>
      </c>
      <c r="I74" s="167">
        <f t="shared" si="20"/>
        <v>22</v>
      </c>
      <c r="J74" s="170">
        <f t="shared" si="20"/>
        <v>23</v>
      </c>
      <c r="K74" s="171">
        <f t="shared" si="20"/>
        <v>24</v>
      </c>
      <c r="L74" s="169">
        <f t="shared" si="20"/>
        <v>0</v>
      </c>
      <c r="M74" s="169">
        <f t="shared" si="20"/>
        <v>21</v>
      </c>
    </row>
    <row r="75" spans="1:13" ht="12.75" customHeight="1" outlineLevel="2">
      <c r="A75" s="173" t="s">
        <v>117</v>
      </c>
      <c r="B75" s="174" t="s">
        <v>136</v>
      </c>
      <c r="C75" s="146" t="s">
        <v>367</v>
      </c>
      <c r="D75" s="147"/>
      <c r="E75" s="148">
        <v>1</v>
      </c>
      <c r="F75" s="149"/>
      <c r="G75" s="150">
        <f t="shared" si="18"/>
        <v>4</v>
      </c>
      <c r="H75" s="150">
        <f t="shared" si="19"/>
        <v>3</v>
      </c>
      <c r="I75" s="151">
        <v>1</v>
      </c>
      <c r="J75" s="152">
        <v>1</v>
      </c>
      <c r="K75" s="153">
        <v>1</v>
      </c>
      <c r="L75" s="150">
        <v>0</v>
      </c>
      <c r="M75" s="150">
        <v>1</v>
      </c>
    </row>
    <row r="76" spans="1:13" ht="12.75" customHeight="1" outlineLevel="2">
      <c r="A76" s="175" t="s">
        <v>117</v>
      </c>
      <c r="B76" s="176" t="s">
        <v>136</v>
      </c>
      <c r="C76" s="156" t="s">
        <v>368</v>
      </c>
      <c r="D76" s="157"/>
      <c r="E76" s="158">
        <v>1</v>
      </c>
      <c r="F76" s="159"/>
      <c r="G76" s="160">
        <f t="shared" si="18"/>
        <v>14</v>
      </c>
      <c r="H76" s="160">
        <f t="shared" si="19"/>
        <v>12</v>
      </c>
      <c r="I76" s="161">
        <v>4</v>
      </c>
      <c r="J76" s="162">
        <v>4</v>
      </c>
      <c r="K76" s="163">
        <v>4</v>
      </c>
      <c r="L76" s="160">
        <v>0</v>
      </c>
      <c r="M76" s="160">
        <v>2</v>
      </c>
    </row>
    <row r="77" spans="1:13" ht="12.75" customHeight="1" outlineLevel="2">
      <c r="A77" s="175" t="s">
        <v>117</v>
      </c>
      <c r="B77" s="176" t="s">
        <v>136</v>
      </c>
      <c r="C77" s="156" t="s">
        <v>369</v>
      </c>
      <c r="D77" s="157"/>
      <c r="E77" s="158">
        <v>1</v>
      </c>
      <c r="F77" s="159"/>
      <c r="G77" s="160">
        <f t="shared" si="18"/>
        <v>8</v>
      </c>
      <c r="H77" s="160">
        <f t="shared" si="19"/>
        <v>6</v>
      </c>
      <c r="I77" s="161">
        <v>2</v>
      </c>
      <c r="J77" s="162">
        <v>2</v>
      </c>
      <c r="K77" s="163">
        <v>2</v>
      </c>
      <c r="L77" s="160">
        <v>0</v>
      </c>
      <c r="M77" s="160">
        <v>2</v>
      </c>
    </row>
    <row r="78" spans="1:13" ht="12.75" customHeight="1" outlineLevel="2">
      <c r="A78" s="175" t="s">
        <v>117</v>
      </c>
      <c r="B78" s="176" t="s">
        <v>136</v>
      </c>
      <c r="C78" s="156" t="s">
        <v>370</v>
      </c>
      <c r="D78" s="157"/>
      <c r="E78" s="158">
        <v>1</v>
      </c>
      <c r="F78" s="159"/>
      <c r="G78" s="160">
        <f t="shared" si="18"/>
        <v>5</v>
      </c>
      <c r="H78" s="160">
        <f t="shared" si="19"/>
        <v>4</v>
      </c>
      <c r="I78" s="161">
        <v>1</v>
      </c>
      <c r="J78" s="162">
        <v>1</v>
      </c>
      <c r="K78" s="163">
        <v>2</v>
      </c>
      <c r="L78" s="160">
        <v>0</v>
      </c>
      <c r="M78" s="160">
        <v>1</v>
      </c>
    </row>
    <row r="79" spans="1:13" ht="12.75" customHeight="1" outlineLevel="2">
      <c r="A79" s="177" t="s">
        <v>117</v>
      </c>
      <c r="B79" s="178" t="s">
        <v>136</v>
      </c>
      <c r="C79" s="179" t="s">
        <v>371</v>
      </c>
      <c r="D79" s="180"/>
      <c r="E79" s="181">
        <v>1</v>
      </c>
      <c r="F79" s="182"/>
      <c r="G79" s="183">
        <f t="shared" si="18"/>
        <v>3</v>
      </c>
      <c r="H79" s="183">
        <f t="shared" si="19"/>
        <v>3</v>
      </c>
      <c r="I79" s="184">
        <v>1</v>
      </c>
      <c r="J79" s="185">
        <v>1</v>
      </c>
      <c r="K79" s="186">
        <v>1</v>
      </c>
      <c r="L79" s="183">
        <v>0</v>
      </c>
      <c r="M79" s="183">
        <v>0</v>
      </c>
    </row>
    <row r="80" spans="1:13" s="172" customFormat="1" ht="12.75" customHeight="1" outlineLevel="1">
      <c r="A80" s="187" t="s">
        <v>117</v>
      </c>
      <c r="B80" s="188" t="s">
        <v>372</v>
      </c>
      <c r="C80" s="189"/>
      <c r="D80" s="166">
        <f>SUBTOTAL(3,D75:D79)</f>
        <v>0</v>
      </c>
      <c r="E80" s="167">
        <f>SUBTOTAL(9,E75:E79)</f>
        <v>5</v>
      </c>
      <c r="F80" s="168">
        <f aca="true" t="shared" si="21" ref="F80:M80">SUBTOTAL(9,F75:F79)</f>
        <v>0</v>
      </c>
      <c r="G80" s="169">
        <f t="shared" si="21"/>
        <v>34</v>
      </c>
      <c r="H80" s="169">
        <f t="shared" si="21"/>
        <v>28</v>
      </c>
      <c r="I80" s="167">
        <f t="shared" si="21"/>
        <v>9</v>
      </c>
      <c r="J80" s="170">
        <f t="shared" si="21"/>
        <v>9</v>
      </c>
      <c r="K80" s="171">
        <f t="shared" si="21"/>
        <v>10</v>
      </c>
      <c r="L80" s="169">
        <f t="shared" si="21"/>
        <v>0</v>
      </c>
      <c r="M80" s="169">
        <f t="shared" si="21"/>
        <v>6</v>
      </c>
    </row>
    <row r="81" spans="1:13" ht="12.75" customHeight="1" outlineLevel="2">
      <c r="A81" s="173" t="s">
        <v>117</v>
      </c>
      <c r="B81" s="174" t="s">
        <v>144</v>
      </c>
      <c r="C81" s="146" t="s">
        <v>373</v>
      </c>
      <c r="D81" s="147"/>
      <c r="E81" s="148">
        <v>1</v>
      </c>
      <c r="F81" s="149"/>
      <c r="G81" s="150">
        <f t="shared" si="18"/>
        <v>8</v>
      </c>
      <c r="H81" s="150">
        <f t="shared" si="19"/>
        <v>6</v>
      </c>
      <c r="I81" s="151">
        <v>2</v>
      </c>
      <c r="J81" s="152">
        <v>2</v>
      </c>
      <c r="K81" s="153">
        <v>2</v>
      </c>
      <c r="L81" s="150">
        <v>0</v>
      </c>
      <c r="M81" s="150">
        <v>2</v>
      </c>
    </row>
    <row r="82" spans="1:13" ht="12.75" customHeight="1" outlineLevel="2">
      <c r="A82" s="175" t="s">
        <v>117</v>
      </c>
      <c r="B82" s="176" t="s">
        <v>144</v>
      </c>
      <c r="C82" s="156" t="s">
        <v>374</v>
      </c>
      <c r="D82" s="157"/>
      <c r="E82" s="158">
        <v>1</v>
      </c>
      <c r="F82" s="159"/>
      <c r="G82" s="160">
        <f t="shared" si="18"/>
        <v>5</v>
      </c>
      <c r="H82" s="160">
        <f t="shared" si="19"/>
        <v>3</v>
      </c>
      <c r="I82" s="161">
        <v>1</v>
      </c>
      <c r="J82" s="162">
        <v>1</v>
      </c>
      <c r="K82" s="163">
        <v>1</v>
      </c>
      <c r="L82" s="160">
        <v>0</v>
      </c>
      <c r="M82" s="160">
        <v>2</v>
      </c>
    </row>
    <row r="83" spans="1:13" ht="12.75" customHeight="1" outlineLevel="2">
      <c r="A83" s="177" t="s">
        <v>117</v>
      </c>
      <c r="B83" s="178" t="s">
        <v>144</v>
      </c>
      <c r="C83" s="179" t="s">
        <v>375</v>
      </c>
      <c r="D83" s="180"/>
      <c r="E83" s="181">
        <v>1</v>
      </c>
      <c r="F83" s="182"/>
      <c r="G83" s="183">
        <f t="shared" si="18"/>
        <v>5</v>
      </c>
      <c r="H83" s="183">
        <f t="shared" si="19"/>
        <v>3</v>
      </c>
      <c r="I83" s="184">
        <v>1</v>
      </c>
      <c r="J83" s="185">
        <v>1</v>
      </c>
      <c r="K83" s="186">
        <v>1</v>
      </c>
      <c r="L83" s="183">
        <v>0</v>
      </c>
      <c r="M83" s="183">
        <v>2</v>
      </c>
    </row>
    <row r="84" spans="1:13" s="172" customFormat="1" ht="12.75" customHeight="1" outlineLevel="1">
      <c r="A84" s="187" t="s">
        <v>117</v>
      </c>
      <c r="B84" s="188" t="s">
        <v>376</v>
      </c>
      <c r="C84" s="189"/>
      <c r="D84" s="166">
        <f>SUBTOTAL(3,D81:D83)</f>
        <v>0</v>
      </c>
      <c r="E84" s="167">
        <f>SUBTOTAL(9,E81:E83)</f>
        <v>3</v>
      </c>
      <c r="F84" s="168">
        <f aca="true" t="shared" si="22" ref="F84:M84">SUBTOTAL(9,F81:F83)</f>
        <v>0</v>
      </c>
      <c r="G84" s="169">
        <f t="shared" si="22"/>
        <v>18</v>
      </c>
      <c r="H84" s="169">
        <f t="shared" si="22"/>
        <v>12</v>
      </c>
      <c r="I84" s="167">
        <f t="shared" si="22"/>
        <v>4</v>
      </c>
      <c r="J84" s="170">
        <f t="shared" si="22"/>
        <v>4</v>
      </c>
      <c r="K84" s="171">
        <f t="shared" si="22"/>
        <v>4</v>
      </c>
      <c r="L84" s="169">
        <f t="shared" si="22"/>
        <v>0</v>
      </c>
      <c r="M84" s="169">
        <f t="shared" si="22"/>
        <v>6</v>
      </c>
    </row>
    <row r="85" spans="1:13" s="172" customFormat="1" ht="12.75">
      <c r="A85" s="164" t="s">
        <v>377</v>
      </c>
      <c r="B85" s="201"/>
      <c r="C85" s="189"/>
      <c r="D85" s="166">
        <f>SUBTOTAL(3,D67:D84)</f>
        <v>0</v>
      </c>
      <c r="E85" s="167">
        <f>SUBTOTAL(9,E67:E84)</f>
        <v>15</v>
      </c>
      <c r="F85" s="168">
        <f aca="true" t="shared" si="23" ref="F85:M85">SUBTOTAL(9,F67:F84)</f>
        <v>0</v>
      </c>
      <c r="G85" s="169">
        <f t="shared" si="23"/>
        <v>142</v>
      </c>
      <c r="H85" s="169">
        <f t="shared" si="23"/>
        <v>109</v>
      </c>
      <c r="I85" s="167">
        <f t="shared" si="23"/>
        <v>35</v>
      </c>
      <c r="J85" s="170">
        <f t="shared" si="23"/>
        <v>36</v>
      </c>
      <c r="K85" s="171">
        <f t="shared" si="23"/>
        <v>38</v>
      </c>
      <c r="L85" s="169">
        <f t="shared" si="23"/>
        <v>0</v>
      </c>
      <c r="M85" s="169">
        <f t="shared" si="23"/>
        <v>33</v>
      </c>
    </row>
    <row r="86" spans="1:13" ht="12.75" customHeight="1" outlineLevel="2">
      <c r="A86" s="173" t="s">
        <v>150</v>
      </c>
      <c r="B86" s="174" t="s">
        <v>151</v>
      </c>
      <c r="C86" s="146" t="s">
        <v>378</v>
      </c>
      <c r="D86" s="147"/>
      <c r="E86" s="148">
        <v>1</v>
      </c>
      <c r="F86" s="149"/>
      <c r="G86" s="150">
        <f t="shared" si="18"/>
        <v>20</v>
      </c>
      <c r="H86" s="150">
        <f t="shared" si="19"/>
        <v>18</v>
      </c>
      <c r="I86" s="151">
        <v>6</v>
      </c>
      <c r="J86" s="152">
        <v>6</v>
      </c>
      <c r="K86" s="153">
        <v>6</v>
      </c>
      <c r="L86" s="150">
        <v>0</v>
      </c>
      <c r="M86" s="150">
        <v>2</v>
      </c>
    </row>
    <row r="87" spans="1:13" ht="12.75" customHeight="1" outlineLevel="2">
      <c r="A87" s="175" t="s">
        <v>150</v>
      </c>
      <c r="B87" s="176" t="s">
        <v>151</v>
      </c>
      <c r="C87" s="156" t="s">
        <v>379</v>
      </c>
      <c r="D87" s="157"/>
      <c r="E87" s="158">
        <v>1</v>
      </c>
      <c r="F87" s="159"/>
      <c r="G87" s="160">
        <f t="shared" si="18"/>
        <v>4</v>
      </c>
      <c r="H87" s="160">
        <f t="shared" si="19"/>
        <v>3</v>
      </c>
      <c r="I87" s="161">
        <v>1</v>
      </c>
      <c r="J87" s="162">
        <v>1</v>
      </c>
      <c r="K87" s="163">
        <v>1</v>
      </c>
      <c r="L87" s="160">
        <v>0</v>
      </c>
      <c r="M87" s="160">
        <v>1</v>
      </c>
    </row>
    <row r="88" spans="1:13" ht="12.75" customHeight="1" outlineLevel="2">
      <c r="A88" s="175" t="s">
        <v>150</v>
      </c>
      <c r="B88" s="176" t="s">
        <v>151</v>
      </c>
      <c r="C88" s="156" t="s">
        <v>380</v>
      </c>
      <c r="D88" s="157"/>
      <c r="E88" s="158">
        <v>1</v>
      </c>
      <c r="F88" s="159"/>
      <c r="G88" s="160">
        <f t="shared" si="18"/>
        <v>4</v>
      </c>
      <c r="H88" s="160">
        <f t="shared" si="19"/>
        <v>3</v>
      </c>
      <c r="I88" s="161">
        <v>1</v>
      </c>
      <c r="J88" s="162">
        <v>1</v>
      </c>
      <c r="K88" s="163">
        <v>1</v>
      </c>
      <c r="L88" s="160">
        <v>0</v>
      </c>
      <c r="M88" s="160">
        <v>1</v>
      </c>
    </row>
    <row r="89" spans="1:13" ht="12.75" customHeight="1" outlineLevel="2">
      <c r="A89" s="175" t="s">
        <v>150</v>
      </c>
      <c r="B89" s="176" t="s">
        <v>151</v>
      </c>
      <c r="C89" s="156" t="s">
        <v>381</v>
      </c>
      <c r="D89" s="157"/>
      <c r="E89" s="158">
        <v>1</v>
      </c>
      <c r="F89" s="159"/>
      <c r="G89" s="160">
        <f t="shared" si="18"/>
        <v>6</v>
      </c>
      <c r="H89" s="160">
        <f t="shared" si="19"/>
        <v>3</v>
      </c>
      <c r="I89" s="161">
        <v>1</v>
      </c>
      <c r="J89" s="162">
        <v>1</v>
      </c>
      <c r="K89" s="163">
        <v>1</v>
      </c>
      <c r="L89" s="160">
        <v>0</v>
      </c>
      <c r="M89" s="160">
        <v>3</v>
      </c>
    </row>
    <row r="90" spans="1:13" ht="12.75" customHeight="1" outlineLevel="2">
      <c r="A90" s="175" t="s">
        <v>150</v>
      </c>
      <c r="B90" s="176" t="s">
        <v>151</v>
      </c>
      <c r="C90" s="156" t="s">
        <v>382</v>
      </c>
      <c r="D90" s="157"/>
      <c r="E90" s="158">
        <v>1</v>
      </c>
      <c r="F90" s="159"/>
      <c r="G90" s="160">
        <f t="shared" si="18"/>
        <v>4</v>
      </c>
      <c r="H90" s="160">
        <f t="shared" si="19"/>
        <v>3</v>
      </c>
      <c r="I90" s="161">
        <v>1</v>
      </c>
      <c r="J90" s="162">
        <v>1</v>
      </c>
      <c r="K90" s="163">
        <v>1</v>
      </c>
      <c r="L90" s="160">
        <v>0</v>
      </c>
      <c r="M90" s="160">
        <v>1</v>
      </c>
    </row>
    <row r="91" spans="1:13" ht="12.75" customHeight="1" outlineLevel="2">
      <c r="A91" s="177" t="s">
        <v>150</v>
      </c>
      <c r="B91" s="178" t="s">
        <v>151</v>
      </c>
      <c r="C91" s="179" t="s">
        <v>383</v>
      </c>
      <c r="D91" s="180"/>
      <c r="E91" s="181">
        <v>1</v>
      </c>
      <c r="F91" s="182"/>
      <c r="G91" s="183">
        <f t="shared" si="18"/>
        <v>5</v>
      </c>
      <c r="H91" s="183">
        <f t="shared" si="19"/>
        <v>4</v>
      </c>
      <c r="I91" s="184">
        <v>1</v>
      </c>
      <c r="J91" s="185">
        <v>1</v>
      </c>
      <c r="K91" s="186">
        <v>2</v>
      </c>
      <c r="L91" s="183">
        <v>0</v>
      </c>
      <c r="M91" s="183">
        <v>1</v>
      </c>
    </row>
    <row r="92" spans="1:13" s="172" customFormat="1" ht="12.75" customHeight="1" outlineLevel="1">
      <c r="A92" s="187" t="s">
        <v>150</v>
      </c>
      <c r="B92" s="188" t="s">
        <v>384</v>
      </c>
      <c r="C92" s="189"/>
      <c r="D92" s="166">
        <f>SUBTOTAL(3,D86:D91)</f>
        <v>0</v>
      </c>
      <c r="E92" s="167">
        <f>SUBTOTAL(9,E86:E91)</f>
        <v>6</v>
      </c>
      <c r="F92" s="168">
        <f aca="true" t="shared" si="24" ref="F92:M92">SUBTOTAL(9,F86:F91)</f>
        <v>0</v>
      </c>
      <c r="G92" s="169">
        <f t="shared" si="24"/>
        <v>43</v>
      </c>
      <c r="H92" s="169">
        <f t="shared" si="24"/>
        <v>34</v>
      </c>
      <c r="I92" s="167">
        <f t="shared" si="24"/>
        <v>11</v>
      </c>
      <c r="J92" s="170">
        <f t="shared" si="24"/>
        <v>11</v>
      </c>
      <c r="K92" s="171">
        <f t="shared" si="24"/>
        <v>12</v>
      </c>
      <c r="L92" s="169">
        <f t="shared" si="24"/>
        <v>0</v>
      </c>
      <c r="M92" s="169">
        <f t="shared" si="24"/>
        <v>9</v>
      </c>
    </row>
    <row r="93" spans="1:13" ht="12.75" customHeight="1" outlineLevel="2">
      <c r="A93" s="173" t="s">
        <v>150</v>
      </c>
      <c r="B93" s="174" t="s">
        <v>161</v>
      </c>
      <c r="C93" s="146" t="s">
        <v>385</v>
      </c>
      <c r="D93" s="147"/>
      <c r="E93" s="148">
        <v>1</v>
      </c>
      <c r="F93" s="149"/>
      <c r="G93" s="150">
        <f t="shared" si="18"/>
        <v>9</v>
      </c>
      <c r="H93" s="150">
        <f t="shared" si="19"/>
        <v>7</v>
      </c>
      <c r="I93" s="151">
        <v>2</v>
      </c>
      <c r="J93" s="152">
        <v>2</v>
      </c>
      <c r="K93" s="153">
        <v>3</v>
      </c>
      <c r="L93" s="150">
        <v>0</v>
      </c>
      <c r="M93" s="150">
        <v>2</v>
      </c>
    </row>
    <row r="94" spans="1:13" ht="12.75" customHeight="1" outlineLevel="2">
      <c r="A94" s="175" t="s">
        <v>150</v>
      </c>
      <c r="B94" s="176" t="s">
        <v>161</v>
      </c>
      <c r="C94" s="156" t="s">
        <v>386</v>
      </c>
      <c r="D94" s="157"/>
      <c r="E94" s="158">
        <v>1</v>
      </c>
      <c r="F94" s="159"/>
      <c r="G94" s="160">
        <f t="shared" si="18"/>
        <v>17</v>
      </c>
      <c r="H94" s="160">
        <f t="shared" si="19"/>
        <v>15</v>
      </c>
      <c r="I94" s="161">
        <v>5</v>
      </c>
      <c r="J94" s="162">
        <v>5</v>
      </c>
      <c r="K94" s="163">
        <v>5</v>
      </c>
      <c r="L94" s="160">
        <v>0</v>
      </c>
      <c r="M94" s="160">
        <v>2</v>
      </c>
    </row>
    <row r="95" spans="1:13" ht="12.75" customHeight="1" outlineLevel="2">
      <c r="A95" s="175" t="s">
        <v>150</v>
      </c>
      <c r="B95" s="176" t="s">
        <v>161</v>
      </c>
      <c r="C95" s="156" t="s">
        <v>387</v>
      </c>
      <c r="D95" s="157"/>
      <c r="E95" s="158">
        <v>1</v>
      </c>
      <c r="F95" s="159"/>
      <c r="G95" s="160">
        <f t="shared" si="18"/>
        <v>11</v>
      </c>
      <c r="H95" s="160">
        <f t="shared" si="19"/>
        <v>9</v>
      </c>
      <c r="I95" s="161">
        <v>3</v>
      </c>
      <c r="J95" s="162">
        <v>3</v>
      </c>
      <c r="K95" s="163">
        <v>3</v>
      </c>
      <c r="L95" s="160">
        <v>0</v>
      </c>
      <c r="M95" s="160">
        <v>2</v>
      </c>
    </row>
    <row r="96" spans="1:13" ht="12.75" customHeight="1" outlineLevel="2">
      <c r="A96" s="175" t="s">
        <v>150</v>
      </c>
      <c r="B96" s="176" t="s">
        <v>161</v>
      </c>
      <c r="C96" s="156" t="s">
        <v>388</v>
      </c>
      <c r="D96" s="157"/>
      <c r="E96" s="158">
        <v>1</v>
      </c>
      <c r="F96" s="159"/>
      <c r="G96" s="160">
        <f t="shared" si="18"/>
        <v>9</v>
      </c>
      <c r="H96" s="160">
        <f t="shared" si="19"/>
        <v>6</v>
      </c>
      <c r="I96" s="161">
        <v>2</v>
      </c>
      <c r="J96" s="162">
        <v>2</v>
      </c>
      <c r="K96" s="163">
        <v>2</v>
      </c>
      <c r="L96" s="160">
        <v>0</v>
      </c>
      <c r="M96" s="160">
        <v>3</v>
      </c>
    </row>
    <row r="97" spans="1:13" ht="12.75" customHeight="1" outlineLevel="2">
      <c r="A97" s="175" t="s">
        <v>150</v>
      </c>
      <c r="B97" s="176" t="s">
        <v>161</v>
      </c>
      <c r="C97" s="156" t="s">
        <v>389</v>
      </c>
      <c r="D97" s="157"/>
      <c r="E97" s="158">
        <v>1</v>
      </c>
      <c r="F97" s="159"/>
      <c r="G97" s="160">
        <f t="shared" si="18"/>
        <v>5</v>
      </c>
      <c r="H97" s="160">
        <f t="shared" si="19"/>
        <v>3</v>
      </c>
      <c r="I97" s="161">
        <v>1</v>
      </c>
      <c r="J97" s="162">
        <v>1</v>
      </c>
      <c r="K97" s="163">
        <v>1</v>
      </c>
      <c r="L97" s="160">
        <v>0</v>
      </c>
      <c r="M97" s="160">
        <v>2</v>
      </c>
    </row>
    <row r="98" spans="1:13" ht="12.75" customHeight="1" outlineLevel="2">
      <c r="A98" s="175" t="s">
        <v>150</v>
      </c>
      <c r="B98" s="176" t="s">
        <v>161</v>
      </c>
      <c r="C98" s="156" t="s">
        <v>390</v>
      </c>
      <c r="D98" s="157"/>
      <c r="E98" s="158">
        <v>1</v>
      </c>
      <c r="F98" s="159"/>
      <c r="G98" s="160">
        <f t="shared" si="18"/>
        <v>19</v>
      </c>
      <c r="H98" s="160">
        <f t="shared" si="19"/>
        <v>16</v>
      </c>
      <c r="I98" s="161">
        <v>6</v>
      </c>
      <c r="J98" s="162">
        <v>5</v>
      </c>
      <c r="K98" s="163">
        <v>5</v>
      </c>
      <c r="L98" s="160">
        <v>0</v>
      </c>
      <c r="M98" s="160">
        <v>3</v>
      </c>
    </row>
    <row r="99" spans="1:13" ht="12.75" customHeight="1" outlineLevel="2">
      <c r="A99" s="175" t="s">
        <v>150</v>
      </c>
      <c r="B99" s="176" t="s">
        <v>161</v>
      </c>
      <c r="C99" s="156" t="s">
        <v>391</v>
      </c>
      <c r="D99" s="157"/>
      <c r="E99" s="158">
        <v>1</v>
      </c>
      <c r="F99" s="159"/>
      <c r="G99" s="160">
        <f t="shared" si="18"/>
        <v>4</v>
      </c>
      <c r="H99" s="160">
        <f t="shared" si="19"/>
        <v>3</v>
      </c>
      <c r="I99" s="161">
        <v>1</v>
      </c>
      <c r="J99" s="162">
        <v>1</v>
      </c>
      <c r="K99" s="163">
        <v>1</v>
      </c>
      <c r="L99" s="160">
        <v>0</v>
      </c>
      <c r="M99" s="160">
        <v>1</v>
      </c>
    </row>
    <row r="100" spans="1:13" ht="12.75" customHeight="1" outlineLevel="2">
      <c r="A100" s="175" t="s">
        <v>150</v>
      </c>
      <c r="B100" s="176" t="s">
        <v>161</v>
      </c>
      <c r="C100" s="156" t="s">
        <v>392</v>
      </c>
      <c r="D100" s="157"/>
      <c r="E100" s="158">
        <v>1</v>
      </c>
      <c r="F100" s="159"/>
      <c r="G100" s="160">
        <f t="shared" si="18"/>
        <v>5</v>
      </c>
      <c r="H100" s="160">
        <f t="shared" si="19"/>
        <v>3</v>
      </c>
      <c r="I100" s="161">
        <v>1</v>
      </c>
      <c r="J100" s="162">
        <v>1</v>
      </c>
      <c r="K100" s="163">
        <v>1</v>
      </c>
      <c r="L100" s="160">
        <v>0</v>
      </c>
      <c r="M100" s="160">
        <v>2</v>
      </c>
    </row>
    <row r="101" spans="1:13" ht="12.75" customHeight="1" outlineLevel="2">
      <c r="A101" s="177" t="s">
        <v>150</v>
      </c>
      <c r="B101" s="178" t="s">
        <v>161</v>
      </c>
      <c r="C101" s="179" t="s">
        <v>393</v>
      </c>
      <c r="D101" s="180"/>
      <c r="E101" s="181">
        <v>1</v>
      </c>
      <c r="F101" s="182"/>
      <c r="G101" s="183">
        <f t="shared" si="18"/>
        <v>4</v>
      </c>
      <c r="H101" s="183">
        <f t="shared" si="19"/>
        <v>3</v>
      </c>
      <c r="I101" s="184">
        <v>1</v>
      </c>
      <c r="J101" s="185">
        <v>1</v>
      </c>
      <c r="K101" s="186">
        <v>1</v>
      </c>
      <c r="L101" s="183">
        <v>0</v>
      </c>
      <c r="M101" s="183">
        <v>1</v>
      </c>
    </row>
    <row r="102" spans="1:13" s="172" customFormat="1" ht="12.75" customHeight="1" outlineLevel="1">
      <c r="A102" s="187" t="s">
        <v>150</v>
      </c>
      <c r="B102" s="188" t="s">
        <v>394</v>
      </c>
      <c r="C102" s="189"/>
      <c r="D102" s="166">
        <f>SUBTOTAL(3,D93:D101)</f>
        <v>0</v>
      </c>
      <c r="E102" s="167">
        <f>SUBTOTAL(9,E93:E101)</f>
        <v>9</v>
      </c>
      <c r="F102" s="168">
        <f aca="true" t="shared" si="25" ref="F102:M102">SUBTOTAL(9,F93:F101)</f>
        <v>0</v>
      </c>
      <c r="G102" s="169">
        <f t="shared" si="25"/>
        <v>83</v>
      </c>
      <c r="H102" s="169">
        <f t="shared" si="25"/>
        <v>65</v>
      </c>
      <c r="I102" s="167">
        <f t="shared" si="25"/>
        <v>22</v>
      </c>
      <c r="J102" s="170">
        <f t="shared" si="25"/>
        <v>21</v>
      </c>
      <c r="K102" s="171">
        <f t="shared" si="25"/>
        <v>22</v>
      </c>
      <c r="L102" s="169">
        <f t="shared" si="25"/>
        <v>0</v>
      </c>
      <c r="M102" s="169">
        <f t="shared" si="25"/>
        <v>18</v>
      </c>
    </row>
    <row r="103" spans="1:13" ht="12.75" customHeight="1" outlineLevel="2">
      <c r="A103" s="173" t="s">
        <v>150</v>
      </c>
      <c r="B103" s="174" t="s">
        <v>185</v>
      </c>
      <c r="C103" s="146" t="s">
        <v>395</v>
      </c>
      <c r="D103" s="147"/>
      <c r="E103" s="148">
        <v>1</v>
      </c>
      <c r="F103" s="149"/>
      <c r="G103" s="150">
        <f t="shared" si="18"/>
        <v>19</v>
      </c>
      <c r="H103" s="150">
        <f t="shared" si="19"/>
        <v>15</v>
      </c>
      <c r="I103" s="151">
        <v>4</v>
      </c>
      <c r="J103" s="152">
        <v>5</v>
      </c>
      <c r="K103" s="153">
        <v>6</v>
      </c>
      <c r="L103" s="150">
        <v>0</v>
      </c>
      <c r="M103" s="150">
        <v>4</v>
      </c>
    </row>
    <row r="104" spans="1:13" ht="12.75" customHeight="1" outlineLevel="2">
      <c r="A104" s="175" t="s">
        <v>150</v>
      </c>
      <c r="B104" s="176" t="s">
        <v>185</v>
      </c>
      <c r="C104" s="156" t="s">
        <v>396</v>
      </c>
      <c r="D104" s="157"/>
      <c r="E104" s="158">
        <v>1</v>
      </c>
      <c r="F104" s="159"/>
      <c r="G104" s="160">
        <f t="shared" si="18"/>
        <v>17</v>
      </c>
      <c r="H104" s="160">
        <f t="shared" si="19"/>
        <v>13</v>
      </c>
      <c r="I104" s="161">
        <v>4</v>
      </c>
      <c r="J104" s="162">
        <v>5</v>
      </c>
      <c r="K104" s="163">
        <v>4</v>
      </c>
      <c r="L104" s="160">
        <v>0</v>
      </c>
      <c r="M104" s="160">
        <v>4</v>
      </c>
    </row>
    <row r="105" spans="1:13" ht="12.75" customHeight="1" outlineLevel="2">
      <c r="A105" s="175" t="s">
        <v>150</v>
      </c>
      <c r="B105" s="176" t="s">
        <v>185</v>
      </c>
      <c r="C105" s="156" t="s">
        <v>397</v>
      </c>
      <c r="D105" s="157"/>
      <c r="E105" s="158">
        <v>1</v>
      </c>
      <c r="F105" s="159"/>
      <c r="G105" s="160">
        <f t="shared" si="18"/>
        <v>7</v>
      </c>
      <c r="H105" s="160">
        <f t="shared" si="19"/>
        <v>6</v>
      </c>
      <c r="I105" s="161">
        <v>2</v>
      </c>
      <c r="J105" s="162">
        <v>2</v>
      </c>
      <c r="K105" s="163">
        <v>2</v>
      </c>
      <c r="L105" s="160">
        <v>0</v>
      </c>
      <c r="M105" s="160">
        <v>1</v>
      </c>
    </row>
    <row r="106" spans="1:13" ht="12.75" customHeight="1" outlineLevel="2">
      <c r="A106" s="175" t="s">
        <v>150</v>
      </c>
      <c r="B106" s="176" t="s">
        <v>185</v>
      </c>
      <c r="C106" s="156" t="s">
        <v>398</v>
      </c>
      <c r="D106" s="157"/>
      <c r="E106" s="158">
        <v>1</v>
      </c>
      <c r="F106" s="159"/>
      <c r="G106" s="160">
        <f t="shared" si="18"/>
        <v>16</v>
      </c>
      <c r="H106" s="160">
        <f t="shared" si="19"/>
        <v>14</v>
      </c>
      <c r="I106" s="161">
        <v>4</v>
      </c>
      <c r="J106" s="162">
        <v>5</v>
      </c>
      <c r="K106" s="163">
        <v>5</v>
      </c>
      <c r="L106" s="160">
        <v>0</v>
      </c>
      <c r="M106" s="160">
        <v>2</v>
      </c>
    </row>
    <row r="107" spans="1:13" ht="12.75" customHeight="1" outlineLevel="2">
      <c r="A107" s="175" t="s">
        <v>150</v>
      </c>
      <c r="B107" s="176" t="s">
        <v>185</v>
      </c>
      <c r="C107" s="156" t="s">
        <v>399</v>
      </c>
      <c r="D107" s="157"/>
      <c r="E107" s="158">
        <v>1</v>
      </c>
      <c r="F107" s="159"/>
      <c r="G107" s="160">
        <f t="shared" si="18"/>
        <v>15</v>
      </c>
      <c r="H107" s="160">
        <f t="shared" si="19"/>
        <v>12</v>
      </c>
      <c r="I107" s="161">
        <v>4</v>
      </c>
      <c r="J107" s="162">
        <v>4</v>
      </c>
      <c r="K107" s="163">
        <v>4</v>
      </c>
      <c r="L107" s="160">
        <v>0</v>
      </c>
      <c r="M107" s="160">
        <v>3</v>
      </c>
    </row>
    <row r="108" spans="1:13" ht="12.75" customHeight="1" outlineLevel="2">
      <c r="A108" s="175" t="s">
        <v>150</v>
      </c>
      <c r="B108" s="176" t="s">
        <v>185</v>
      </c>
      <c r="C108" s="156" t="s">
        <v>400</v>
      </c>
      <c r="D108" s="157"/>
      <c r="E108" s="158">
        <v>1</v>
      </c>
      <c r="F108" s="159"/>
      <c r="G108" s="160">
        <f t="shared" si="18"/>
        <v>7</v>
      </c>
      <c r="H108" s="160">
        <f t="shared" si="19"/>
        <v>6</v>
      </c>
      <c r="I108" s="161">
        <v>2</v>
      </c>
      <c r="J108" s="162">
        <v>2</v>
      </c>
      <c r="K108" s="163">
        <v>2</v>
      </c>
      <c r="L108" s="160">
        <v>0</v>
      </c>
      <c r="M108" s="160">
        <v>1</v>
      </c>
    </row>
    <row r="109" spans="1:13" ht="12.75" customHeight="1" outlineLevel="2">
      <c r="A109" s="177" t="s">
        <v>150</v>
      </c>
      <c r="B109" s="178" t="s">
        <v>185</v>
      </c>
      <c r="C109" s="179" t="s">
        <v>401</v>
      </c>
      <c r="D109" s="180"/>
      <c r="E109" s="181">
        <v>1</v>
      </c>
      <c r="F109" s="182"/>
      <c r="G109" s="183">
        <f t="shared" si="18"/>
        <v>4</v>
      </c>
      <c r="H109" s="183">
        <f t="shared" si="19"/>
        <v>3</v>
      </c>
      <c r="I109" s="184">
        <v>1</v>
      </c>
      <c r="J109" s="185">
        <v>1</v>
      </c>
      <c r="K109" s="186">
        <v>1</v>
      </c>
      <c r="L109" s="183">
        <v>0</v>
      </c>
      <c r="M109" s="183">
        <v>1</v>
      </c>
    </row>
    <row r="110" spans="1:13" s="172" customFormat="1" ht="12.75" customHeight="1" outlineLevel="1">
      <c r="A110" s="187" t="s">
        <v>150</v>
      </c>
      <c r="B110" s="188" t="s">
        <v>402</v>
      </c>
      <c r="C110" s="189"/>
      <c r="D110" s="166">
        <f>SUBTOTAL(3,D103:D109)</f>
        <v>0</v>
      </c>
      <c r="E110" s="167">
        <f>SUBTOTAL(9,E103:E109)</f>
        <v>7</v>
      </c>
      <c r="F110" s="168">
        <f aca="true" t="shared" si="26" ref="F110:M110">SUBTOTAL(9,F103:F109)</f>
        <v>0</v>
      </c>
      <c r="G110" s="169">
        <f t="shared" si="26"/>
        <v>85</v>
      </c>
      <c r="H110" s="169">
        <f t="shared" si="26"/>
        <v>69</v>
      </c>
      <c r="I110" s="167">
        <f t="shared" si="26"/>
        <v>21</v>
      </c>
      <c r="J110" s="170">
        <f t="shared" si="26"/>
        <v>24</v>
      </c>
      <c r="K110" s="171">
        <f t="shared" si="26"/>
        <v>24</v>
      </c>
      <c r="L110" s="169">
        <f t="shared" si="26"/>
        <v>0</v>
      </c>
      <c r="M110" s="169">
        <f t="shared" si="26"/>
        <v>16</v>
      </c>
    </row>
    <row r="111" spans="1:13" s="172" customFormat="1" ht="12.75">
      <c r="A111" s="164" t="s">
        <v>403</v>
      </c>
      <c r="B111" s="201"/>
      <c r="C111" s="189"/>
      <c r="D111" s="166">
        <f>SUBTOTAL(3,D86:D110)</f>
        <v>0</v>
      </c>
      <c r="E111" s="167">
        <f>SUBTOTAL(9,E86:E110)</f>
        <v>22</v>
      </c>
      <c r="F111" s="168">
        <f aca="true" t="shared" si="27" ref="F111:M111">SUBTOTAL(9,F86:F110)</f>
        <v>0</v>
      </c>
      <c r="G111" s="169">
        <f t="shared" si="27"/>
        <v>211</v>
      </c>
      <c r="H111" s="169">
        <f t="shared" si="27"/>
        <v>168</v>
      </c>
      <c r="I111" s="167">
        <f t="shared" si="27"/>
        <v>54</v>
      </c>
      <c r="J111" s="170">
        <f t="shared" si="27"/>
        <v>56</v>
      </c>
      <c r="K111" s="171">
        <f t="shared" si="27"/>
        <v>58</v>
      </c>
      <c r="L111" s="169">
        <f t="shared" si="27"/>
        <v>0</v>
      </c>
      <c r="M111" s="169">
        <f t="shared" si="27"/>
        <v>43</v>
      </c>
    </row>
    <row r="112" spans="1:13" ht="12.75" customHeight="1" outlineLevel="2">
      <c r="A112" s="173" t="s">
        <v>203</v>
      </c>
      <c r="B112" s="174" t="s">
        <v>204</v>
      </c>
      <c r="C112" s="146" t="s">
        <v>404</v>
      </c>
      <c r="D112" s="147"/>
      <c r="E112" s="148">
        <v>1</v>
      </c>
      <c r="F112" s="149"/>
      <c r="G112" s="150">
        <f t="shared" si="18"/>
        <v>10</v>
      </c>
      <c r="H112" s="150">
        <f t="shared" si="19"/>
        <v>8</v>
      </c>
      <c r="I112" s="151">
        <v>3</v>
      </c>
      <c r="J112" s="152">
        <v>2</v>
      </c>
      <c r="K112" s="153">
        <v>3</v>
      </c>
      <c r="L112" s="150">
        <v>0</v>
      </c>
      <c r="M112" s="150">
        <v>2</v>
      </c>
    </row>
    <row r="113" spans="1:13" ht="12.75" customHeight="1" outlineLevel="2">
      <c r="A113" s="175" t="s">
        <v>203</v>
      </c>
      <c r="B113" s="176" t="s">
        <v>204</v>
      </c>
      <c r="C113" s="156" t="s">
        <v>405</v>
      </c>
      <c r="D113" s="157"/>
      <c r="E113" s="158">
        <v>1</v>
      </c>
      <c r="F113" s="159"/>
      <c r="G113" s="160">
        <f t="shared" si="18"/>
        <v>4</v>
      </c>
      <c r="H113" s="160">
        <f t="shared" si="19"/>
        <v>3</v>
      </c>
      <c r="I113" s="161">
        <v>1</v>
      </c>
      <c r="J113" s="162">
        <v>1</v>
      </c>
      <c r="K113" s="163">
        <v>1</v>
      </c>
      <c r="L113" s="160">
        <v>0</v>
      </c>
      <c r="M113" s="160">
        <v>1</v>
      </c>
    </row>
    <row r="114" spans="1:13" s="172" customFormat="1" ht="12.75" customHeight="1" outlineLevel="1">
      <c r="A114" s="187" t="s">
        <v>203</v>
      </c>
      <c r="B114" s="188" t="s">
        <v>406</v>
      </c>
      <c r="C114" s="212"/>
      <c r="D114" s="166">
        <f>SUBTOTAL(3,D112:D113)</f>
        <v>0</v>
      </c>
      <c r="E114" s="167">
        <f>SUBTOTAL(9,E112:E113)</f>
        <v>2</v>
      </c>
      <c r="F114" s="168">
        <f aca="true" t="shared" si="28" ref="F114:M114">SUBTOTAL(9,F112:F113)</f>
        <v>0</v>
      </c>
      <c r="G114" s="169">
        <f t="shared" si="28"/>
        <v>14</v>
      </c>
      <c r="H114" s="169">
        <f t="shared" si="28"/>
        <v>11</v>
      </c>
      <c r="I114" s="167">
        <f t="shared" si="28"/>
        <v>4</v>
      </c>
      <c r="J114" s="170">
        <f t="shared" si="28"/>
        <v>3</v>
      </c>
      <c r="K114" s="171">
        <f t="shared" si="28"/>
        <v>4</v>
      </c>
      <c r="L114" s="169">
        <f t="shared" si="28"/>
        <v>0</v>
      </c>
      <c r="M114" s="169">
        <f t="shared" si="28"/>
        <v>3</v>
      </c>
    </row>
    <row r="115" spans="1:13" ht="12.75" customHeight="1" outlineLevel="2">
      <c r="A115" s="173" t="s">
        <v>203</v>
      </c>
      <c r="B115" s="174" t="s">
        <v>211</v>
      </c>
      <c r="C115" s="146" t="s">
        <v>407</v>
      </c>
      <c r="D115" s="147"/>
      <c r="E115" s="148">
        <v>1</v>
      </c>
      <c r="F115" s="149"/>
      <c r="G115" s="150">
        <f t="shared" si="18"/>
        <v>13</v>
      </c>
      <c r="H115" s="150">
        <f t="shared" si="19"/>
        <v>11</v>
      </c>
      <c r="I115" s="151">
        <v>4</v>
      </c>
      <c r="J115" s="152">
        <v>3</v>
      </c>
      <c r="K115" s="153">
        <v>4</v>
      </c>
      <c r="L115" s="150">
        <v>0</v>
      </c>
      <c r="M115" s="150">
        <v>2</v>
      </c>
    </row>
    <row r="116" spans="1:13" ht="12.75" customHeight="1" outlineLevel="2">
      <c r="A116" s="175" t="s">
        <v>203</v>
      </c>
      <c r="B116" s="176" t="s">
        <v>211</v>
      </c>
      <c r="C116" s="156" t="s">
        <v>408</v>
      </c>
      <c r="D116" s="157"/>
      <c r="E116" s="158">
        <v>1</v>
      </c>
      <c r="F116" s="159"/>
      <c r="G116" s="160">
        <f t="shared" si="18"/>
        <v>13</v>
      </c>
      <c r="H116" s="160">
        <f t="shared" si="19"/>
        <v>10</v>
      </c>
      <c r="I116" s="161">
        <v>3</v>
      </c>
      <c r="J116" s="162">
        <v>4</v>
      </c>
      <c r="K116" s="163">
        <v>3</v>
      </c>
      <c r="L116" s="160">
        <v>0</v>
      </c>
      <c r="M116" s="160">
        <v>3</v>
      </c>
    </row>
    <row r="117" spans="1:13" ht="12.75" customHeight="1" outlineLevel="2">
      <c r="A117" s="175" t="s">
        <v>203</v>
      </c>
      <c r="B117" s="176" t="s">
        <v>211</v>
      </c>
      <c r="C117" s="156" t="s">
        <v>409</v>
      </c>
      <c r="D117" s="157"/>
      <c r="E117" s="158">
        <v>1</v>
      </c>
      <c r="F117" s="159"/>
      <c r="G117" s="160">
        <f t="shared" si="18"/>
        <v>14</v>
      </c>
      <c r="H117" s="160">
        <f t="shared" si="19"/>
        <v>12</v>
      </c>
      <c r="I117" s="161">
        <v>4</v>
      </c>
      <c r="J117" s="162">
        <v>4</v>
      </c>
      <c r="K117" s="163">
        <v>4</v>
      </c>
      <c r="L117" s="160">
        <v>0</v>
      </c>
      <c r="M117" s="160">
        <v>2</v>
      </c>
    </row>
    <row r="118" spans="1:13" ht="12.75" customHeight="1" outlineLevel="2">
      <c r="A118" s="175" t="s">
        <v>203</v>
      </c>
      <c r="B118" s="176" t="s">
        <v>211</v>
      </c>
      <c r="C118" s="156" t="s">
        <v>410</v>
      </c>
      <c r="D118" s="157"/>
      <c r="E118" s="158">
        <v>1</v>
      </c>
      <c r="F118" s="159"/>
      <c r="G118" s="160">
        <f t="shared" si="18"/>
        <v>8</v>
      </c>
      <c r="H118" s="160">
        <f t="shared" si="19"/>
        <v>6</v>
      </c>
      <c r="I118" s="161">
        <v>2</v>
      </c>
      <c r="J118" s="162">
        <v>2</v>
      </c>
      <c r="K118" s="163">
        <v>2</v>
      </c>
      <c r="L118" s="160">
        <v>0</v>
      </c>
      <c r="M118" s="160">
        <v>2</v>
      </c>
    </row>
    <row r="119" spans="1:13" ht="12.75" customHeight="1" outlineLevel="2">
      <c r="A119" s="175" t="s">
        <v>203</v>
      </c>
      <c r="B119" s="176" t="s">
        <v>211</v>
      </c>
      <c r="C119" s="156" t="s">
        <v>411</v>
      </c>
      <c r="D119" s="157"/>
      <c r="E119" s="158">
        <v>1</v>
      </c>
      <c r="F119" s="159"/>
      <c r="G119" s="160">
        <f t="shared" si="18"/>
        <v>10</v>
      </c>
      <c r="H119" s="160">
        <f t="shared" si="19"/>
        <v>7</v>
      </c>
      <c r="I119" s="161">
        <v>2</v>
      </c>
      <c r="J119" s="162">
        <v>3</v>
      </c>
      <c r="K119" s="163">
        <v>2</v>
      </c>
      <c r="L119" s="160">
        <v>0</v>
      </c>
      <c r="M119" s="160">
        <v>3</v>
      </c>
    </row>
    <row r="120" spans="1:13" ht="12.75" customHeight="1" outlineLevel="2">
      <c r="A120" s="177" t="s">
        <v>203</v>
      </c>
      <c r="B120" s="178" t="s">
        <v>211</v>
      </c>
      <c r="C120" s="179" t="s">
        <v>412</v>
      </c>
      <c r="D120" s="180"/>
      <c r="E120" s="181">
        <v>1</v>
      </c>
      <c r="F120" s="182"/>
      <c r="G120" s="183">
        <f t="shared" si="18"/>
        <v>7</v>
      </c>
      <c r="H120" s="183">
        <f t="shared" si="19"/>
        <v>5</v>
      </c>
      <c r="I120" s="184">
        <v>1</v>
      </c>
      <c r="J120" s="185">
        <v>2</v>
      </c>
      <c r="K120" s="186">
        <v>2</v>
      </c>
      <c r="L120" s="183">
        <v>0</v>
      </c>
      <c r="M120" s="183">
        <v>2</v>
      </c>
    </row>
    <row r="121" spans="1:13" s="172" customFormat="1" ht="12.75" customHeight="1" outlineLevel="1">
      <c r="A121" s="187" t="s">
        <v>203</v>
      </c>
      <c r="B121" s="188" t="s">
        <v>413</v>
      </c>
      <c r="C121" s="189"/>
      <c r="D121" s="166">
        <f>SUBTOTAL(3,D115:D120)</f>
        <v>0</v>
      </c>
      <c r="E121" s="167">
        <f>SUBTOTAL(9,E115:E120)</f>
        <v>6</v>
      </c>
      <c r="F121" s="168">
        <f aca="true" t="shared" si="29" ref="F121:M121">SUBTOTAL(9,F115:F120)</f>
        <v>0</v>
      </c>
      <c r="G121" s="169">
        <f t="shared" si="29"/>
        <v>65</v>
      </c>
      <c r="H121" s="169">
        <f t="shared" si="29"/>
        <v>51</v>
      </c>
      <c r="I121" s="167">
        <f t="shared" si="29"/>
        <v>16</v>
      </c>
      <c r="J121" s="170">
        <f t="shared" si="29"/>
        <v>18</v>
      </c>
      <c r="K121" s="171">
        <f t="shared" si="29"/>
        <v>17</v>
      </c>
      <c r="L121" s="169">
        <f t="shared" si="29"/>
        <v>0</v>
      </c>
      <c r="M121" s="169">
        <f t="shared" si="29"/>
        <v>14</v>
      </c>
    </row>
    <row r="122" spans="1:13" ht="12.75" customHeight="1" outlineLevel="2">
      <c r="A122" s="190" t="s">
        <v>203</v>
      </c>
      <c r="B122" s="191" t="s">
        <v>231</v>
      </c>
      <c r="C122" s="192" t="s">
        <v>414</v>
      </c>
      <c r="D122" s="193"/>
      <c r="E122" s="194">
        <v>1</v>
      </c>
      <c r="F122" s="195"/>
      <c r="G122" s="196">
        <f t="shared" si="18"/>
        <v>3</v>
      </c>
      <c r="H122" s="196">
        <f t="shared" si="19"/>
        <v>3</v>
      </c>
      <c r="I122" s="197">
        <v>1</v>
      </c>
      <c r="J122" s="198">
        <v>1</v>
      </c>
      <c r="K122" s="199">
        <v>1</v>
      </c>
      <c r="L122" s="196">
        <v>0</v>
      </c>
      <c r="M122" s="196">
        <v>0</v>
      </c>
    </row>
    <row r="123" spans="1:13" s="172" customFormat="1" ht="12.75" customHeight="1" outlineLevel="1">
      <c r="A123" s="187" t="s">
        <v>203</v>
      </c>
      <c r="B123" s="200" t="s">
        <v>415</v>
      </c>
      <c r="C123" s="189"/>
      <c r="D123" s="166">
        <f>SUBTOTAL(3,D122:D122)</f>
        <v>0</v>
      </c>
      <c r="E123" s="167">
        <f>SUBTOTAL(9,E122:E122)</f>
        <v>1</v>
      </c>
      <c r="F123" s="168">
        <f aca="true" t="shared" si="30" ref="F123:M123">SUBTOTAL(9,F122:F122)</f>
        <v>0</v>
      </c>
      <c r="G123" s="169">
        <f t="shared" si="30"/>
        <v>3</v>
      </c>
      <c r="H123" s="169">
        <f t="shared" si="30"/>
        <v>3</v>
      </c>
      <c r="I123" s="167">
        <f t="shared" si="30"/>
        <v>1</v>
      </c>
      <c r="J123" s="170">
        <f t="shared" si="30"/>
        <v>1</v>
      </c>
      <c r="K123" s="171">
        <f t="shared" si="30"/>
        <v>1</v>
      </c>
      <c r="L123" s="169">
        <f t="shared" si="30"/>
        <v>0</v>
      </c>
      <c r="M123" s="169">
        <f t="shared" si="30"/>
        <v>0</v>
      </c>
    </row>
    <row r="124" spans="1:13" ht="12.75" customHeight="1" outlineLevel="2">
      <c r="A124" s="173" t="s">
        <v>203</v>
      </c>
      <c r="B124" s="174" t="s">
        <v>234</v>
      </c>
      <c r="C124" s="146" t="s">
        <v>416</v>
      </c>
      <c r="D124" s="147"/>
      <c r="E124" s="148">
        <v>1</v>
      </c>
      <c r="F124" s="149"/>
      <c r="G124" s="150">
        <f t="shared" si="18"/>
        <v>7</v>
      </c>
      <c r="H124" s="150">
        <f t="shared" si="19"/>
        <v>6</v>
      </c>
      <c r="I124" s="151">
        <v>2</v>
      </c>
      <c r="J124" s="152">
        <v>2</v>
      </c>
      <c r="K124" s="153">
        <v>2</v>
      </c>
      <c r="L124" s="150">
        <v>0</v>
      </c>
      <c r="M124" s="150">
        <v>1</v>
      </c>
    </row>
    <row r="125" spans="1:13" ht="12.75" customHeight="1" outlineLevel="2">
      <c r="A125" s="177" t="s">
        <v>203</v>
      </c>
      <c r="B125" s="178" t="s">
        <v>234</v>
      </c>
      <c r="C125" s="179" t="s">
        <v>417</v>
      </c>
      <c r="D125" s="180"/>
      <c r="E125" s="181">
        <v>1</v>
      </c>
      <c r="F125" s="182"/>
      <c r="G125" s="183">
        <f t="shared" si="18"/>
        <v>10</v>
      </c>
      <c r="H125" s="183">
        <f t="shared" si="19"/>
        <v>9</v>
      </c>
      <c r="I125" s="184">
        <v>3</v>
      </c>
      <c r="J125" s="185">
        <v>3</v>
      </c>
      <c r="K125" s="186">
        <v>3</v>
      </c>
      <c r="L125" s="183">
        <v>0</v>
      </c>
      <c r="M125" s="183">
        <v>1</v>
      </c>
    </row>
    <row r="126" spans="1:13" s="172" customFormat="1" ht="12.75" customHeight="1" outlineLevel="1">
      <c r="A126" s="187" t="s">
        <v>203</v>
      </c>
      <c r="B126" s="188" t="s">
        <v>418</v>
      </c>
      <c r="C126" s="189"/>
      <c r="D126" s="166">
        <f>SUBTOTAL(3,D124:D125)</f>
        <v>0</v>
      </c>
      <c r="E126" s="167">
        <f>SUBTOTAL(9,E124:E125)</f>
        <v>2</v>
      </c>
      <c r="F126" s="168">
        <f aca="true" t="shared" si="31" ref="F126:M126">SUBTOTAL(9,F124:F125)</f>
        <v>0</v>
      </c>
      <c r="G126" s="169">
        <f t="shared" si="31"/>
        <v>17</v>
      </c>
      <c r="H126" s="169">
        <f t="shared" si="31"/>
        <v>15</v>
      </c>
      <c r="I126" s="167">
        <f t="shared" si="31"/>
        <v>5</v>
      </c>
      <c r="J126" s="170">
        <f t="shared" si="31"/>
        <v>5</v>
      </c>
      <c r="K126" s="171">
        <f t="shared" si="31"/>
        <v>5</v>
      </c>
      <c r="L126" s="169">
        <f t="shared" si="31"/>
        <v>0</v>
      </c>
      <c r="M126" s="169">
        <f t="shared" si="31"/>
        <v>2</v>
      </c>
    </row>
    <row r="127" spans="1:13" ht="12.75" customHeight="1" outlineLevel="2">
      <c r="A127" s="190" t="s">
        <v>203</v>
      </c>
      <c r="B127" s="191" t="s">
        <v>419</v>
      </c>
      <c r="C127" s="192" t="s">
        <v>420</v>
      </c>
      <c r="D127" s="193"/>
      <c r="E127" s="194">
        <v>1</v>
      </c>
      <c r="F127" s="195"/>
      <c r="G127" s="196">
        <f t="shared" si="18"/>
        <v>11</v>
      </c>
      <c r="H127" s="196">
        <f t="shared" si="19"/>
        <v>9</v>
      </c>
      <c r="I127" s="197">
        <v>3</v>
      </c>
      <c r="J127" s="198">
        <v>3</v>
      </c>
      <c r="K127" s="199">
        <v>3</v>
      </c>
      <c r="L127" s="196">
        <v>0</v>
      </c>
      <c r="M127" s="196">
        <v>2</v>
      </c>
    </row>
    <row r="128" spans="1:13" s="172" customFormat="1" ht="12.75" customHeight="1" outlineLevel="1">
      <c r="A128" s="187" t="s">
        <v>203</v>
      </c>
      <c r="B128" s="213" t="s">
        <v>421</v>
      </c>
      <c r="C128" s="189"/>
      <c r="D128" s="166">
        <f>SUBTOTAL(3,D127:D127)</f>
        <v>0</v>
      </c>
      <c r="E128" s="167">
        <f>SUBTOTAL(9,E127:E127)</f>
        <v>1</v>
      </c>
      <c r="F128" s="168">
        <f aca="true" t="shared" si="32" ref="F128:M128">SUBTOTAL(9,F127:F127)</f>
        <v>0</v>
      </c>
      <c r="G128" s="169">
        <f t="shared" si="32"/>
        <v>11</v>
      </c>
      <c r="H128" s="169">
        <f t="shared" si="32"/>
        <v>9</v>
      </c>
      <c r="I128" s="167">
        <f t="shared" si="32"/>
        <v>3</v>
      </c>
      <c r="J128" s="170">
        <f t="shared" si="32"/>
        <v>3</v>
      </c>
      <c r="K128" s="171">
        <f t="shared" si="32"/>
        <v>3</v>
      </c>
      <c r="L128" s="169">
        <f t="shared" si="32"/>
        <v>0</v>
      </c>
      <c r="M128" s="169">
        <f t="shared" si="32"/>
        <v>2</v>
      </c>
    </row>
    <row r="129" spans="1:13" s="172" customFormat="1" ht="12.75">
      <c r="A129" s="164" t="s">
        <v>422</v>
      </c>
      <c r="B129" s="201"/>
      <c r="C129" s="189"/>
      <c r="D129" s="166">
        <f>SUBTOTAL(3,D112:D128)</f>
        <v>0</v>
      </c>
      <c r="E129" s="167">
        <f>SUBTOTAL(9,E112:E128)</f>
        <v>12</v>
      </c>
      <c r="F129" s="168">
        <f aca="true" t="shared" si="33" ref="F129:M129">SUBTOTAL(9,F112:F128)</f>
        <v>0</v>
      </c>
      <c r="G129" s="169">
        <f t="shared" si="33"/>
        <v>110</v>
      </c>
      <c r="H129" s="169">
        <f t="shared" si="33"/>
        <v>89</v>
      </c>
      <c r="I129" s="167">
        <f t="shared" si="33"/>
        <v>29</v>
      </c>
      <c r="J129" s="170">
        <f t="shared" si="33"/>
        <v>30</v>
      </c>
      <c r="K129" s="171">
        <f t="shared" si="33"/>
        <v>30</v>
      </c>
      <c r="L129" s="169">
        <f t="shared" si="33"/>
        <v>0</v>
      </c>
      <c r="M129" s="169">
        <f t="shared" si="33"/>
        <v>21</v>
      </c>
    </row>
    <row r="130" spans="1:13" s="172" customFormat="1" ht="12.75">
      <c r="A130" s="164" t="s">
        <v>423</v>
      </c>
      <c r="B130" s="201"/>
      <c r="C130" s="189"/>
      <c r="D130" s="166">
        <f>SUBTOTAL(3,D9:D129)</f>
        <v>0</v>
      </c>
      <c r="E130" s="167">
        <f>SUBTOTAL(9,E9:E129)</f>
        <v>92</v>
      </c>
      <c r="F130" s="168">
        <f aca="true" t="shared" si="34" ref="F130:M130">SUBTOTAL(9,F9:F129)</f>
        <v>0</v>
      </c>
      <c r="G130" s="169">
        <f t="shared" si="34"/>
        <v>1094</v>
      </c>
      <c r="H130" s="169">
        <f t="shared" si="34"/>
        <v>912</v>
      </c>
      <c r="I130" s="167">
        <f t="shared" si="34"/>
        <v>296</v>
      </c>
      <c r="J130" s="170">
        <f t="shared" si="34"/>
        <v>304</v>
      </c>
      <c r="K130" s="171">
        <f t="shared" si="34"/>
        <v>312</v>
      </c>
      <c r="L130" s="169">
        <f t="shared" si="34"/>
        <v>0</v>
      </c>
      <c r="M130" s="169">
        <f t="shared" si="34"/>
        <v>182</v>
      </c>
    </row>
    <row r="131" spans="1:13" s="172" customFormat="1" ht="12.75">
      <c r="A131" s="164" t="s">
        <v>424</v>
      </c>
      <c r="B131" s="201"/>
      <c r="C131" s="189"/>
      <c r="D131" s="166">
        <f>SUBTOTAL(3,D5:D130)</f>
        <v>0</v>
      </c>
      <c r="E131" s="167">
        <f>SUBTOTAL(9,E5:E130)</f>
        <v>95</v>
      </c>
      <c r="F131" s="168">
        <f aca="true" t="shared" si="35" ref="F131:M131">SUBTOTAL(9,F5:F130)</f>
        <v>0</v>
      </c>
      <c r="G131" s="169">
        <f t="shared" si="35"/>
        <v>1106</v>
      </c>
      <c r="H131" s="169">
        <f t="shared" si="35"/>
        <v>924</v>
      </c>
      <c r="I131" s="167">
        <f t="shared" si="35"/>
        <v>300</v>
      </c>
      <c r="J131" s="170">
        <f t="shared" si="35"/>
        <v>308</v>
      </c>
      <c r="K131" s="171">
        <f t="shared" si="35"/>
        <v>316</v>
      </c>
      <c r="L131" s="169">
        <f t="shared" si="35"/>
        <v>0</v>
      </c>
      <c r="M131" s="169">
        <f t="shared" si="35"/>
        <v>182</v>
      </c>
    </row>
    <row r="132" spans="1:13" s="172" customFormat="1" ht="12.75">
      <c r="A132" s="164" t="s">
        <v>614</v>
      </c>
      <c r="B132" s="201"/>
      <c r="C132" s="189"/>
      <c r="D132" s="166">
        <v>3</v>
      </c>
      <c r="E132" s="167">
        <v>75</v>
      </c>
      <c r="F132" s="168">
        <v>1</v>
      </c>
      <c r="G132" s="169">
        <f t="shared" si="18"/>
        <v>1054</v>
      </c>
      <c r="H132" s="169">
        <f t="shared" si="19"/>
        <v>909</v>
      </c>
      <c r="I132" s="167">
        <v>278</v>
      </c>
      <c r="J132" s="170">
        <v>279</v>
      </c>
      <c r="K132" s="171">
        <v>352</v>
      </c>
      <c r="L132" s="169">
        <v>0</v>
      </c>
      <c r="M132" s="169">
        <v>145</v>
      </c>
    </row>
    <row r="133" spans="1:13" s="172" customFormat="1" ht="12.75">
      <c r="A133" s="164" t="s">
        <v>425</v>
      </c>
      <c r="B133" s="201"/>
      <c r="C133" s="189"/>
      <c r="D133" s="166">
        <f>SUBTOTAL(3,D5:D131)+D132</f>
        <v>3</v>
      </c>
      <c r="E133" s="167">
        <f>SUBTOTAL(9,E5:E132)</f>
        <v>170</v>
      </c>
      <c r="F133" s="168">
        <f aca="true" t="shared" si="36" ref="F133:M133">SUBTOTAL(9,F5:F132)</f>
        <v>1</v>
      </c>
      <c r="G133" s="169">
        <f t="shared" si="36"/>
        <v>2160</v>
      </c>
      <c r="H133" s="169">
        <f t="shared" si="36"/>
        <v>1833</v>
      </c>
      <c r="I133" s="167">
        <f t="shared" si="36"/>
        <v>578</v>
      </c>
      <c r="J133" s="170">
        <f t="shared" si="36"/>
        <v>587</v>
      </c>
      <c r="K133" s="171">
        <f t="shared" si="36"/>
        <v>668</v>
      </c>
      <c r="L133" s="169">
        <f t="shared" si="36"/>
        <v>0</v>
      </c>
      <c r="M133" s="169">
        <f t="shared" si="36"/>
        <v>327</v>
      </c>
    </row>
    <row r="135" ht="12">
      <c r="A135" s="228" t="s">
        <v>612</v>
      </c>
    </row>
    <row r="136" ht="12">
      <c r="A136" s="228" t="s">
        <v>616</v>
      </c>
    </row>
  </sheetData>
  <sheetProtection/>
  <mergeCells count="5">
    <mergeCell ref="E3:E4"/>
    <mergeCell ref="F3:F4"/>
    <mergeCell ref="G3:G4"/>
    <mergeCell ref="L3:L4"/>
    <mergeCell ref="M3:M4"/>
  </mergeCells>
  <printOptions horizontalCentered="1"/>
  <pageMargins left="0.5905511811023623" right="0.5905511811023623" top="0.5905511811023623" bottom="0.3937007874015748" header="0.3937007874015748" footer="0.1968503937007874"/>
  <pageSetup fitToHeight="0" fitToWidth="1" horizontalDpi="600" verticalDpi="600" orientation="portrait" paperSize="9" scale="83" r:id="rId1"/>
  <headerFooter alignWithMargins="0">
    <oddHeader>&amp;R&amp;K000000調査基準日：平成29年５月１日</oddHeader>
    <oddFooter>&amp;R&amp;K000000平成29年度公立中学校学校数・学級数　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8"/>
  <sheetViews>
    <sheetView zoomScalePageLayoutView="0" workbookViewId="0" topLeftCell="A1">
      <pane xSplit="3" ySplit="4" topLeftCell="D5" activePane="bottomRight" state="frozen"/>
      <selection pane="topLeft" activeCell="A2" sqref="A2:A3"/>
      <selection pane="topRight" activeCell="A2" sqref="A2:A3"/>
      <selection pane="bottomLeft" activeCell="A2" sqref="A2:A3"/>
      <selection pane="bottomRight" activeCell="A2" sqref="A2"/>
    </sheetView>
  </sheetViews>
  <sheetFormatPr defaultColWidth="9.00390625" defaultRowHeight="13.5" outlineLevelRow="2"/>
  <cols>
    <col min="1" max="1" width="9.625" style="87" customWidth="1"/>
    <col min="2" max="2" width="15.00390625" style="87" customWidth="1"/>
    <col min="3" max="3" width="20.50390625" style="87" customWidth="1"/>
    <col min="4" max="4" width="6.375" style="95" customWidth="1"/>
    <col min="5" max="6" width="5.50390625" style="95" customWidth="1"/>
    <col min="7" max="8" width="6.875" style="95" customWidth="1"/>
    <col min="9" max="19" width="5.50390625" style="95" customWidth="1"/>
    <col min="20" max="16384" width="9.00390625" style="95" customWidth="1"/>
  </cols>
  <sheetData>
    <row r="1" spans="1:4" s="87" customFormat="1" ht="12">
      <c r="A1" s="73" t="s">
        <v>632</v>
      </c>
      <c r="D1" s="88"/>
    </row>
    <row r="2" spans="1:19" s="1" customFormat="1" ht="18.75" customHeight="1">
      <c r="A2" s="76"/>
      <c r="B2" s="78"/>
      <c r="C2" s="80"/>
      <c r="D2" s="82"/>
      <c r="E2" s="497" t="s">
        <v>244</v>
      </c>
      <c r="F2" s="497"/>
      <c r="G2" s="498" t="s">
        <v>245</v>
      </c>
      <c r="H2" s="498"/>
      <c r="I2" s="498"/>
      <c r="J2" s="498"/>
      <c r="K2" s="498"/>
      <c r="L2" s="498"/>
      <c r="M2" s="498"/>
      <c r="N2" s="498"/>
      <c r="O2" s="498"/>
      <c r="P2" s="498"/>
      <c r="Q2" s="498"/>
      <c r="R2" s="498"/>
      <c r="S2" s="498"/>
    </row>
    <row r="3" spans="1:19" s="1" customFormat="1" ht="19.5" customHeight="1">
      <c r="A3" s="84" t="s">
        <v>286</v>
      </c>
      <c r="B3" s="85" t="s">
        <v>636</v>
      </c>
      <c r="C3" s="86" t="s">
        <v>507</v>
      </c>
      <c r="D3" s="214" t="s">
        <v>606</v>
      </c>
      <c r="E3" s="499" t="s">
        <v>246</v>
      </c>
      <c r="F3" s="500" t="s">
        <v>247</v>
      </c>
      <c r="G3" s="495" t="s">
        <v>248</v>
      </c>
      <c r="H3" s="498" t="s">
        <v>249</v>
      </c>
      <c r="I3" s="501"/>
      <c r="J3" s="501"/>
      <c r="K3" s="501"/>
      <c r="L3" s="501"/>
      <c r="M3" s="501"/>
      <c r="N3" s="501"/>
      <c r="O3" s="501"/>
      <c r="P3" s="501"/>
      <c r="Q3" s="501"/>
      <c r="R3" s="495" t="s">
        <v>250</v>
      </c>
      <c r="S3" s="496" t="s">
        <v>251</v>
      </c>
    </row>
    <row r="4" spans="1:19" s="1" customFormat="1" ht="22.5" customHeight="1">
      <c r="A4" s="77"/>
      <c r="B4" s="79"/>
      <c r="C4" s="81"/>
      <c r="D4" s="83"/>
      <c r="E4" s="499"/>
      <c r="F4" s="500"/>
      <c r="G4" s="495"/>
      <c r="H4" s="2" t="s">
        <v>252</v>
      </c>
      <c r="I4" s="371" t="s">
        <v>0</v>
      </c>
      <c r="J4" s="372" t="s">
        <v>1</v>
      </c>
      <c r="K4" s="372" t="s">
        <v>2</v>
      </c>
      <c r="L4" s="373" t="s">
        <v>3</v>
      </c>
      <c r="M4" s="374" t="s">
        <v>4</v>
      </c>
      <c r="N4" s="372" t="s">
        <v>576</v>
      </c>
      <c r="O4" s="373" t="s">
        <v>599</v>
      </c>
      <c r="P4" s="374" t="s">
        <v>600</v>
      </c>
      <c r="Q4" s="375" t="s">
        <v>601</v>
      </c>
      <c r="R4" s="495"/>
      <c r="S4" s="496"/>
    </row>
    <row r="5" spans="1:19" ht="13.5" outlineLevel="2">
      <c r="A5" s="118" t="s">
        <v>117</v>
      </c>
      <c r="B5" s="119" t="s">
        <v>118</v>
      </c>
      <c r="C5" s="120" t="s">
        <v>598</v>
      </c>
      <c r="D5" s="121"/>
      <c r="E5" s="122">
        <v>1</v>
      </c>
      <c r="F5" s="123"/>
      <c r="G5" s="124">
        <f>SUM(H5,R5,S5)</f>
        <v>12</v>
      </c>
      <c r="H5" s="124">
        <f>SUM(I5:Q5)</f>
        <v>9</v>
      </c>
      <c r="I5" s="125">
        <v>1</v>
      </c>
      <c r="J5" s="126">
        <v>1</v>
      </c>
      <c r="K5" s="126">
        <v>1</v>
      </c>
      <c r="L5" s="126">
        <v>1</v>
      </c>
      <c r="M5" s="126">
        <v>1</v>
      </c>
      <c r="N5" s="126">
        <v>1</v>
      </c>
      <c r="O5" s="126">
        <v>1</v>
      </c>
      <c r="P5" s="126">
        <v>1</v>
      </c>
      <c r="Q5" s="127">
        <v>1</v>
      </c>
      <c r="R5" s="128">
        <v>0</v>
      </c>
      <c r="S5" s="128">
        <v>3</v>
      </c>
    </row>
    <row r="6" spans="1:19" ht="13.5" outlineLevel="1">
      <c r="A6" s="108" t="s">
        <v>117</v>
      </c>
      <c r="B6" s="109" t="s">
        <v>269</v>
      </c>
      <c r="C6" s="110"/>
      <c r="D6" s="166">
        <f>SUBTOTAL(3,D5:D5)</f>
        <v>0</v>
      </c>
      <c r="E6" s="111">
        <f aca="true" t="shared" si="0" ref="E6:S6">SUBTOTAL(9,E5:E5)</f>
        <v>1</v>
      </c>
      <c r="F6" s="112">
        <f t="shared" si="0"/>
        <v>0</v>
      </c>
      <c r="G6" s="113">
        <f t="shared" si="0"/>
        <v>12</v>
      </c>
      <c r="H6" s="113">
        <f t="shared" si="0"/>
        <v>9</v>
      </c>
      <c r="I6" s="114">
        <f t="shared" si="0"/>
        <v>1</v>
      </c>
      <c r="J6" s="115">
        <f t="shared" si="0"/>
        <v>1</v>
      </c>
      <c r="K6" s="115">
        <f t="shared" si="0"/>
        <v>1</v>
      </c>
      <c r="L6" s="115">
        <f t="shared" si="0"/>
        <v>1</v>
      </c>
      <c r="M6" s="115">
        <f t="shared" si="0"/>
        <v>1</v>
      </c>
      <c r="N6" s="115">
        <f t="shared" si="0"/>
        <v>1</v>
      </c>
      <c r="O6" s="115">
        <f t="shared" si="0"/>
        <v>1</v>
      </c>
      <c r="P6" s="115">
        <f t="shared" si="0"/>
        <v>1</v>
      </c>
      <c r="Q6" s="116">
        <f t="shared" si="0"/>
        <v>1</v>
      </c>
      <c r="R6" s="117">
        <f t="shared" si="0"/>
        <v>0</v>
      </c>
      <c r="S6" s="117">
        <f t="shared" si="0"/>
        <v>3</v>
      </c>
    </row>
    <row r="7" spans="1:19" ht="13.5">
      <c r="A7" s="129" t="s">
        <v>272</v>
      </c>
      <c r="B7" s="130"/>
      <c r="C7" s="110"/>
      <c r="D7" s="166">
        <f>SUBTOTAL(3,D5:D6)</f>
        <v>0</v>
      </c>
      <c r="E7" s="111">
        <f aca="true" t="shared" si="1" ref="E7:S7">SUBTOTAL(9,E5:E6)</f>
        <v>1</v>
      </c>
      <c r="F7" s="112">
        <f t="shared" si="1"/>
        <v>0</v>
      </c>
      <c r="G7" s="113">
        <f t="shared" si="1"/>
        <v>12</v>
      </c>
      <c r="H7" s="113">
        <f t="shared" si="1"/>
        <v>9</v>
      </c>
      <c r="I7" s="114">
        <f t="shared" si="1"/>
        <v>1</v>
      </c>
      <c r="J7" s="115">
        <f t="shared" si="1"/>
        <v>1</v>
      </c>
      <c r="K7" s="115">
        <f t="shared" si="1"/>
        <v>1</v>
      </c>
      <c r="L7" s="115">
        <f t="shared" si="1"/>
        <v>1</v>
      </c>
      <c r="M7" s="115">
        <f t="shared" si="1"/>
        <v>1</v>
      </c>
      <c r="N7" s="115">
        <f t="shared" si="1"/>
        <v>1</v>
      </c>
      <c r="O7" s="115">
        <f t="shared" si="1"/>
        <v>1</v>
      </c>
      <c r="P7" s="115">
        <f t="shared" si="1"/>
        <v>1</v>
      </c>
      <c r="Q7" s="116">
        <f t="shared" si="1"/>
        <v>1</v>
      </c>
      <c r="R7" s="117">
        <f t="shared" si="1"/>
        <v>0</v>
      </c>
      <c r="S7" s="117">
        <f t="shared" si="1"/>
        <v>3</v>
      </c>
    </row>
    <row r="8" spans="1:19" ht="13.5">
      <c r="A8" s="129" t="s">
        <v>627</v>
      </c>
      <c r="B8" s="130"/>
      <c r="C8" s="110"/>
      <c r="D8" s="166">
        <f aca="true" t="shared" si="2" ref="D8:S8">SUBTOTAL(9,D5:D7)</f>
        <v>0</v>
      </c>
      <c r="E8" s="111">
        <f t="shared" si="2"/>
        <v>1</v>
      </c>
      <c r="F8" s="112">
        <f t="shared" si="2"/>
        <v>0</v>
      </c>
      <c r="G8" s="113">
        <f t="shared" si="2"/>
        <v>12</v>
      </c>
      <c r="H8" s="113">
        <f t="shared" si="2"/>
        <v>9</v>
      </c>
      <c r="I8" s="114">
        <f t="shared" si="2"/>
        <v>1</v>
      </c>
      <c r="J8" s="115">
        <f t="shared" si="2"/>
        <v>1</v>
      </c>
      <c r="K8" s="115">
        <f t="shared" si="2"/>
        <v>1</v>
      </c>
      <c r="L8" s="115">
        <f t="shared" si="2"/>
        <v>1</v>
      </c>
      <c r="M8" s="115">
        <f t="shared" si="2"/>
        <v>1</v>
      </c>
      <c r="N8" s="115">
        <f t="shared" si="2"/>
        <v>1</v>
      </c>
      <c r="O8" s="115">
        <f t="shared" si="2"/>
        <v>1</v>
      </c>
      <c r="P8" s="115">
        <f t="shared" si="2"/>
        <v>1</v>
      </c>
      <c r="Q8" s="116">
        <f t="shared" si="2"/>
        <v>1</v>
      </c>
      <c r="R8" s="117">
        <f t="shared" si="2"/>
        <v>0</v>
      </c>
      <c r="S8" s="117">
        <f t="shared" si="2"/>
        <v>3</v>
      </c>
    </row>
  </sheetData>
  <sheetProtection selectLockedCells="1" selectUnlockedCells="1"/>
  <mergeCells count="8">
    <mergeCell ref="R3:R4"/>
    <mergeCell ref="S3:S4"/>
    <mergeCell ref="E2:F2"/>
    <mergeCell ref="G2:S2"/>
    <mergeCell ref="E3:E4"/>
    <mergeCell ref="F3:F4"/>
    <mergeCell ref="G3:G4"/>
    <mergeCell ref="H3:Q3"/>
  </mergeCells>
  <printOptions horizontalCentered="1"/>
  <pageMargins left="0.5905511811023623" right="0.5905511811023623" top="0.5905511811023623" bottom="0.3937007874015748" header="0.3937007874015748" footer="0.1968503937007874"/>
  <pageSetup fitToHeight="0" fitToWidth="1" horizontalDpi="600" verticalDpi="600" orientation="portrait" paperSize="9" scale="67" r:id="rId1"/>
  <headerFooter alignWithMargins="0">
    <oddHeader>&amp;R&amp;K000000調査基準日：平成29年５月１日</oddHeader>
    <oddFooter>&amp;R&amp;K000000平成29年度公立義務教育学校学校数・学級数　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T72"/>
  <sheetViews>
    <sheetView zoomScalePageLayoutView="0" workbookViewId="0" topLeftCell="A1">
      <pane xSplit="2" ySplit="4" topLeftCell="C5" activePane="bottomRight" state="frozen"/>
      <selection pane="topLeft" activeCell="A2" sqref="A2:A3"/>
      <selection pane="topRight" activeCell="A2" sqref="A2:A3"/>
      <selection pane="bottomLeft" activeCell="A2" sqref="A2:A3"/>
      <selection pane="bottomRight" activeCell="A2" sqref="A2"/>
    </sheetView>
  </sheetViews>
  <sheetFormatPr defaultColWidth="9.00390625" defaultRowHeight="18" customHeight="1" outlineLevelRow="1"/>
  <cols>
    <col min="1" max="1" width="4.75390625" style="26" bestFit="1" customWidth="1"/>
    <col min="2" max="2" width="18.625" style="27" bestFit="1" customWidth="1"/>
    <col min="3" max="9" width="5.25390625" style="27" bestFit="1" customWidth="1"/>
    <col min="10" max="10" width="5.25390625" style="27" customWidth="1"/>
    <col min="11" max="11" width="7.125" style="27" bestFit="1" customWidth="1"/>
    <col min="12" max="12" width="6.875" style="26" customWidth="1"/>
    <col min="13" max="15" width="6.25390625" style="26" customWidth="1"/>
    <col min="16" max="16" width="6.875" style="26" customWidth="1"/>
    <col min="17" max="20" width="6.25390625" style="26" customWidth="1"/>
    <col min="21" max="16384" width="9.00390625" style="26" customWidth="1"/>
  </cols>
  <sheetData>
    <row r="1" ht="12">
      <c r="A1" s="37" t="s">
        <v>633</v>
      </c>
    </row>
    <row r="2" spans="1:20" ht="14.25" customHeight="1">
      <c r="A2" s="215"/>
      <c r="B2" s="216"/>
      <c r="C2" s="516" t="s">
        <v>506</v>
      </c>
      <c r="D2" s="516"/>
      <c r="E2" s="516"/>
      <c r="F2" s="516"/>
      <c r="G2" s="516"/>
      <c r="H2" s="516"/>
      <c r="I2" s="516"/>
      <c r="J2" s="516"/>
      <c r="K2" s="516"/>
      <c r="L2" s="516" t="s">
        <v>505</v>
      </c>
      <c r="M2" s="516"/>
      <c r="N2" s="516"/>
      <c r="O2" s="516"/>
      <c r="P2" s="516"/>
      <c r="Q2" s="516"/>
      <c r="R2" s="516"/>
      <c r="S2" s="516"/>
      <c r="T2" s="516"/>
    </row>
    <row r="3" spans="1:20" ht="14.25" customHeight="1">
      <c r="A3" s="218" t="s">
        <v>508</v>
      </c>
      <c r="B3" s="403" t="s">
        <v>507</v>
      </c>
      <c r="C3" s="517" t="s">
        <v>289</v>
      </c>
      <c r="D3" s="519" t="s">
        <v>290</v>
      </c>
      <c r="E3" s="527" t="s">
        <v>504</v>
      </c>
      <c r="F3" s="528"/>
      <c r="G3" s="527" t="s">
        <v>503</v>
      </c>
      <c r="H3" s="528"/>
      <c r="I3" s="527" t="s">
        <v>502</v>
      </c>
      <c r="J3" s="528"/>
      <c r="K3" s="521" t="s">
        <v>501</v>
      </c>
      <c r="L3" s="523" t="s">
        <v>637</v>
      </c>
      <c r="M3" s="524"/>
      <c r="N3" s="524"/>
      <c r="O3" s="525"/>
      <c r="P3" s="526" t="s">
        <v>638</v>
      </c>
      <c r="Q3" s="524"/>
      <c r="R3" s="524"/>
      <c r="S3" s="524"/>
      <c r="T3" s="525"/>
    </row>
    <row r="4" spans="1:20" ht="14.25" customHeight="1">
      <c r="A4" s="217"/>
      <c r="B4" s="404"/>
      <c r="C4" s="518"/>
      <c r="D4" s="520"/>
      <c r="E4" s="36" t="s">
        <v>289</v>
      </c>
      <c r="F4" s="369" t="s">
        <v>290</v>
      </c>
      <c r="G4" s="36" t="s">
        <v>289</v>
      </c>
      <c r="H4" s="369" t="s">
        <v>290</v>
      </c>
      <c r="I4" s="36" t="s">
        <v>289</v>
      </c>
      <c r="J4" s="369" t="s">
        <v>290</v>
      </c>
      <c r="K4" s="522"/>
      <c r="L4" s="438" t="s">
        <v>295</v>
      </c>
      <c r="M4" s="435" t="s">
        <v>500</v>
      </c>
      <c r="N4" s="35" t="s">
        <v>499</v>
      </c>
      <c r="O4" s="445" t="s">
        <v>498</v>
      </c>
      <c r="P4" s="438" t="s">
        <v>295</v>
      </c>
      <c r="Q4" s="449" t="s">
        <v>500</v>
      </c>
      <c r="R4" s="34" t="s">
        <v>499</v>
      </c>
      <c r="S4" s="34" t="s">
        <v>498</v>
      </c>
      <c r="T4" s="33" t="s">
        <v>497</v>
      </c>
    </row>
    <row r="5" spans="1:20" ht="12.75" outlineLevel="1">
      <c r="A5" s="215" t="s">
        <v>442</v>
      </c>
      <c r="B5" s="405" t="s">
        <v>496</v>
      </c>
      <c r="C5" s="376">
        <v>1</v>
      </c>
      <c r="D5" s="377"/>
      <c r="E5" s="378" t="s">
        <v>443</v>
      </c>
      <c r="F5" s="379"/>
      <c r="G5" s="378"/>
      <c r="H5" s="379"/>
      <c r="I5" s="378"/>
      <c r="J5" s="379"/>
      <c r="K5" s="380"/>
      <c r="L5" s="381">
        <f aca="true" t="shared" si="0" ref="L5:L36">SUM(M5:O5)</f>
        <v>27</v>
      </c>
      <c r="M5" s="436">
        <v>9</v>
      </c>
      <c r="N5" s="382">
        <v>9</v>
      </c>
      <c r="O5" s="377">
        <v>9</v>
      </c>
      <c r="P5" s="383"/>
      <c r="Q5" s="450"/>
      <c r="R5" s="384"/>
      <c r="S5" s="384"/>
      <c r="T5" s="385"/>
    </row>
    <row r="6" spans="1:20" ht="12.75" outlineLevel="1">
      <c r="A6" s="454" t="s">
        <v>442</v>
      </c>
      <c r="B6" s="406" t="s">
        <v>495</v>
      </c>
      <c r="C6" s="412">
        <v>1</v>
      </c>
      <c r="D6" s="413"/>
      <c r="E6" s="418"/>
      <c r="F6" s="419"/>
      <c r="G6" s="418" t="s">
        <v>443</v>
      </c>
      <c r="H6" s="419"/>
      <c r="I6" s="418"/>
      <c r="J6" s="419"/>
      <c r="K6" s="431"/>
      <c r="L6" s="439"/>
      <c r="M6" s="427"/>
      <c r="N6" s="397"/>
      <c r="O6" s="446"/>
      <c r="P6" s="440">
        <f>SUM(Q6:T6)</f>
        <v>12</v>
      </c>
      <c r="Q6" s="428">
        <v>4</v>
      </c>
      <c r="R6" s="396">
        <v>4</v>
      </c>
      <c r="S6" s="396">
        <v>4</v>
      </c>
      <c r="T6" s="413">
        <v>0</v>
      </c>
    </row>
    <row r="7" spans="1:20" ht="12.75" outlineLevel="1">
      <c r="A7" s="454" t="s">
        <v>442</v>
      </c>
      <c r="B7" s="406" t="s">
        <v>494</v>
      </c>
      <c r="C7" s="412">
        <v>1</v>
      </c>
      <c r="D7" s="413"/>
      <c r="E7" s="418"/>
      <c r="F7" s="419"/>
      <c r="G7" s="418"/>
      <c r="H7" s="419"/>
      <c r="I7" s="418" t="s">
        <v>443</v>
      </c>
      <c r="J7" s="419"/>
      <c r="K7" s="431"/>
      <c r="L7" s="440">
        <f t="shared" si="0"/>
        <v>17</v>
      </c>
      <c r="M7" s="428">
        <v>6</v>
      </c>
      <c r="N7" s="396">
        <v>6</v>
      </c>
      <c r="O7" s="413">
        <v>5</v>
      </c>
      <c r="P7" s="440">
        <f>SUM(Q7:T7)</f>
        <v>2</v>
      </c>
      <c r="Q7" s="428">
        <v>0</v>
      </c>
      <c r="R7" s="396">
        <v>0</v>
      </c>
      <c r="S7" s="396">
        <v>1</v>
      </c>
      <c r="T7" s="413">
        <v>1</v>
      </c>
    </row>
    <row r="8" spans="1:20" ht="12.75" outlineLevel="1">
      <c r="A8" s="454" t="s">
        <v>442</v>
      </c>
      <c r="B8" s="406" t="s">
        <v>493</v>
      </c>
      <c r="C8" s="412">
        <v>1</v>
      </c>
      <c r="D8" s="413"/>
      <c r="E8" s="418" t="s">
        <v>443</v>
      </c>
      <c r="F8" s="419"/>
      <c r="G8" s="418"/>
      <c r="H8" s="419"/>
      <c r="I8" s="418"/>
      <c r="J8" s="419"/>
      <c r="K8" s="431"/>
      <c r="L8" s="440">
        <f t="shared" si="0"/>
        <v>21</v>
      </c>
      <c r="M8" s="428">
        <v>7</v>
      </c>
      <c r="N8" s="396">
        <v>7</v>
      </c>
      <c r="O8" s="413">
        <v>7</v>
      </c>
      <c r="P8" s="439"/>
      <c r="Q8" s="427"/>
      <c r="R8" s="397"/>
      <c r="S8" s="397"/>
      <c r="T8" s="446"/>
    </row>
    <row r="9" spans="1:20" ht="12.75" outlineLevel="1">
      <c r="A9" s="454" t="s">
        <v>442</v>
      </c>
      <c r="B9" s="406" t="s">
        <v>492</v>
      </c>
      <c r="C9" s="412">
        <v>1</v>
      </c>
      <c r="D9" s="413"/>
      <c r="E9" s="418" t="s">
        <v>443</v>
      </c>
      <c r="F9" s="419"/>
      <c r="G9" s="418"/>
      <c r="H9" s="419"/>
      <c r="I9" s="418"/>
      <c r="J9" s="419"/>
      <c r="K9" s="431"/>
      <c r="L9" s="440">
        <f t="shared" si="0"/>
        <v>21</v>
      </c>
      <c r="M9" s="428">
        <v>7</v>
      </c>
      <c r="N9" s="396">
        <v>7</v>
      </c>
      <c r="O9" s="413">
        <v>7</v>
      </c>
      <c r="P9" s="439"/>
      <c r="Q9" s="427"/>
      <c r="R9" s="397"/>
      <c r="S9" s="397"/>
      <c r="T9" s="446"/>
    </row>
    <row r="10" spans="1:20" ht="12.75" outlineLevel="1">
      <c r="A10" s="454" t="s">
        <v>442</v>
      </c>
      <c r="B10" s="406" t="s">
        <v>491</v>
      </c>
      <c r="C10" s="412">
        <v>1</v>
      </c>
      <c r="D10" s="413"/>
      <c r="E10" s="418"/>
      <c r="F10" s="419"/>
      <c r="G10" s="418"/>
      <c r="H10" s="419"/>
      <c r="I10" s="418" t="s">
        <v>443</v>
      </c>
      <c r="J10" s="419"/>
      <c r="K10" s="431" t="s">
        <v>443</v>
      </c>
      <c r="L10" s="440">
        <f t="shared" si="0"/>
        <v>20</v>
      </c>
      <c r="M10" s="428">
        <v>7</v>
      </c>
      <c r="N10" s="396">
        <v>7</v>
      </c>
      <c r="O10" s="413">
        <v>6</v>
      </c>
      <c r="P10" s="440">
        <f>SUM(Q10:T10)</f>
        <v>9</v>
      </c>
      <c r="Q10" s="428">
        <v>2</v>
      </c>
      <c r="R10" s="396">
        <v>2</v>
      </c>
      <c r="S10" s="396">
        <v>3</v>
      </c>
      <c r="T10" s="413">
        <v>2</v>
      </c>
    </row>
    <row r="11" spans="1:20" ht="12.75" outlineLevel="1">
      <c r="A11" s="454" t="s">
        <v>442</v>
      </c>
      <c r="B11" s="406" t="s">
        <v>490</v>
      </c>
      <c r="C11" s="412">
        <v>1</v>
      </c>
      <c r="D11" s="413"/>
      <c r="E11" s="418" t="s">
        <v>443</v>
      </c>
      <c r="F11" s="419"/>
      <c r="G11" s="418"/>
      <c r="H11" s="419"/>
      <c r="I11" s="418"/>
      <c r="J11" s="419"/>
      <c r="K11" s="431"/>
      <c r="L11" s="440">
        <f t="shared" si="0"/>
        <v>21</v>
      </c>
      <c r="M11" s="428">
        <v>7</v>
      </c>
      <c r="N11" s="396">
        <v>7</v>
      </c>
      <c r="O11" s="413">
        <v>7</v>
      </c>
      <c r="P11" s="439"/>
      <c r="Q11" s="427"/>
      <c r="R11" s="397"/>
      <c r="S11" s="397"/>
      <c r="T11" s="446"/>
    </row>
    <row r="12" spans="1:20" ht="12.75" outlineLevel="1">
      <c r="A12" s="454" t="s">
        <v>442</v>
      </c>
      <c r="B12" s="406" t="s">
        <v>489</v>
      </c>
      <c r="C12" s="412">
        <v>1</v>
      </c>
      <c r="D12" s="413"/>
      <c r="E12" s="418"/>
      <c r="F12" s="419"/>
      <c r="G12" s="418"/>
      <c r="H12" s="419"/>
      <c r="I12" s="418" t="s">
        <v>443</v>
      </c>
      <c r="J12" s="419"/>
      <c r="K12" s="431"/>
      <c r="L12" s="440">
        <f t="shared" si="0"/>
        <v>25</v>
      </c>
      <c r="M12" s="428">
        <v>8</v>
      </c>
      <c r="N12" s="396">
        <v>8</v>
      </c>
      <c r="O12" s="413">
        <v>9</v>
      </c>
      <c r="P12" s="440">
        <f>SUM(Q12:T12)</f>
        <v>8</v>
      </c>
      <c r="Q12" s="428">
        <v>2</v>
      </c>
      <c r="R12" s="396">
        <v>2</v>
      </c>
      <c r="S12" s="396">
        <v>2</v>
      </c>
      <c r="T12" s="413">
        <v>2</v>
      </c>
    </row>
    <row r="13" spans="1:20" ht="12.75" outlineLevel="1">
      <c r="A13" s="454" t="s">
        <v>442</v>
      </c>
      <c r="B13" s="406" t="s">
        <v>488</v>
      </c>
      <c r="C13" s="412">
        <v>1</v>
      </c>
      <c r="D13" s="413"/>
      <c r="E13" s="418" t="s">
        <v>443</v>
      </c>
      <c r="F13" s="419"/>
      <c r="G13" s="418"/>
      <c r="H13" s="419"/>
      <c r="I13" s="418"/>
      <c r="J13" s="419"/>
      <c r="K13" s="431"/>
      <c r="L13" s="440">
        <f t="shared" si="0"/>
        <v>24</v>
      </c>
      <c r="M13" s="428">
        <v>8</v>
      </c>
      <c r="N13" s="396">
        <v>8</v>
      </c>
      <c r="O13" s="413">
        <v>8</v>
      </c>
      <c r="P13" s="439"/>
      <c r="Q13" s="427"/>
      <c r="R13" s="397"/>
      <c r="S13" s="397"/>
      <c r="T13" s="446"/>
    </row>
    <row r="14" spans="1:20" ht="12.75" outlineLevel="1">
      <c r="A14" s="454" t="s">
        <v>442</v>
      </c>
      <c r="B14" s="406" t="s">
        <v>487</v>
      </c>
      <c r="C14" s="412">
        <v>1</v>
      </c>
      <c r="D14" s="413"/>
      <c r="E14" s="418" t="s">
        <v>443</v>
      </c>
      <c r="F14" s="419"/>
      <c r="G14" s="418"/>
      <c r="H14" s="419"/>
      <c r="I14" s="418"/>
      <c r="J14" s="419"/>
      <c r="K14" s="431"/>
      <c r="L14" s="440">
        <f t="shared" si="0"/>
        <v>26</v>
      </c>
      <c r="M14" s="428">
        <v>8</v>
      </c>
      <c r="N14" s="396">
        <v>9</v>
      </c>
      <c r="O14" s="413">
        <v>9</v>
      </c>
      <c r="P14" s="439"/>
      <c r="Q14" s="427"/>
      <c r="R14" s="397"/>
      <c r="S14" s="397"/>
      <c r="T14" s="446"/>
    </row>
    <row r="15" spans="1:20" ht="12.75" outlineLevel="1">
      <c r="A15" s="454" t="s">
        <v>442</v>
      </c>
      <c r="B15" s="406" t="s">
        <v>486</v>
      </c>
      <c r="C15" s="412">
        <v>1</v>
      </c>
      <c r="D15" s="413"/>
      <c r="E15" s="418" t="s">
        <v>443</v>
      </c>
      <c r="F15" s="419"/>
      <c r="G15" s="418"/>
      <c r="H15" s="419"/>
      <c r="I15" s="418"/>
      <c r="J15" s="419"/>
      <c r="K15" s="431"/>
      <c r="L15" s="440">
        <f t="shared" si="0"/>
        <v>9</v>
      </c>
      <c r="M15" s="428">
        <v>3</v>
      </c>
      <c r="N15" s="396">
        <v>3</v>
      </c>
      <c r="O15" s="413">
        <v>3</v>
      </c>
      <c r="P15" s="439"/>
      <c r="Q15" s="427"/>
      <c r="R15" s="397"/>
      <c r="S15" s="397"/>
      <c r="T15" s="446"/>
    </row>
    <row r="16" spans="1:20" ht="12.75" outlineLevel="1">
      <c r="A16" s="454" t="s">
        <v>442</v>
      </c>
      <c r="B16" s="406" t="s">
        <v>485</v>
      </c>
      <c r="C16" s="412"/>
      <c r="D16" s="413">
        <v>1</v>
      </c>
      <c r="E16" s="418"/>
      <c r="F16" s="419"/>
      <c r="G16" s="418"/>
      <c r="H16" s="419" t="s">
        <v>443</v>
      </c>
      <c r="I16" s="418"/>
      <c r="J16" s="419"/>
      <c r="K16" s="431"/>
      <c r="L16" s="439"/>
      <c r="M16" s="427"/>
      <c r="N16" s="397"/>
      <c r="O16" s="446"/>
      <c r="P16" s="440">
        <f>SUM(Q16:T16)</f>
        <v>4</v>
      </c>
      <c r="Q16" s="428">
        <v>1</v>
      </c>
      <c r="R16" s="396">
        <v>1</v>
      </c>
      <c r="S16" s="396">
        <v>1</v>
      </c>
      <c r="T16" s="413">
        <v>1</v>
      </c>
    </row>
    <row r="17" spans="1:20" ht="12.75" outlineLevel="1">
      <c r="A17" s="454" t="s">
        <v>442</v>
      </c>
      <c r="B17" s="406" t="s">
        <v>484</v>
      </c>
      <c r="C17" s="412">
        <v>1</v>
      </c>
      <c r="D17" s="413"/>
      <c r="E17" s="418" t="s">
        <v>443</v>
      </c>
      <c r="F17" s="419"/>
      <c r="G17" s="418"/>
      <c r="H17" s="419"/>
      <c r="I17" s="418"/>
      <c r="J17" s="419"/>
      <c r="K17" s="431"/>
      <c r="L17" s="440">
        <f t="shared" si="0"/>
        <v>27</v>
      </c>
      <c r="M17" s="428">
        <v>9</v>
      </c>
      <c r="N17" s="396">
        <v>9</v>
      </c>
      <c r="O17" s="413">
        <v>9</v>
      </c>
      <c r="P17" s="439"/>
      <c r="Q17" s="427"/>
      <c r="R17" s="397"/>
      <c r="S17" s="397"/>
      <c r="T17" s="446"/>
    </row>
    <row r="18" spans="1:20" ht="12.75" outlineLevel="1">
      <c r="A18" s="454" t="s">
        <v>442</v>
      </c>
      <c r="B18" s="406" t="s">
        <v>483</v>
      </c>
      <c r="C18" s="412">
        <v>1</v>
      </c>
      <c r="D18" s="413"/>
      <c r="E18" s="418" t="s">
        <v>443</v>
      </c>
      <c r="F18" s="419"/>
      <c r="G18" s="418"/>
      <c r="H18" s="419"/>
      <c r="I18" s="418"/>
      <c r="J18" s="419"/>
      <c r="K18" s="431"/>
      <c r="L18" s="440">
        <f t="shared" si="0"/>
        <v>25</v>
      </c>
      <c r="M18" s="428">
        <v>8</v>
      </c>
      <c r="N18" s="396">
        <v>8</v>
      </c>
      <c r="O18" s="413">
        <v>9</v>
      </c>
      <c r="P18" s="439"/>
      <c r="Q18" s="427"/>
      <c r="R18" s="397"/>
      <c r="S18" s="397"/>
      <c r="T18" s="446"/>
    </row>
    <row r="19" spans="1:20" ht="12.75" outlineLevel="1">
      <c r="A19" s="454" t="s">
        <v>442</v>
      </c>
      <c r="B19" s="406" t="s">
        <v>482</v>
      </c>
      <c r="C19" s="412">
        <v>1</v>
      </c>
      <c r="D19" s="413"/>
      <c r="E19" s="418"/>
      <c r="F19" s="419"/>
      <c r="G19" s="418"/>
      <c r="H19" s="419"/>
      <c r="I19" s="418" t="s">
        <v>443</v>
      </c>
      <c r="J19" s="419"/>
      <c r="K19" s="431"/>
      <c r="L19" s="440">
        <f t="shared" si="0"/>
        <v>27</v>
      </c>
      <c r="M19" s="428">
        <v>9</v>
      </c>
      <c r="N19" s="396">
        <v>9</v>
      </c>
      <c r="O19" s="413">
        <v>9</v>
      </c>
      <c r="P19" s="440">
        <f>SUM(Q19:T19)</f>
        <v>12</v>
      </c>
      <c r="Q19" s="428">
        <v>3</v>
      </c>
      <c r="R19" s="396">
        <v>3</v>
      </c>
      <c r="S19" s="396">
        <v>4</v>
      </c>
      <c r="T19" s="413">
        <v>2</v>
      </c>
    </row>
    <row r="20" spans="1:20" ht="12.75" outlineLevel="1">
      <c r="A20" s="454" t="s">
        <v>442</v>
      </c>
      <c r="B20" s="406" t="s">
        <v>481</v>
      </c>
      <c r="C20" s="412">
        <v>1</v>
      </c>
      <c r="D20" s="413"/>
      <c r="E20" s="418" t="s">
        <v>443</v>
      </c>
      <c r="F20" s="419"/>
      <c r="G20" s="418"/>
      <c r="H20" s="419"/>
      <c r="I20" s="418"/>
      <c r="J20" s="419"/>
      <c r="K20" s="431"/>
      <c r="L20" s="440">
        <f t="shared" si="0"/>
        <v>21</v>
      </c>
      <c r="M20" s="428">
        <v>7</v>
      </c>
      <c r="N20" s="396">
        <v>7</v>
      </c>
      <c r="O20" s="413">
        <v>7</v>
      </c>
      <c r="P20" s="439"/>
      <c r="Q20" s="427"/>
      <c r="R20" s="397"/>
      <c r="S20" s="397"/>
      <c r="T20" s="446"/>
    </row>
    <row r="21" spans="1:20" ht="12.75" outlineLevel="1">
      <c r="A21" s="454" t="s">
        <v>442</v>
      </c>
      <c r="B21" s="406" t="s">
        <v>480</v>
      </c>
      <c r="C21" s="412">
        <v>1</v>
      </c>
      <c r="D21" s="413"/>
      <c r="E21" s="418" t="s">
        <v>443</v>
      </c>
      <c r="F21" s="419"/>
      <c r="G21" s="418"/>
      <c r="H21" s="419"/>
      <c r="I21" s="418"/>
      <c r="J21" s="419"/>
      <c r="K21" s="431"/>
      <c r="L21" s="440">
        <f t="shared" si="0"/>
        <v>18</v>
      </c>
      <c r="M21" s="428">
        <v>6</v>
      </c>
      <c r="N21" s="396">
        <v>6</v>
      </c>
      <c r="O21" s="413">
        <v>6</v>
      </c>
      <c r="P21" s="439"/>
      <c r="Q21" s="427"/>
      <c r="R21" s="397"/>
      <c r="S21" s="397"/>
      <c r="T21" s="446"/>
    </row>
    <row r="22" spans="1:20" ht="12.75" outlineLevel="1">
      <c r="A22" s="454" t="s">
        <v>442</v>
      </c>
      <c r="B22" s="406" t="s">
        <v>479</v>
      </c>
      <c r="C22" s="412">
        <v>1</v>
      </c>
      <c r="D22" s="413"/>
      <c r="E22" s="418" t="s">
        <v>443</v>
      </c>
      <c r="F22" s="419"/>
      <c r="G22" s="418"/>
      <c r="H22" s="419"/>
      <c r="I22" s="418"/>
      <c r="J22" s="419"/>
      <c r="K22" s="431"/>
      <c r="L22" s="440">
        <f t="shared" si="0"/>
        <v>24</v>
      </c>
      <c r="M22" s="428">
        <v>8</v>
      </c>
      <c r="N22" s="396">
        <v>8</v>
      </c>
      <c r="O22" s="413">
        <v>8</v>
      </c>
      <c r="P22" s="439"/>
      <c r="Q22" s="427"/>
      <c r="R22" s="397"/>
      <c r="S22" s="397"/>
      <c r="T22" s="446"/>
    </row>
    <row r="23" spans="1:20" ht="12.75" outlineLevel="1">
      <c r="A23" s="454" t="s">
        <v>442</v>
      </c>
      <c r="B23" s="406" t="s">
        <v>478</v>
      </c>
      <c r="C23" s="412">
        <v>1</v>
      </c>
      <c r="D23" s="413"/>
      <c r="E23" s="418" t="s">
        <v>443</v>
      </c>
      <c r="F23" s="419"/>
      <c r="G23" s="418"/>
      <c r="H23" s="419"/>
      <c r="I23" s="418"/>
      <c r="J23" s="419"/>
      <c r="K23" s="431"/>
      <c r="L23" s="440">
        <f t="shared" si="0"/>
        <v>15</v>
      </c>
      <c r="M23" s="428">
        <v>5</v>
      </c>
      <c r="N23" s="396">
        <v>5</v>
      </c>
      <c r="O23" s="413">
        <v>5</v>
      </c>
      <c r="P23" s="439"/>
      <c r="Q23" s="427"/>
      <c r="R23" s="397"/>
      <c r="S23" s="397"/>
      <c r="T23" s="446"/>
    </row>
    <row r="24" spans="1:20" ht="12.75" outlineLevel="1">
      <c r="A24" s="454" t="s">
        <v>442</v>
      </c>
      <c r="B24" s="406" t="s">
        <v>477</v>
      </c>
      <c r="C24" s="412">
        <v>1</v>
      </c>
      <c r="D24" s="413"/>
      <c r="E24" s="418" t="s">
        <v>443</v>
      </c>
      <c r="F24" s="419"/>
      <c r="G24" s="418"/>
      <c r="H24" s="419"/>
      <c r="I24" s="418"/>
      <c r="J24" s="419"/>
      <c r="K24" s="431"/>
      <c r="L24" s="440">
        <f t="shared" si="0"/>
        <v>18</v>
      </c>
      <c r="M24" s="428">
        <v>6</v>
      </c>
      <c r="N24" s="396">
        <v>6</v>
      </c>
      <c r="O24" s="413">
        <v>6</v>
      </c>
      <c r="P24" s="439"/>
      <c r="Q24" s="427"/>
      <c r="R24" s="397"/>
      <c r="S24" s="397"/>
      <c r="T24" s="446"/>
    </row>
    <row r="25" spans="1:20" ht="12.75" outlineLevel="1">
      <c r="A25" s="454" t="s">
        <v>442</v>
      </c>
      <c r="B25" s="406" t="s">
        <v>476</v>
      </c>
      <c r="C25" s="412">
        <v>1</v>
      </c>
      <c r="D25" s="413"/>
      <c r="E25" s="418" t="s">
        <v>443</v>
      </c>
      <c r="F25" s="419"/>
      <c r="G25" s="418"/>
      <c r="H25" s="419"/>
      <c r="I25" s="418"/>
      <c r="J25" s="419"/>
      <c r="K25" s="431"/>
      <c r="L25" s="440">
        <f t="shared" si="0"/>
        <v>15</v>
      </c>
      <c r="M25" s="428">
        <v>5</v>
      </c>
      <c r="N25" s="396">
        <v>5</v>
      </c>
      <c r="O25" s="413">
        <v>5</v>
      </c>
      <c r="P25" s="439"/>
      <c r="Q25" s="427"/>
      <c r="R25" s="397"/>
      <c r="S25" s="397"/>
      <c r="T25" s="446"/>
    </row>
    <row r="26" spans="1:20" ht="12.75" outlineLevel="1">
      <c r="A26" s="454" t="s">
        <v>442</v>
      </c>
      <c r="B26" s="406" t="s">
        <v>475</v>
      </c>
      <c r="C26" s="412">
        <v>1</v>
      </c>
      <c r="D26" s="413"/>
      <c r="E26" s="418" t="s">
        <v>443</v>
      </c>
      <c r="F26" s="419"/>
      <c r="G26" s="418"/>
      <c r="H26" s="419"/>
      <c r="I26" s="418"/>
      <c r="J26" s="419"/>
      <c r="K26" s="431"/>
      <c r="L26" s="440">
        <f t="shared" si="0"/>
        <v>21</v>
      </c>
      <c r="M26" s="428">
        <v>7</v>
      </c>
      <c r="N26" s="396">
        <v>7</v>
      </c>
      <c r="O26" s="413">
        <v>7</v>
      </c>
      <c r="P26" s="439"/>
      <c r="Q26" s="427"/>
      <c r="R26" s="397"/>
      <c r="S26" s="397"/>
      <c r="T26" s="446"/>
    </row>
    <row r="27" spans="1:20" ht="12.75" outlineLevel="1">
      <c r="A27" s="454" t="s">
        <v>442</v>
      </c>
      <c r="B27" s="406" t="s">
        <v>474</v>
      </c>
      <c r="C27" s="412">
        <v>1</v>
      </c>
      <c r="D27" s="413"/>
      <c r="E27" s="418" t="s">
        <v>443</v>
      </c>
      <c r="F27" s="419"/>
      <c r="G27" s="418"/>
      <c r="H27" s="419"/>
      <c r="I27" s="418"/>
      <c r="J27" s="419"/>
      <c r="K27" s="431"/>
      <c r="L27" s="440">
        <f t="shared" si="0"/>
        <v>21</v>
      </c>
      <c r="M27" s="428">
        <v>7</v>
      </c>
      <c r="N27" s="396">
        <v>7</v>
      </c>
      <c r="O27" s="413">
        <v>7</v>
      </c>
      <c r="P27" s="439"/>
      <c r="Q27" s="427"/>
      <c r="R27" s="397"/>
      <c r="S27" s="397"/>
      <c r="T27" s="446"/>
    </row>
    <row r="28" spans="1:20" ht="12.75" outlineLevel="1">
      <c r="A28" s="454" t="s">
        <v>442</v>
      </c>
      <c r="B28" s="406" t="s">
        <v>473</v>
      </c>
      <c r="C28" s="412">
        <v>1</v>
      </c>
      <c r="D28" s="413"/>
      <c r="E28" s="418" t="s">
        <v>443</v>
      </c>
      <c r="F28" s="419"/>
      <c r="G28" s="418"/>
      <c r="H28" s="419"/>
      <c r="I28" s="418"/>
      <c r="J28" s="419"/>
      <c r="K28" s="431"/>
      <c r="L28" s="440">
        <f t="shared" si="0"/>
        <v>18</v>
      </c>
      <c r="M28" s="428">
        <v>6</v>
      </c>
      <c r="N28" s="396">
        <v>6</v>
      </c>
      <c r="O28" s="413">
        <v>6</v>
      </c>
      <c r="P28" s="439"/>
      <c r="Q28" s="427"/>
      <c r="R28" s="397"/>
      <c r="S28" s="397"/>
      <c r="T28" s="446"/>
    </row>
    <row r="29" spans="1:20" ht="12.75" outlineLevel="1">
      <c r="A29" s="454" t="s">
        <v>442</v>
      </c>
      <c r="B29" s="406" t="s">
        <v>472</v>
      </c>
      <c r="C29" s="412">
        <v>1</v>
      </c>
      <c r="D29" s="413"/>
      <c r="E29" s="418" t="s">
        <v>443</v>
      </c>
      <c r="F29" s="419"/>
      <c r="G29" s="418"/>
      <c r="H29" s="419"/>
      <c r="I29" s="418"/>
      <c r="J29" s="419"/>
      <c r="K29" s="431"/>
      <c r="L29" s="440">
        <f t="shared" si="0"/>
        <v>24</v>
      </c>
      <c r="M29" s="428">
        <v>8</v>
      </c>
      <c r="N29" s="396">
        <v>8</v>
      </c>
      <c r="O29" s="413">
        <v>8</v>
      </c>
      <c r="P29" s="439"/>
      <c r="Q29" s="427"/>
      <c r="R29" s="397"/>
      <c r="S29" s="397"/>
      <c r="T29" s="446"/>
    </row>
    <row r="30" spans="1:20" ht="12.75" outlineLevel="1">
      <c r="A30" s="454" t="s">
        <v>442</v>
      </c>
      <c r="B30" s="406" t="s">
        <v>471</v>
      </c>
      <c r="C30" s="412">
        <v>1</v>
      </c>
      <c r="D30" s="413"/>
      <c r="E30" s="418" t="s">
        <v>443</v>
      </c>
      <c r="F30" s="419"/>
      <c r="G30" s="418"/>
      <c r="H30" s="419"/>
      <c r="I30" s="418"/>
      <c r="J30" s="419"/>
      <c r="K30" s="431"/>
      <c r="L30" s="440">
        <f t="shared" si="0"/>
        <v>24</v>
      </c>
      <c r="M30" s="428">
        <v>8</v>
      </c>
      <c r="N30" s="396">
        <v>8</v>
      </c>
      <c r="O30" s="413">
        <v>8</v>
      </c>
      <c r="P30" s="439"/>
      <c r="Q30" s="427"/>
      <c r="R30" s="397"/>
      <c r="S30" s="397"/>
      <c r="T30" s="446"/>
    </row>
    <row r="31" spans="1:20" ht="12.75" outlineLevel="1">
      <c r="A31" s="454" t="s">
        <v>442</v>
      </c>
      <c r="B31" s="406" t="s">
        <v>470</v>
      </c>
      <c r="C31" s="412">
        <v>1</v>
      </c>
      <c r="D31" s="413"/>
      <c r="E31" s="418" t="s">
        <v>443</v>
      </c>
      <c r="F31" s="419"/>
      <c r="G31" s="418"/>
      <c r="H31" s="419"/>
      <c r="I31" s="418"/>
      <c r="J31" s="419"/>
      <c r="K31" s="431"/>
      <c r="L31" s="440">
        <f t="shared" si="0"/>
        <v>18</v>
      </c>
      <c r="M31" s="428">
        <v>6</v>
      </c>
      <c r="N31" s="396">
        <v>6</v>
      </c>
      <c r="O31" s="413">
        <v>6</v>
      </c>
      <c r="P31" s="439"/>
      <c r="Q31" s="427"/>
      <c r="R31" s="397"/>
      <c r="S31" s="397"/>
      <c r="T31" s="446"/>
    </row>
    <row r="32" spans="1:20" ht="12.75" outlineLevel="1">
      <c r="A32" s="454" t="s">
        <v>442</v>
      </c>
      <c r="B32" s="406" t="s">
        <v>625</v>
      </c>
      <c r="C32" s="412"/>
      <c r="D32" s="413">
        <v>1</v>
      </c>
      <c r="E32" s="418"/>
      <c r="F32" s="419" t="s">
        <v>443</v>
      </c>
      <c r="G32" s="418"/>
      <c r="H32" s="419"/>
      <c r="I32" s="418"/>
      <c r="J32" s="419"/>
      <c r="K32" s="431"/>
      <c r="L32" s="440">
        <f t="shared" si="0"/>
        <v>6</v>
      </c>
      <c r="M32" s="428">
        <v>2</v>
      </c>
      <c r="N32" s="396">
        <v>2</v>
      </c>
      <c r="O32" s="413">
        <v>2</v>
      </c>
      <c r="P32" s="439"/>
      <c r="Q32" s="427"/>
      <c r="R32" s="397"/>
      <c r="S32" s="397"/>
      <c r="T32" s="446"/>
    </row>
    <row r="33" spans="1:20" ht="12.75" outlineLevel="1">
      <c r="A33" s="454" t="s">
        <v>442</v>
      </c>
      <c r="B33" s="406" t="s">
        <v>469</v>
      </c>
      <c r="C33" s="412">
        <v>1</v>
      </c>
      <c r="D33" s="413"/>
      <c r="E33" s="418" t="s">
        <v>443</v>
      </c>
      <c r="F33" s="419"/>
      <c r="G33" s="418"/>
      <c r="H33" s="419"/>
      <c r="I33" s="418"/>
      <c r="J33" s="419"/>
      <c r="K33" s="431"/>
      <c r="L33" s="440">
        <f t="shared" si="0"/>
        <v>24</v>
      </c>
      <c r="M33" s="428">
        <v>8</v>
      </c>
      <c r="N33" s="396">
        <v>8</v>
      </c>
      <c r="O33" s="413">
        <v>8</v>
      </c>
      <c r="P33" s="439"/>
      <c r="Q33" s="427"/>
      <c r="R33" s="397"/>
      <c r="S33" s="397"/>
      <c r="T33" s="446"/>
    </row>
    <row r="34" spans="1:20" ht="12.75" outlineLevel="1">
      <c r="A34" s="454" t="s">
        <v>442</v>
      </c>
      <c r="B34" s="406" t="s">
        <v>468</v>
      </c>
      <c r="C34" s="412">
        <v>1</v>
      </c>
      <c r="D34" s="413"/>
      <c r="E34" s="418" t="s">
        <v>443</v>
      </c>
      <c r="F34" s="419"/>
      <c r="G34" s="418"/>
      <c r="H34" s="419"/>
      <c r="I34" s="418"/>
      <c r="J34" s="419"/>
      <c r="K34" s="431"/>
      <c r="L34" s="440">
        <f t="shared" si="0"/>
        <v>27</v>
      </c>
      <c r="M34" s="428">
        <v>9</v>
      </c>
      <c r="N34" s="396">
        <v>9</v>
      </c>
      <c r="O34" s="413">
        <v>9</v>
      </c>
      <c r="P34" s="439"/>
      <c r="Q34" s="427"/>
      <c r="R34" s="397"/>
      <c r="S34" s="397"/>
      <c r="T34" s="446"/>
    </row>
    <row r="35" spans="1:20" ht="12.75" outlineLevel="1">
      <c r="A35" s="454" t="s">
        <v>442</v>
      </c>
      <c r="B35" s="406" t="s">
        <v>467</v>
      </c>
      <c r="C35" s="412">
        <v>1</v>
      </c>
      <c r="D35" s="413"/>
      <c r="E35" s="418" t="s">
        <v>443</v>
      </c>
      <c r="F35" s="419"/>
      <c r="G35" s="418"/>
      <c r="H35" s="419"/>
      <c r="I35" s="418"/>
      <c r="J35" s="419"/>
      <c r="K35" s="431"/>
      <c r="L35" s="440">
        <f t="shared" si="0"/>
        <v>21</v>
      </c>
      <c r="M35" s="428">
        <v>7</v>
      </c>
      <c r="N35" s="396">
        <v>7</v>
      </c>
      <c r="O35" s="413">
        <v>7</v>
      </c>
      <c r="P35" s="439"/>
      <c r="Q35" s="427"/>
      <c r="R35" s="397"/>
      <c r="S35" s="397"/>
      <c r="T35" s="446"/>
    </row>
    <row r="36" spans="1:20" ht="12.75" outlineLevel="1">
      <c r="A36" s="454" t="s">
        <v>442</v>
      </c>
      <c r="B36" s="406" t="s">
        <v>466</v>
      </c>
      <c r="C36" s="412">
        <v>1</v>
      </c>
      <c r="D36" s="413"/>
      <c r="E36" s="418" t="s">
        <v>443</v>
      </c>
      <c r="F36" s="419"/>
      <c r="G36" s="418"/>
      <c r="H36" s="419"/>
      <c r="I36" s="418"/>
      <c r="J36" s="419"/>
      <c r="K36" s="431"/>
      <c r="L36" s="440">
        <f t="shared" si="0"/>
        <v>27</v>
      </c>
      <c r="M36" s="428">
        <v>9</v>
      </c>
      <c r="N36" s="396">
        <v>9</v>
      </c>
      <c r="O36" s="413">
        <v>9</v>
      </c>
      <c r="P36" s="439"/>
      <c r="Q36" s="427"/>
      <c r="R36" s="397"/>
      <c r="S36" s="397"/>
      <c r="T36" s="446"/>
    </row>
    <row r="37" spans="1:20" ht="12.75" outlineLevel="1">
      <c r="A37" s="454" t="s">
        <v>442</v>
      </c>
      <c r="B37" s="406" t="s">
        <v>465</v>
      </c>
      <c r="C37" s="412">
        <v>1</v>
      </c>
      <c r="D37" s="413"/>
      <c r="E37" s="418" t="s">
        <v>443</v>
      </c>
      <c r="F37" s="419"/>
      <c r="G37" s="418"/>
      <c r="H37" s="419"/>
      <c r="I37" s="418"/>
      <c r="J37" s="419"/>
      <c r="K37" s="431"/>
      <c r="L37" s="440">
        <f aca="true" t="shared" si="1" ref="L37:L59">SUM(M37:O37)</f>
        <v>24</v>
      </c>
      <c r="M37" s="428">
        <v>8</v>
      </c>
      <c r="N37" s="396">
        <v>8</v>
      </c>
      <c r="O37" s="413">
        <v>8</v>
      </c>
      <c r="P37" s="439"/>
      <c r="Q37" s="427"/>
      <c r="R37" s="397"/>
      <c r="S37" s="397"/>
      <c r="T37" s="446"/>
    </row>
    <row r="38" spans="1:20" ht="12.75" outlineLevel="1">
      <c r="A38" s="454" t="s">
        <v>442</v>
      </c>
      <c r="B38" s="406" t="s">
        <v>464</v>
      </c>
      <c r="C38" s="412">
        <v>1</v>
      </c>
      <c r="D38" s="413"/>
      <c r="E38" s="418" t="s">
        <v>443</v>
      </c>
      <c r="F38" s="419"/>
      <c r="G38" s="418"/>
      <c r="H38" s="419"/>
      <c r="I38" s="418"/>
      <c r="J38" s="419"/>
      <c r="K38" s="431"/>
      <c r="L38" s="440">
        <f t="shared" si="1"/>
        <v>18</v>
      </c>
      <c r="M38" s="428">
        <v>6</v>
      </c>
      <c r="N38" s="396">
        <v>6</v>
      </c>
      <c r="O38" s="413">
        <v>6</v>
      </c>
      <c r="P38" s="439"/>
      <c r="Q38" s="427"/>
      <c r="R38" s="397"/>
      <c r="S38" s="397"/>
      <c r="T38" s="446"/>
    </row>
    <row r="39" spans="1:20" ht="12.75" outlineLevel="1">
      <c r="A39" s="454" t="s">
        <v>442</v>
      </c>
      <c r="B39" s="407" t="s">
        <v>463</v>
      </c>
      <c r="C39" s="412">
        <v>1</v>
      </c>
      <c r="D39" s="413"/>
      <c r="E39" s="418" t="s">
        <v>443</v>
      </c>
      <c r="F39" s="420"/>
      <c r="G39" s="426"/>
      <c r="H39" s="420"/>
      <c r="I39" s="426"/>
      <c r="J39" s="420"/>
      <c r="K39" s="432"/>
      <c r="L39" s="440">
        <f t="shared" si="1"/>
        <v>15</v>
      </c>
      <c r="M39" s="428">
        <v>5</v>
      </c>
      <c r="N39" s="396">
        <v>5</v>
      </c>
      <c r="O39" s="413">
        <v>5</v>
      </c>
      <c r="P39" s="439"/>
      <c r="Q39" s="427"/>
      <c r="R39" s="397"/>
      <c r="S39" s="397"/>
      <c r="T39" s="446"/>
    </row>
    <row r="40" spans="1:20" ht="12.75" outlineLevel="1">
      <c r="A40" s="454" t="s">
        <v>442</v>
      </c>
      <c r="B40" s="407" t="s">
        <v>462</v>
      </c>
      <c r="C40" s="412">
        <v>1</v>
      </c>
      <c r="D40" s="413"/>
      <c r="E40" s="418" t="s">
        <v>443</v>
      </c>
      <c r="F40" s="420"/>
      <c r="G40" s="426"/>
      <c r="H40" s="420"/>
      <c r="I40" s="426"/>
      <c r="J40" s="420"/>
      <c r="K40" s="432"/>
      <c r="L40" s="440">
        <f t="shared" si="1"/>
        <v>9</v>
      </c>
      <c r="M40" s="428">
        <v>3</v>
      </c>
      <c r="N40" s="396">
        <v>3</v>
      </c>
      <c r="O40" s="413">
        <v>3</v>
      </c>
      <c r="P40" s="439"/>
      <c r="Q40" s="427"/>
      <c r="R40" s="397"/>
      <c r="S40" s="397"/>
      <c r="T40" s="446"/>
    </row>
    <row r="41" spans="1:20" ht="12.75" outlineLevel="1">
      <c r="A41" s="454" t="s">
        <v>442</v>
      </c>
      <c r="B41" s="407" t="s">
        <v>461</v>
      </c>
      <c r="C41" s="412">
        <v>1</v>
      </c>
      <c r="D41" s="413"/>
      <c r="E41" s="418" t="s">
        <v>443</v>
      </c>
      <c r="F41" s="420"/>
      <c r="G41" s="426"/>
      <c r="H41" s="420"/>
      <c r="I41" s="426"/>
      <c r="J41" s="420"/>
      <c r="K41" s="432"/>
      <c r="L41" s="440">
        <f t="shared" si="1"/>
        <v>9</v>
      </c>
      <c r="M41" s="428">
        <v>3</v>
      </c>
      <c r="N41" s="396">
        <v>3</v>
      </c>
      <c r="O41" s="413">
        <v>3</v>
      </c>
      <c r="P41" s="439"/>
      <c r="Q41" s="427"/>
      <c r="R41" s="397"/>
      <c r="S41" s="397"/>
      <c r="T41" s="446"/>
    </row>
    <row r="42" spans="1:20" ht="12.75" outlineLevel="1">
      <c r="A42" s="454" t="s">
        <v>442</v>
      </c>
      <c r="B42" s="407" t="s">
        <v>460</v>
      </c>
      <c r="C42" s="412">
        <v>1</v>
      </c>
      <c r="D42" s="413"/>
      <c r="E42" s="418" t="s">
        <v>443</v>
      </c>
      <c r="F42" s="420"/>
      <c r="G42" s="426"/>
      <c r="H42" s="420"/>
      <c r="I42" s="426"/>
      <c r="J42" s="420"/>
      <c r="K42" s="432"/>
      <c r="L42" s="440">
        <f t="shared" si="1"/>
        <v>18</v>
      </c>
      <c r="M42" s="428">
        <v>6</v>
      </c>
      <c r="N42" s="396">
        <v>6</v>
      </c>
      <c r="O42" s="413">
        <v>6</v>
      </c>
      <c r="P42" s="439"/>
      <c r="Q42" s="427"/>
      <c r="R42" s="397"/>
      <c r="S42" s="397"/>
      <c r="T42" s="446"/>
    </row>
    <row r="43" spans="1:20" ht="12.75" outlineLevel="1">
      <c r="A43" s="454" t="s">
        <v>442</v>
      </c>
      <c r="B43" s="406" t="s">
        <v>459</v>
      </c>
      <c r="C43" s="412"/>
      <c r="D43" s="413">
        <v>1</v>
      </c>
      <c r="E43" s="418"/>
      <c r="F43" s="419"/>
      <c r="G43" s="418"/>
      <c r="H43" s="419"/>
      <c r="I43" s="418"/>
      <c r="J43" s="419" t="s">
        <v>443</v>
      </c>
      <c r="K43" s="431"/>
      <c r="L43" s="440">
        <f t="shared" si="1"/>
        <v>6</v>
      </c>
      <c r="M43" s="428">
        <v>2</v>
      </c>
      <c r="N43" s="396">
        <v>2</v>
      </c>
      <c r="O43" s="413">
        <v>2</v>
      </c>
      <c r="P43" s="440">
        <f>SUM(Q43:T43)</f>
        <v>4</v>
      </c>
      <c r="Q43" s="428">
        <v>1</v>
      </c>
      <c r="R43" s="396">
        <v>1</v>
      </c>
      <c r="S43" s="396">
        <v>1</v>
      </c>
      <c r="T43" s="413">
        <v>1</v>
      </c>
    </row>
    <row r="44" spans="1:20" ht="12.75" outlineLevel="1">
      <c r="A44" s="454" t="s">
        <v>442</v>
      </c>
      <c r="B44" s="406" t="s">
        <v>458</v>
      </c>
      <c r="C44" s="412">
        <v>1</v>
      </c>
      <c r="D44" s="413"/>
      <c r="E44" s="418" t="s">
        <v>443</v>
      </c>
      <c r="F44" s="419"/>
      <c r="G44" s="418"/>
      <c r="H44" s="419"/>
      <c r="I44" s="418"/>
      <c r="J44" s="419"/>
      <c r="K44" s="431"/>
      <c r="L44" s="440">
        <f t="shared" si="1"/>
        <v>17</v>
      </c>
      <c r="M44" s="428">
        <v>6</v>
      </c>
      <c r="N44" s="396">
        <v>5</v>
      </c>
      <c r="O44" s="413">
        <v>6</v>
      </c>
      <c r="P44" s="439"/>
      <c r="Q44" s="427"/>
      <c r="R44" s="397"/>
      <c r="S44" s="397"/>
      <c r="T44" s="446"/>
    </row>
    <row r="45" spans="1:20" ht="12.75" outlineLevel="1">
      <c r="A45" s="454" t="s">
        <v>442</v>
      </c>
      <c r="B45" s="406" t="s">
        <v>457</v>
      </c>
      <c r="C45" s="412"/>
      <c r="D45" s="413">
        <v>1</v>
      </c>
      <c r="E45" s="418"/>
      <c r="F45" s="419"/>
      <c r="G45" s="418"/>
      <c r="H45" s="419" t="s">
        <v>443</v>
      </c>
      <c r="I45" s="418"/>
      <c r="J45" s="419"/>
      <c r="K45" s="431"/>
      <c r="L45" s="439"/>
      <c r="M45" s="427"/>
      <c r="N45" s="397"/>
      <c r="O45" s="446"/>
      <c r="P45" s="440">
        <f>SUM(Q45:T45)</f>
        <v>4</v>
      </c>
      <c r="Q45" s="428">
        <v>1</v>
      </c>
      <c r="R45" s="396">
        <v>1</v>
      </c>
      <c r="S45" s="396">
        <v>1</v>
      </c>
      <c r="T45" s="413">
        <v>1</v>
      </c>
    </row>
    <row r="46" spans="1:20" ht="12.75" outlineLevel="1">
      <c r="A46" s="454" t="s">
        <v>442</v>
      </c>
      <c r="B46" s="406" t="s">
        <v>456</v>
      </c>
      <c r="C46" s="412">
        <v>1</v>
      </c>
      <c r="D46" s="413"/>
      <c r="E46" s="418" t="s">
        <v>443</v>
      </c>
      <c r="F46" s="419"/>
      <c r="G46" s="418"/>
      <c r="H46" s="419"/>
      <c r="I46" s="418"/>
      <c r="J46" s="419"/>
      <c r="K46" s="431"/>
      <c r="L46" s="440">
        <f t="shared" si="1"/>
        <v>15</v>
      </c>
      <c r="M46" s="428">
        <v>5</v>
      </c>
      <c r="N46" s="396">
        <v>5</v>
      </c>
      <c r="O46" s="413">
        <v>5</v>
      </c>
      <c r="P46" s="439"/>
      <c r="Q46" s="427"/>
      <c r="R46" s="397"/>
      <c r="S46" s="397"/>
      <c r="T46" s="446"/>
    </row>
    <row r="47" spans="1:20" ht="12.75" outlineLevel="1">
      <c r="A47" s="454" t="s">
        <v>442</v>
      </c>
      <c r="B47" s="406" t="s">
        <v>455</v>
      </c>
      <c r="C47" s="412">
        <v>1</v>
      </c>
      <c r="D47" s="413"/>
      <c r="E47" s="418" t="s">
        <v>443</v>
      </c>
      <c r="F47" s="419"/>
      <c r="G47" s="418"/>
      <c r="H47" s="419"/>
      <c r="I47" s="418"/>
      <c r="J47" s="419"/>
      <c r="K47" s="431"/>
      <c r="L47" s="440">
        <f t="shared" si="1"/>
        <v>9</v>
      </c>
      <c r="M47" s="428">
        <v>3</v>
      </c>
      <c r="N47" s="396">
        <v>3</v>
      </c>
      <c r="O47" s="413">
        <v>3</v>
      </c>
      <c r="P47" s="439"/>
      <c r="Q47" s="427"/>
      <c r="R47" s="397"/>
      <c r="S47" s="397"/>
      <c r="T47" s="446"/>
    </row>
    <row r="48" spans="1:20" ht="12.75" outlineLevel="1">
      <c r="A48" s="454" t="s">
        <v>442</v>
      </c>
      <c r="B48" s="406" t="s">
        <v>454</v>
      </c>
      <c r="C48" s="412">
        <v>1</v>
      </c>
      <c r="D48" s="413"/>
      <c r="E48" s="418" t="s">
        <v>443</v>
      </c>
      <c r="F48" s="419"/>
      <c r="G48" s="418"/>
      <c r="H48" s="419"/>
      <c r="I48" s="418"/>
      <c r="J48" s="419"/>
      <c r="K48" s="431"/>
      <c r="L48" s="440">
        <f t="shared" si="1"/>
        <v>15</v>
      </c>
      <c r="M48" s="428">
        <v>5</v>
      </c>
      <c r="N48" s="396">
        <v>5</v>
      </c>
      <c r="O48" s="413">
        <v>5</v>
      </c>
      <c r="P48" s="439"/>
      <c r="Q48" s="427"/>
      <c r="R48" s="397"/>
      <c r="S48" s="397"/>
      <c r="T48" s="446"/>
    </row>
    <row r="49" spans="1:20" ht="12.75" outlineLevel="1">
      <c r="A49" s="454" t="s">
        <v>442</v>
      </c>
      <c r="B49" s="406" t="s">
        <v>453</v>
      </c>
      <c r="C49" s="412"/>
      <c r="D49" s="413">
        <v>1</v>
      </c>
      <c r="E49" s="418"/>
      <c r="F49" s="419"/>
      <c r="G49" s="418"/>
      <c r="H49" s="419" t="s">
        <v>443</v>
      </c>
      <c r="I49" s="418"/>
      <c r="J49" s="419"/>
      <c r="K49" s="431"/>
      <c r="L49" s="439"/>
      <c r="M49" s="427"/>
      <c r="N49" s="397"/>
      <c r="O49" s="446"/>
      <c r="P49" s="440">
        <f>SUM(Q49:T49)</f>
        <v>4</v>
      </c>
      <c r="Q49" s="428">
        <v>1</v>
      </c>
      <c r="R49" s="396">
        <v>1</v>
      </c>
      <c r="S49" s="396">
        <v>1</v>
      </c>
      <c r="T49" s="413">
        <v>1</v>
      </c>
    </row>
    <row r="50" spans="1:20" ht="12.75" outlineLevel="1">
      <c r="A50" s="454" t="s">
        <v>442</v>
      </c>
      <c r="B50" s="406" t="s">
        <v>452</v>
      </c>
      <c r="C50" s="412">
        <v>1</v>
      </c>
      <c r="D50" s="413"/>
      <c r="E50" s="418" t="s">
        <v>443</v>
      </c>
      <c r="F50" s="419"/>
      <c r="G50" s="418"/>
      <c r="H50" s="419"/>
      <c r="I50" s="418"/>
      <c r="J50" s="419"/>
      <c r="K50" s="431" t="s">
        <v>443</v>
      </c>
      <c r="L50" s="440">
        <f t="shared" si="1"/>
        <v>20</v>
      </c>
      <c r="M50" s="428">
        <v>6</v>
      </c>
      <c r="N50" s="396">
        <v>7</v>
      </c>
      <c r="O50" s="413">
        <v>7</v>
      </c>
      <c r="P50" s="439"/>
      <c r="Q50" s="427"/>
      <c r="R50" s="397"/>
      <c r="S50" s="397"/>
      <c r="T50" s="446"/>
    </row>
    <row r="51" spans="1:20" ht="12.75" outlineLevel="1">
      <c r="A51" s="454" t="s">
        <v>442</v>
      </c>
      <c r="B51" s="406" t="s">
        <v>451</v>
      </c>
      <c r="C51" s="412">
        <v>1</v>
      </c>
      <c r="D51" s="413"/>
      <c r="E51" s="418" t="s">
        <v>443</v>
      </c>
      <c r="F51" s="419"/>
      <c r="G51" s="418"/>
      <c r="H51" s="419"/>
      <c r="I51" s="418"/>
      <c r="J51" s="419"/>
      <c r="K51" s="431"/>
      <c r="L51" s="440">
        <f t="shared" si="1"/>
        <v>15</v>
      </c>
      <c r="M51" s="428">
        <v>5</v>
      </c>
      <c r="N51" s="396">
        <v>5</v>
      </c>
      <c r="O51" s="413">
        <v>5</v>
      </c>
      <c r="P51" s="439"/>
      <c r="Q51" s="427"/>
      <c r="R51" s="397"/>
      <c r="S51" s="397"/>
      <c r="T51" s="446"/>
    </row>
    <row r="52" spans="1:20" ht="12.75" outlineLevel="1">
      <c r="A52" s="454" t="s">
        <v>442</v>
      </c>
      <c r="B52" s="406" t="s">
        <v>450</v>
      </c>
      <c r="C52" s="412"/>
      <c r="D52" s="413">
        <v>1</v>
      </c>
      <c r="E52" s="418"/>
      <c r="F52" s="419"/>
      <c r="G52" s="418"/>
      <c r="H52" s="419" t="s">
        <v>443</v>
      </c>
      <c r="I52" s="418"/>
      <c r="J52" s="419"/>
      <c r="K52" s="431"/>
      <c r="L52" s="439"/>
      <c r="M52" s="427"/>
      <c r="N52" s="397"/>
      <c r="O52" s="446"/>
      <c r="P52" s="440">
        <f>SUM(Q52:T52)</f>
        <v>4</v>
      </c>
      <c r="Q52" s="428">
        <v>1</v>
      </c>
      <c r="R52" s="396">
        <v>1</v>
      </c>
      <c r="S52" s="396">
        <v>1</v>
      </c>
      <c r="T52" s="413">
        <v>1</v>
      </c>
    </row>
    <row r="53" spans="1:20" ht="12.75" outlineLevel="1">
      <c r="A53" s="454" t="s">
        <v>442</v>
      </c>
      <c r="B53" s="406" t="s">
        <v>449</v>
      </c>
      <c r="C53" s="412">
        <v>1</v>
      </c>
      <c r="D53" s="413"/>
      <c r="E53" s="418" t="s">
        <v>443</v>
      </c>
      <c r="F53" s="419"/>
      <c r="G53" s="418"/>
      <c r="H53" s="419"/>
      <c r="I53" s="418"/>
      <c r="J53" s="419"/>
      <c r="K53" s="431"/>
      <c r="L53" s="440">
        <f t="shared" si="1"/>
        <v>9</v>
      </c>
      <c r="M53" s="428">
        <v>3</v>
      </c>
      <c r="N53" s="396">
        <v>3</v>
      </c>
      <c r="O53" s="413">
        <v>3</v>
      </c>
      <c r="P53" s="439"/>
      <c r="Q53" s="427"/>
      <c r="R53" s="397"/>
      <c r="S53" s="397"/>
      <c r="T53" s="446"/>
    </row>
    <row r="54" spans="1:20" ht="12.75" outlineLevel="1">
      <c r="A54" s="454" t="s">
        <v>442</v>
      </c>
      <c r="B54" s="406" t="s">
        <v>448</v>
      </c>
      <c r="C54" s="412">
        <v>1</v>
      </c>
      <c r="D54" s="413"/>
      <c r="E54" s="418" t="s">
        <v>443</v>
      </c>
      <c r="F54" s="419"/>
      <c r="G54" s="418"/>
      <c r="H54" s="419"/>
      <c r="I54" s="418"/>
      <c r="J54" s="419"/>
      <c r="K54" s="431"/>
      <c r="L54" s="440">
        <f t="shared" si="1"/>
        <v>9</v>
      </c>
      <c r="M54" s="428">
        <v>3</v>
      </c>
      <c r="N54" s="396">
        <v>3</v>
      </c>
      <c r="O54" s="413">
        <v>3</v>
      </c>
      <c r="P54" s="439"/>
      <c r="Q54" s="427"/>
      <c r="R54" s="397"/>
      <c r="S54" s="397"/>
      <c r="T54" s="446"/>
    </row>
    <row r="55" spans="1:20" ht="12.75" outlineLevel="1">
      <c r="A55" s="454" t="s">
        <v>442</v>
      </c>
      <c r="B55" s="406" t="s">
        <v>447</v>
      </c>
      <c r="C55" s="412">
        <v>1</v>
      </c>
      <c r="D55" s="413"/>
      <c r="E55" s="418" t="s">
        <v>443</v>
      </c>
      <c r="F55" s="419"/>
      <c r="G55" s="418"/>
      <c r="H55" s="419"/>
      <c r="I55" s="418"/>
      <c r="J55" s="419"/>
      <c r="K55" s="431"/>
      <c r="L55" s="440">
        <f t="shared" si="1"/>
        <v>17</v>
      </c>
      <c r="M55" s="428">
        <v>5</v>
      </c>
      <c r="N55" s="396">
        <v>6</v>
      </c>
      <c r="O55" s="413">
        <v>6</v>
      </c>
      <c r="P55" s="439"/>
      <c r="Q55" s="427"/>
      <c r="R55" s="397"/>
      <c r="S55" s="397"/>
      <c r="T55" s="446"/>
    </row>
    <row r="56" spans="1:20" ht="12.75" outlineLevel="1">
      <c r="A56" s="454" t="s">
        <v>442</v>
      </c>
      <c r="B56" s="406" t="s">
        <v>446</v>
      </c>
      <c r="C56" s="412"/>
      <c r="D56" s="413">
        <v>1</v>
      </c>
      <c r="E56" s="418"/>
      <c r="F56" s="419" t="s">
        <v>443</v>
      </c>
      <c r="G56" s="418"/>
      <c r="H56" s="419"/>
      <c r="I56" s="418"/>
      <c r="J56" s="419"/>
      <c r="K56" s="431"/>
      <c r="L56" s="440">
        <f t="shared" si="1"/>
        <v>6</v>
      </c>
      <c r="M56" s="428">
        <v>2</v>
      </c>
      <c r="N56" s="396">
        <v>2</v>
      </c>
      <c r="O56" s="413">
        <v>2</v>
      </c>
      <c r="P56" s="439"/>
      <c r="Q56" s="427"/>
      <c r="R56" s="397"/>
      <c r="S56" s="397"/>
      <c r="T56" s="446"/>
    </row>
    <row r="57" spans="1:20" ht="12.75" outlineLevel="1">
      <c r="A57" s="454" t="s">
        <v>442</v>
      </c>
      <c r="B57" s="406" t="s">
        <v>445</v>
      </c>
      <c r="C57" s="412">
        <v>1</v>
      </c>
      <c r="D57" s="413"/>
      <c r="E57" s="418" t="s">
        <v>443</v>
      </c>
      <c r="F57" s="419"/>
      <c r="G57" s="418"/>
      <c r="H57" s="419"/>
      <c r="I57" s="418"/>
      <c r="J57" s="419"/>
      <c r="K57" s="431"/>
      <c r="L57" s="440">
        <f t="shared" si="1"/>
        <v>12</v>
      </c>
      <c r="M57" s="428">
        <v>4</v>
      </c>
      <c r="N57" s="396">
        <v>4</v>
      </c>
      <c r="O57" s="413">
        <v>4</v>
      </c>
      <c r="P57" s="439"/>
      <c r="Q57" s="427"/>
      <c r="R57" s="397"/>
      <c r="S57" s="397"/>
      <c r="T57" s="446"/>
    </row>
    <row r="58" spans="1:20" ht="12.75" outlineLevel="1">
      <c r="A58" s="454" t="s">
        <v>442</v>
      </c>
      <c r="B58" s="406" t="s">
        <v>444</v>
      </c>
      <c r="C58" s="412"/>
      <c r="D58" s="413">
        <v>1</v>
      </c>
      <c r="E58" s="418"/>
      <c r="F58" s="419"/>
      <c r="G58" s="418"/>
      <c r="H58" s="419" t="s">
        <v>443</v>
      </c>
      <c r="I58" s="418"/>
      <c r="J58" s="419"/>
      <c r="K58" s="431"/>
      <c r="L58" s="439"/>
      <c r="M58" s="427"/>
      <c r="N58" s="397"/>
      <c r="O58" s="446"/>
      <c r="P58" s="440">
        <f>SUM(Q58:T58)</f>
        <v>4</v>
      </c>
      <c r="Q58" s="428">
        <v>1</v>
      </c>
      <c r="R58" s="396">
        <v>1</v>
      </c>
      <c r="S58" s="396">
        <v>1</v>
      </c>
      <c r="T58" s="413">
        <v>1</v>
      </c>
    </row>
    <row r="59" spans="1:20" ht="12.75" outlineLevel="1">
      <c r="A59" s="455" t="s">
        <v>442</v>
      </c>
      <c r="B59" s="408" t="s">
        <v>441</v>
      </c>
      <c r="C59" s="414">
        <v>1</v>
      </c>
      <c r="D59" s="415"/>
      <c r="E59" s="421" t="s">
        <v>426</v>
      </c>
      <c r="F59" s="422"/>
      <c r="G59" s="421"/>
      <c r="H59" s="422"/>
      <c r="I59" s="421"/>
      <c r="J59" s="422"/>
      <c r="K59" s="433"/>
      <c r="L59" s="441">
        <f t="shared" si="1"/>
        <v>9</v>
      </c>
      <c r="M59" s="429">
        <v>3</v>
      </c>
      <c r="N59" s="398">
        <v>3</v>
      </c>
      <c r="O59" s="415">
        <v>3</v>
      </c>
      <c r="P59" s="452"/>
      <c r="Q59" s="443"/>
      <c r="R59" s="399"/>
      <c r="S59" s="399"/>
      <c r="T59" s="447"/>
    </row>
    <row r="60" spans="1:20" s="28" customFormat="1" ht="12.75">
      <c r="A60" s="510" t="s">
        <v>440</v>
      </c>
      <c r="B60" s="511"/>
      <c r="C60" s="31">
        <f>SUM(C5:C59)</f>
        <v>47</v>
      </c>
      <c r="D60" s="402">
        <f>SUM(D5:D59)</f>
        <v>8</v>
      </c>
      <c r="E60" s="31">
        <f aca="true" t="shared" si="2" ref="E60:K60">COUNTA(E5:E59)</f>
        <v>42</v>
      </c>
      <c r="F60" s="402">
        <f t="shared" si="2"/>
        <v>2</v>
      </c>
      <c r="G60" s="31">
        <f t="shared" si="2"/>
        <v>1</v>
      </c>
      <c r="H60" s="402">
        <f t="shared" si="2"/>
        <v>5</v>
      </c>
      <c r="I60" s="31">
        <f t="shared" si="2"/>
        <v>4</v>
      </c>
      <c r="J60" s="402">
        <f t="shared" si="2"/>
        <v>1</v>
      </c>
      <c r="K60" s="32">
        <f t="shared" si="2"/>
        <v>2</v>
      </c>
      <c r="L60" s="32">
        <f aca="true" t="shared" si="3" ref="L60:T60">SUBTOTAL(9,L5:L59)</f>
        <v>884</v>
      </c>
      <c r="M60" s="411">
        <f t="shared" si="3"/>
        <v>293</v>
      </c>
      <c r="N60" s="30">
        <f t="shared" si="3"/>
        <v>295</v>
      </c>
      <c r="O60" s="402">
        <f t="shared" si="3"/>
        <v>296</v>
      </c>
      <c r="P60" s="32">
        <f t="shared" si="3"/>
        <v>67</v>
      </c>
      <c r="Q60" s="411">
        <f t="shared" si="3"/>
        <v>17</v>
      </c>
      <c r="R60" s="30">
        <f t="shared" si="3"/>
        <v>17</v>
      </c>
      <c r="S60" s="30">
        <f t="shared" si="3"/>
        <v>20</v>
      </c>
      <c r="T60" s="402">
        <f t="shared" si="3"/>
        <v>13</v>
      </c>
    </row>
    <row r="61" spans="1:20" ht="12.75" outlineLevel="1">
      <c r="A61" s="456" t="s">
        <v>428</v>
      </c>
      <c r="B61" s="409" t="s">
        <v>439</v>
      </c>
      <c r="C61" s="416">
        <v>1</v>
      </c>
      <c r="D61" s="417"/>
      <c r="E61" s="423" t="s">
        <v>426</v>
      </c>
      <c r="F61" s="424"/>
      <c r="G61" s="423"/>
      <c r="H61" s="424"/>
      <c r="I61" s="423"/>
      <c r="J61" s="424"/>
      <c r="K61" s="434"/>
      <c r="L61" s="442">
        <f aca="true" t="shared" si="4" ref="L61:L70">SUM(M61:O61)</f>
        <v>6</v>
      </c>
      <c r="M61" s="430">
        <v>0</v>
      </c>
      <c r="N61" s="400">
        <v>1</v>
      </c>
      <c r="O61" s="417">
        <v>5</v>
      </c>
      <c r="P61" s="453"/>
      <c r="Q61" s="444"/>
      <c r="R61" s="401"/>
      <c r="S61" s="401"/>
      <c r="T61" s="448"/>
    </row>
    <row r="62" spans="1:20" ht="12.75" outlineLevel="1">
      <c r="A62" s="454" t="s">
        <v>428</v>
      </c>
      <c r="B62" s="406" t="s">
        <v>438</v>
      </c>
      <c r="C62" s="412">
        <v>1</v>
      </c>
      <c r="D62" s="413"/>
      <c r="E62" s="418"/>
      <c r="F62" s="419"/>
      <c r="G62" s="418"/>
      <c r="H62" s="419"/>
      <c r="I62" s="418" t="s">
        <v>426</v>
      </c>
      <c r="J62" s="419"/>
      <c r="K62" s="431"/>
      <c r="L62" s="440">
        <f t="shared" si="4"/>
        <v>5</v>
      </c>
      <c r="M62" s="428">
        <v>0</v>
      </c>
      <c r="N62" s="396">
        <v>0</v>
      </c>
      <c r="O62" s="413">
        <v>5</v>
      </c>
      <c r="P62" s="440">
        <f>SUM(Q62:T62)</f>
        <v>5</v>
      </c>
      <c r="Q62" s="428">
        <v>2</v>
      </c>
      <c r="R62" s="396">
        <v>1</v>
      </c>
      <c r="S62" s="396">
        <v>1</v>
      </c>
      <c r="T62" s="413">
        <v>1</v>
      </c>
    </row>
    <row r="63" spans="1:20" ht="12.75" outlineLevel="1">
      <c r="A63" s="454" t="s">
        <v>437</v>
      </c>
      <c r="B63" s="406" t="s">
        <v>436</v>
      </c>
      <c r="C63" s="412">
        <v>1</v>
      </c>
      <c r="D63" s="413"/>
      <c r="E63" s="425" t="s">
        <v>435</v>
      </c>
      <c r="F63" s="419"/>
      <c r="G63" s="418"/>
      <c r="H63" s="419"/>
      <c r="I63" s="418"/>
      <c r="J63" s="419"/>
      <c r="K63" s="431"/>
      <c r="L63" s="440">
        <f t="shared" si="4"/>
        <v>14</v>
      </c>
      <c r="M63" s="428">
        <v>7</v>
      </c>
      <c r="N63" s="396">
        <v>7</v>
      </c>
      <c r="O63" s="413">
        <v>0</v>
      </c>
      <c r="P63" s="439"/>
      <c r="Q63" s="427"/>
      <c r="R63" s="397"/>
      <c r="S63" s="397"/>
      <c r="T63" s="446"/>
    </row>
    <row r="64" spans="1:20" ht="12.75" outlineLevel="1">
      <c r="A64" s="454" t="s">
        <v>428</v>
      </c>
      <c r="B64" s="406" t="s">
        <v>434</v>
      </c>
      <c r="C64" s="412">
        <v>1</v>
      </c>
      <c r="D64" s="413"/>
      <c r="E64" s="418"/>
      <c r="F64" s="419"/>
      <c r="G64" s="418"/>
      <c r="H64" s="419"/>
      <c r="I64" s="418" t="s">
        <v>426</v>
      </c>
      <c r="J64" s="419"/>
      <c r="K64" s="431"/>
      <c r="L64" s="440">
        <f t="shared" si="4"/>
        <v>21</v>
      </c>
      <c r="M64" s="428">
        <v>7</v>
      </c>
      <c r="N64" s="396">
        <v>7</v>
      </c>
      <c r="O64" s="413">
        <v>7</v>
      </c>
      <c r="P64" s="440">
        <f>SUM(Q64:T64)</f>
        <v>9</v>
      </c>
      <c r="Q64" s="428">
        <v>3</v>
      </c>
      <c r="R64" s="396">
        <v>3</v>
      </c>
      <c r="S64" s="396">
        <v>3</v>
      </c>
      <c r="T64" s="413">
        <v>0</v>
      </c>
    </row>
    <row r="65" spans="1:20" ht="12.75" outlineLevel="1">
      <c r="A65" s="454" t="s">
        <v>428</v>
      </c>
      <c r="B65" s="406" t="s">
        <v>433</v>
      </c>
      <c r="C65" s="412">
        <v>1</v>
      </c>
      <c r="D65" s="413"/>
      <c r="E65" s="418" t="s">
        <v>426</v>
      </c>
      <c r="F65" s="419"/>
      <c r="G65" s="418"/>
      <c r="H65" s="419"/>
      <c r="I65" s="418"/>
      <c r="J65" s="419"/>
      <c r="K65" s="431"/>
      <c r="L65" s="440">
        <f t="shared" si="4"/>
        <v>9</v>
      </c>
      <c r="M65" s="428">
        <v>3</v>
      </c>
      <c r="N65" s="396">
        <v>3</v>
      </c>
      <c r="O65" s="413">
        <v>3</v>
      </c>
      <c r="P65" s="439"/>
      <c r="Q65" s="427"/>
      <c r="R65" s="397"/>
      <c r="S65" s="397"/>
      <c r="T65" s="446"/>
    </row>
    <row r="66" spans="1:20" ht="12.75" outlineLevel="1">
      <c r="A66" s="454" t="s">
        <v>428</v>
      </c>
      <c r="B66" s="406" t="s">
        <v>432</v>
      </c>
      <c r="C66" s="412">
        <v>1</v>
      </c>
      <c r="D66" s="413"/>
      <c r="E66" s="418" t="s">
        <v>426</v>
      </c>
      <c r="F66" s="419"/>
      <c r="G66" s="418"/>
      <c r="H66" s="419"/>
      <c r="I66" s="418"/>
      <c r="J66" s="419"/>
      <c r="K66" s="431"/>
      <c r="L66" s="440">
        <f t="shared" si="4"/>
        <v>3</v>
      </c>
      <c r="M66" s="428">
        <v>1</v>
      </c>
      <c r="N66" s="396">
        <v>1</v>
      </c>
      <c r="O66" s="413">
        <v>1</v>
      </c>
      <c r="P66" s="439"/>
      <c r="Q66" s="427"/>
      <c r="R66" s="397"/>
      <c r="S66" s="397"/>
      <c r="T66" s="446"/>
    </row>
    <row r="67" spans="1:20" ht="12.75" outlineLevel="1">
      <c r="A67" s="454" t="s">
        <v>428</v>
      </c>
      <c r="B67" s="406" t="s">
        <v>431</v>
      </c>
      <c r="C67" s="412">
        <v>1</v>
      </c>
      <c r="D67" s="413"/>
      <c r="E67" s="418" t="s">
        <v>426</v>
      </c>
      <c r="F67" s="419"/>
      <c r="G67" s="418"/>
      <c r="H67" s="419"/>
      <c r="I67" s="418"/>
      <c r="J67" s="419"/>
      <c r="K67" s="431"/>
      <c r="L67" s="440">
        <f t="shared" si="4"/>
        <v>18</v>
      </c>
      <c r="M67" s="428">
        <v>6</v>
      </c>
      <c r="N67" s="396">
        <v>6</v>
      </c>
      <c r="O67" s="413">
        <v>6</v>
      </c>
      <c r="P67" s="439"/>
      <c r="Q67" s="427"/>
      <c r="R67" s="397"/>
      <c r="S67" s="397"/>
      <c r="T67" s="446"/>
    </row>
    <row r="68" spans="1:20" ht="12.75" outlineLevel="1">
      <c r="A68" s="454" t="s">
        <v>428</v>
      </c>
      <c r="B68" s="406" t="s">
        <v>430</v>
      </c>
      <c r="C68" s="412">
        <v>1</v>
      </c>
      <c r="D68" s="413"/>
      <c r="E68" s="418" t="s">
        <v>426</v>
      </c>
      <c r="F68" s="419"/>
      <c r="G68" s="418"/>
      <c r="H68" s="419"/>
      <c r="I68" s="418"/>
      <c r="J68" s="419"/>
      <c r="K68" s="431"/>
      <c r="L68" s="440">
        <f t="shared" si="4"/>
        <v>18</v>
      </c>
      <c r="M68" s="428">
        <v>6</v>
      </c>
      <c r="N68" s="396">
        <v>6</v>
      </c>
      <c r="O68" s="413">
        <v>6</v>
      </c>
      <c r="P68" s="439"/>
      <c r="Q68" s="427"/>
      <c r="R68" s="397"/>
      <c r="S68" s="397"/>
      <c r="T68" s="446"/>
    </row>
    <row r="69" spans="1:20" ht="12.75" outlineLevel="1">
      <c r="A69" s="454" t="s">
        <v>428</v>
      </c>
      <c r="B69" s="406" t="s">
        <v>429</v>
      </c>
      <c r="C69" s="412">
        <v>1</v>
      </c>
      <c r="D69" s="413"/>
      <c r="E69" s="418" t="s">
        <v>426</v>
      </c>
      <c r="F69" s="419"/>
      <c r="G69" s="418"/>
      <c r="H69" s="419"/>
      <c r="I69" s="418"/>
      <c r="J69" s="419"/>
      <c r="K69" s="431"/>
      <c r="L69" s="440">
        <f t="shared" si="4"/>
        <v>24</v>
      </c>
      <c r="M69" s="428">
        <v>8</v>
      </c>
      <c r="N69" s="396">
        <v>8</v>
      </c>
      <c r="O69" s="413">
        <v>8</v>
      </c>
      <c r="P69" s="439"/>
      <c r="Q69" s="427"/>
      <c r="R69" s="397"/>
      <c r="S69" s="397"/>
      <c r="T69" s="446"/>
    </row>
    <row r="70" spans="1:20" ht="12.75" outlineLevel="1">
      <c r="A70" s="217" t="s">
        <v>428</v>
      </c>
      <c r="B70" s="410" t="s">
        <v>427</v>
      </c>
      <c r="C70" s="386">
        <v>1</v>
      </c>
      <c r="D70" s="387"/>
      <c r="E70" s="388" t="s">
        <v>426</v>
      </c>
      <c r="F70" s="389"/>
      <c r="G70" s="388"/>
      <c r="H70" s="389"/>
      <c r="I70" s="388"/>
      <c r="J70" s="389"/>
      <c r="K70" s="390"/>
      <c r="L70" s="391">
        <f t="shared" si="4"/>
        <v>20</v>
      </c>
      <c r="M70" s="437">
        <v>6</v>
      </c>
      <c r="N70" s="392">
        <v>7</v>
      </c>
      <c r="O70" s="387">
        <v>7</v>
      </c>
      <c r="P70" s="393"/>
      <c r="Q70" s="451"/>
      <c r="R70" s="394"/>
      <c r="S70" s="394"/>
      <c r="T70" s="395"/>
    </row>
    <row r="71" spans="1:20" s="28" customFormat="1" ht="12.75">
      <c r="A71" s="512" t="s">
        <v>635</v>
      </c>
      <c r="B71" s="513"/>
      <c r="C71" s="31">
        <f>SUM(C61:C70)</f>
        <v>10</v>
      </c>
      <c r="D71" s="29">
        <f>SUM(D61:D70)</f>
        <v>0</v>
      </c>
      <c r="E71" s="31">
        <f aca="true" t="shared" si="5" ref="E71:K71">COUNTA(E61:E70)</f>
        <v>8</v>
      </c>
      <c r="F71" s="29">
        <f t="shared" si="5"/>
        <v>0</v>
      </c>
      <c r="G71" s="31">
        <f t="shared" si="5"/>
        <v>0</v>
      </c>
      <c r="H71" s="29">
        <f t="shared" si="5"/>
        <v>0</v>
      </c>
      <c r="I71" s="31">
        <f t="shared" si="5"/>
        <v>2</v>
      </c>
      <c r="J71" s="29">
        <f t="shared" si="5"/>
        <v>0</v>
      </c>
      <c r="K71" s="32">
        <f t="shared" si="5"/>
        <v>0</v>
      </c>
      <c r="L71" s="32">
        <f aca="true" t="shared" si="6" ref="L71:T71">SUBTOTAL(9,L61:L70)</f>
        <v>138</v>
      </c>
      <c r="M71" s="411">
        <f t="shared" si="6"/>
        <v>44</v>
      </c>
      <c r="N71" s="30">
        <f t="shared" si="6"/>
        <v>46</v>
      </c>
      <c r="O71" s="29">
        <f t="shared" si="6"/>
        <v>48</v>
      </c>
      <c r="P71" s="32">
        <f t="shared" si="6"/>
        <v>14</v>
      </c>
      <c r="Q71" s="411">
        <f t="shared" si="6"/>
        <v>5</v>
      </c>
      <c r="R71" s="30">
        <f t="shared" si="6"/>
        <v>4</v>
      </c>
      <c r="S71" s="30">
        <f t="shared" si="6"/>
        <v>4</v>
      </c>
      <c r="T71" s="29">
        <f t="shared" si="6"/>
        <v>1</v>
      </c>
    </row>
    <row r="72" spans="1:20" s="28" customFormat="1" ht="12.75">
      <c r="A72" s="514" t="s">
        <v>425</v>
      </c>
      <c r="B72" s="515"/>
      <c r="C72" s="31">
        <f aca="true" t="shared" si="7" ref="C72:K72">SUM(C60,C71)</f>
        <v>57</v>
      </c>
      <c r="D72" s="29">
        <f t="shared" si="7"/>
        <v>8</v>
      </c>
      <c r="E72" s="31">
        <f t="shared" si="7"/>
        <v>50</v>
      </c>
      <c r="F72" s="29">
        <f t="shared" si="7"/>
        <v>2</v>
      </c>
      <c r="G72" s="31">
        <f t="shared" si="7"/>
        <v>1</v>
      </c>
      <c r="H72" s="29">
        <f t="shared" si="7"/>
        <v>5</v>
      </c>
      <c r="I72" s="31">
        <f t="shared" si="7"/>
        <v>6</v>
      </c>
      <c r="J72" s="29">
        <f t="shared" si="7"/>
        <v>1</v>
      </c>
      <c r="K72" s="32">
        <f t="shared" si="7"/>
        <v>2</v>
      </c>
      <c r="L72" s="32">
        <f aca="true" t="shared" si="8" ref="L72:T72">SUBTOTAL(9,L5:L71)</f>
        <v>1022</v>
      </c>
      <c r="M72" s="411">
        <f t="shared" si="8"/>
        <v>337</v>
      </c>
      <c r="N72" s="30">
        <f t="shared" si="8"/>
        <v>341</v>
      </c>
      <c r="O72" s="29">
        <f t="shared" si="8"/>
        <v>344</v>
      </c>
      <c r="P72" s="32">
        <f t="shared" si="8"/>
        <v>81</v>
      </c>
      <c r="Q72" s="411">
        <f t="shared" si="8"/>
        <v>22</v>
      </c>
      <c r="R72" s="30">
        <f t="shared" si="8"/>
        <v>21</v>
      </c>
      <c r="S72" s="30">
        <f t="shared" si="8"/>
        <v>24</v>
      </c>
      <c r="T72" s="29">
        <f t="shared" si="8"/>
        <v>14</v>
      </c>
    </row>
  </sheetData>
  <sheetProtection/>
  <mergeCells count="13">
    <mergeCell ref="A60:B60"/>
    <mergeCell ref="A71:B71"/>
    <mergeCell ref="A72:B72"/>
    <mergeCell ref="L2:T2"/>
    <mergeCell ref="C3:C4"/>
    <mergeCell ref="D3:D4"/>
    <mergeCell ref="C2:K2"/>
    <mergeCell ref="K3:K4"/>
    <mergeCell ref="L3:O3"/>
    <mergeCell ref="P3:T3"/>
    <mergeCell ref="E3:F3"/>
    <mergeCell ref="G3:H3"/>
    <mergeCell ref="I3:J3"/>
  </mergeCells>
  <printOptions horizontalCentered="1"/>
  <pageMargins left="0.5905511811023623" right="0.5905511811023623" top="0.5905511811023623" bottom="0.3937007874015748" header="0.3937007874015748" footer="0.1968503937007874"/>
  <pageSetup fitToHeight="0" fitToWidth="1" horizontalDpi="600" verticalDpi="600" orientation="portrait" paperSize="9" scale="70" r:id="rId1"/>
  <headerFooter alignWithMargins="0">
    <oddHeader>&amp;R&amp;K000000調査基準日：平成29年５月１日</oddHeader>
    <oddFooter>&amp;R&amp;K000000平成29年度公立高等学校学校数・学級数　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V25"/>
  <sheetViews>
    <sheetView zoomScalePageLayoutView="0" workbookViewId="0" topLeftCell="A1">
      <pane xSplit="2" ySplit="4" topLeftCell="C5" activePane="bottomRight" state="frozen"/>
      <selection pane="topLeft" activeCell="A2" sqref="A2:A3"/>
      <selection pane="topRight" activeCell="A2" sqref="A2:A3"/>
      <selection pane="bottomLeft" activeCell="A2" sqref="A2:A3"/>
      <selection pane="bottomRight" activeCell="A2" sqref="A2"/>
    </sheetView>
  </sheetViews>
  <sheetFormatPr defaultColWidth="9.00390625" defaultRowHeight="13.5" outlineLevelRow="1"/>
  <cols>
    <col min="1" max="1" width="4.75390625" style="74" bestFit="1" customWidth="1"/>
    <col min="2" max="2" width="20.125" style="74" customWidth="1"/>
    <col min="3" max="3" width="6.375" style="74" bestFit="1" customWidth="1"/>
    <col min="4" max="5" width="5.00390625" style="219" bestFit="1" customWidth="1"/>
    <col min="6" max="6" width="5.625" style="219" bestFit="1" customWidth="1"/>
    <col min="7" max="7" width="4.625" style="219" bestFit="1" customWidth="1"/>
    <col min="8" max="9" width="5.50390625" style="219" customWidth="1"/>
    <col min="10" max="10" width="3.75390625" style="219" customWidth="1"/>
    <col min="11" max="11" width="5.50390625" style="219" customWidth="1"/>
    <col min="12" max="12" width="3.75390625" style="219" customWidth="1"/>
    <col min="13" max="13" width="5.50390625" style="219" customWidth="1"/>
    <col min="14" max="14" width="3.75390625" style="219" customWidth="1"/>
    <col min="15" max="15" width="5.50390625" style="219" customWidth="1"/>
    <col min="16" max="16" width="3.75390625" style="219" customWidth="1"/>
    <col min="17" max="17" width="5.50390625" style="219" customWidth="1"/>
    <col min="18" max="18" width="3.75390625" style="219" customWidth="1"/>
    <col min="19" max="19" width="5.50390625" style="219" customWidth="1"/>
    <col min="20" max="20" width="3.75390625" style="219" customWidth="1"/>
    <col min="21" max="21" width="5.50390625" style="219" customWidth="1"/>
    <col min="22" max="22" width="3.75390625" style="219" customWidth="1"/>
    <col min="23" max="23" width="5.50390625" style="219" customWidth="1"/>
    <col min="24" max="24" width="3.75390625" style="219" customWidth="1"/>
    <col min="25" max="25" width="5.50390625" style="219" customWidth="1"/>
    <col min="26" max="26" width="3.75390625" style="219" customWidth="1"/>
    <col min="27" max="27" width="5.50390625" style="219" customWidth="1"/>
    <col min="28" max="28" width="3.75390625" style="219" customWidth="1"/>
    <col min="29" max="29" width="5.50390625" style="219" customWidth="1"/>
    <col min="30" max="30" width="3.75390625" style="219" customWidth="1"/>
    <col min="31" max="31" width="5.50390625" style="219" customWidth="1"/>
    <col min="32" max="32" width="3.75390625" style="219" customWidth="1"/>
    <col min="33" max="33" width="5.50390625" style="219" customWidth="1"/>
    <col min="34" max="34" width="3.75390625" style="219" customWidth="1"/>
    <col min="35" max="35" width="5.50390625" style="219" customWidth="1"/>
    <col min="36" max="36" width="3.75390625" style="219" customWidth="1"/>
    <col min="37" max="37" width="5.50390625" style="219" customWidth="1"/>
    <col min="38" max="38" width="3.75390625" style="219" customWidth="1"/>
    <col min="39" max="39" width="5.50390625" style="219" customWidth="1"/>
    <col min="40" max="40" width="3.75390625" style="219" customWidth="1"/>
    <col min="41" max="41" width="5.50390625" style="219" customWidth="1"/>
    <col min="42" max="42" width="3.75390625" style="219" customWidth="1"/>
    <col min="43" max="43" width="5.50390625" style="219" customWidth="1"/>
    <col min="44" max="44" width="3.75390625" style="219" customWidth="1"/>
    <col min="45" max="45" width="5.50390625" style="219" customWidth="1"/>
    <col min="46" max="46" width="3.75390625" style="219" customWidth="1"/>
    <col min="47" max="47" width="5.50390625" style="219" customWidth="1"/>
    <col min="48" max="48" width="3.75390625" style="219" customWidth="1"/>
    <col min="49" max="16384" width="9.00390625" style="219" customWidth="1"/>
  </cols>
  <sheetData>
    <row r="1" spans="1:48" ht="12">
      <c r="A1" s="73" t="s">
        <v>634</v>
      </c>
      <c r="B1" s="219"/>
      <c r="C1" s="219"/>
      <c r="AV1" s="220"/>
    </row>
    <row r="2" spans="1:48" s="74" customFormat="1" ht="15" customHeight="1">
      <c r="A2" s="340"/>
      <c r="B2" s="337"/>
      <c r="C2" s="478"/>
      <c r="D2" s="529" t="s">
        <v>506</v>
      </c>
      <c r="E2" s="529"/>
      <c r="F2" s="530" t="s">
        <v>569</v>
      </c>
      <c r="G2" s="531"/>
      <c r="H2" s="531"/>
      <c r="I2" s="531"/>
      <c r="J2" s="531"/>
      <c r="K2" s="531"/>
      <c r="L2" s="531"/>
      <c r="M2" s="531"/>
      <c r="N2" s="531"/>
      <c r="O2" s="531"/>
      <c r="P2" s="531"/>
      <c r="Q2" s="531"/>
      <c r="R2" s="531"/>
      <c r="S2" s="531"/>
      <c r="T2" s="531"/>
      <c r="U2" s="531"/>
      <c r="V2" s="531"/>
      <c r="W2" s="531"/>
      <c r="X2" s="531"/>
      <c r="Y2" s="531"/>
      <c r="Z2" s="531"/>
      <c r="AA2" s="531"/>
      <c r="AB2" s="531"/>
      <c r="AC2" s="531"/>
      <c r="AD2" s="531"/>
      <c r="AE2" s="531"/>
      <c r="AF2" s="531"/>
      <c r="AG2" s="531"/>
      <c r="AH2" s="531"/>
      <c r="AI2" s="531"/>
      <c r="AJ2" s="531"/>
      <c r="AK2" s="531"/>
      <c r="AL2" s="531"/>
      <c r="AM2" s="531"/>
      <c r="AN2" s="531"/>
      <c r="AO2" s="531"/>
      <c r="AP2" s="531"/>
      <c r="AQ2" s="531"/>
      <c r="AR2" s="531"/>
      <c r="AS2" s="531"/>
      <c r="AT2" s="531"/>
      <c r="AU2" s="531"/>
      <c r="AV2" s="531"/>
    </row>
    <row r="3" spans="1:48" s="74" customFormat="1" ht="15" customHeight="1">
      <c r="A3" s="341" t="s">
        <v>607</v>
      </c>
      <c r="B3" s="338" t="s">
        <v>608</v>
      </c>
      <c r="C3" s="291" t="s">
        <v>619</v>
      </c>
      <c r="D3" s="532" t="s">
        <v>246</v>
      </c>
      <c r="E3" s="534" t="s">
        <v>247</v>
      </c>
      <c r="F3" s="536" t="s">
        <v>570</v>
      </c>
      <c r="G3" s="536"/>
      <c r="H3" s="537" t="s">
        <v>571</v>
      </c>
      <c r="I3" s="531" t="s">
        <v>572</v>
      </c>
      <c r="J3" s="531"/>
      <c r="K3" s="538"/>
      <c r="L3" s="538"/>
      <c r="M3" s="538"/>
      <c r="N3" s="538"/>
      <c r="O3" s="538"/>
      <c r="P3" s="538"/>
      <c r="Q3" s="538"/>
      <c r="R3" s="538"/>
      <c r="S3" s="538"/>
      <c r="T3" s="538"/>
      <c r="U3" s="538"/>
      <c r="V3" s="538"/>
      <c r="W3" s="538"/>
      <c r="X3" s="538"/>
      <c r="Y3" s="530" t="s">
        <v>573</v>
      </c>
      <c r="Z3" s="531"/>
      <c r="AA3" s="538"/>
      <c r="AB3" s="538"/>
      <c r="AC3" s="538"/>
      <c r="AD3" s="538"/>
      <c r="AE3" s="538"/>
      <c r="AF3" s="538"/>
      <c r="AG3" s="538"/>
      <c r="AH3" s="538"/>
      <c r="AI3" s="531" t="s">
        <v>574</v>
      </c>
      <c r="AJ3" s="531"/>
      <c r="AK3" s="538"/>
      <c r="AL3" s="538"/>
      <c r="AM3" s="538"/>
      <c r="AN3" s="538"/>
      <c r="AO3" s="538"/>
      <c r="AP3" s="538"/>
      <c r="AQ3" s="538"/>
      <c r="AR3" s="538"/>
      <c r="AS3" s="538"/>
      <c r="AT3" s="538"/>
      <c r="AU3" s="538"/>
      <c r="AV3" s="538"/>
    </row>
    <row r="4" spans="1:48" s="74" customFormat="1" ht="15" customHeight="1">
      <c r="A4" s="342"/>
      <c r="B4" s="339"/>
      <c r="C4" s="292"/>
      <c r="D4" s="533"/>
      <c r="E4" s="535"/>
      <c r="F4" s="536"/>
      <c r="G4" s="536"/>
      <c r="H4" s="537"/>
      <c r="I4" s="536" t="s">
        <v>295</v>
      </c>
      <c r="J4" s="536"/>
      <c r="K4" s="539" t="s">
        <v>500</v>
      </c>
      <c r="L4" s="540"/>
      <c r="M4" s="539" t="s">
        <v>499</v>
      </c>
      <c r="N4" s="540"/>
      <c r="O4" s="539" t="s">
        <v>498</v>
      </c>
      <c r="P4" s="540"/>
      <c r="Q4" s="539" t="s">
        <v>497</v>
      </c>
      <c r="R4" s="540"/>
      <c r="S4" s="539" t="s">
        <v>575</v>
      </c>
      <c r="T4" s="540"/>
      <c r="U4" s="539" t="s">
        <v>576</v>
      </c>
      <c r="V4" s="540"/>
      <c r="W4" s="539" t="s">
        <v>577</v>
      </c>
      <c r="X4" s="541"/>
      <c r="Y4" s="536" t="s">
        <v>578</v>
      </c>
      <c r="Z4" s="536"/>
      <c r="AA4" s="539" t="s">
        <v>500</v>
      </c>
      <c r="AB4" s="540"/>
      <c r="AC4" s="539" t="s">
        <v>499</v>
      </c>
      <c r="AD4" s="540"/>
      <c r="AE4" s="539" t="s">
        <v>498</v>
      </c>
      <c r="AF4" s="540"/>
      <c r="AG4" s="539" t="s">
        <v>577</v>
      </c>
      <c r="AH4" s="541"/>
      <c r="AI4" s="536" t="s">
        <v>579</v>
      </c>
      <c r="AJ4" s="536"/>
      <c r="AK4" s="539" t="s">
        <v>500</v>
      </c>
      <c r="AL4" s="540"/>
      <c r="AM4" s="539" t="s">
        <v>499</v>
      </c>
      <c r="AN4" s="540"/>
      <c r="AO4" s="539" t="s">
        <v>498</v>
      </c>
      <c r="AP4" s="540"/>
      <c r="AQ4" s="539" t="s">
        <v>577</v>
      </c>
      <c r="AR4" s="540"/>
      <c r="AS4" s="539" t="s">
        <v>580</v>
      </c>
      <c r="AT4" s="540"/>
      <c r="AU4" s="539" t="s">
        <v>581</v>
      </c>
      <c r="AV4" s="541"/>
    </row>
    <row r="5" spans="1:48" ht="13.5" customHeight="1" outlineLevel="1">
      <c r="A5" s="459" t="s">
        <v>296</v>
      </c>
      <c r="B5" s="460" t="s">
        <v>582</v>
      </c>
      <c r="C5" s="490"/>
      <c r="D5" s="461">
        <v>1</v>
      </c>
      <c r="E5" s="480"/>
      <c r="F5" s="463">
        <f>SUM(H5,I5,Y5,AI5)</f>
        <v>23</v>
      </c>
      <c r="G5" s="464">
        <f>SUM(J5,Z5,AJ5)</f>
        <v>0</v>
      </c>
      <c r="H5" s="484">
        <v>1</v>
      </c>
      <c r="I5" s="463">
        <f>SUM(K5,M5,O5,Q5,S5,U5,W5)</f>
        <v>4</v>
      </c>
      <c r="J5" s="464">
        <f>SUM(L5,N5,P5,R5,T5,V5,X5)</f>
        <v>0</v>
      </c>
      <c r="K5" s="462">
        <v>0</v>
      </c>
      <c r="L5" s="465" t="s">
        <v>583</v>
      </c>
      <c r="M5" s="462">
        <v>2</v>
      </c>
      <c r="N5" s="465" t="s">
        <v>583</v>
      </c>
      <c r="O5" s="462">
        <v>0</v>
      </c>
      <c r="P5" s="465" t="s">
        <v>583</v>
      </c>
      <c r="Q5" s="462">
        <v>0</v>
      </c>
      <c r="R5" s="465" t="s">
        <v>583</v>
      </c>
      <c r="S5" s="462">
        <v>0</v>
      </c>
      <c r="T5" s="465" t="s">
        <v>583</v>
      </c>
      <c r="U5" s="462">
        <v>1</v>
      </c>
      <c r="V5" s="465" t="s">
        <v>583</v>
      </c>
      <c r="W5" s="462">
        <v>1</v>
      </c>
      <c r="X5" s="464" t="s">
        <v>583</v>
      </c>
      <c r="Y5" s="463">
        <f>SUM(AA5,AC5,AE5,AG5)</f>
        <v>5</v>
      </c>
      <c r="Z5" s="464">
        <f>SUM(AB5,AD5,AF5,AH5)</f>
        <v>0</v>
      </c>
      <c r="AA5" s="462">
        <v>1</v>
      </c>
      <c r="AB5" s="465" t="s">
        <v>583</v>
      </c>
      <c r="AC5" s="476">
        <v>1</v>
      </c>
      <c r="AD5" s="465" t="s">
        <v>583</v>
      </c>
      <c r="AE5" s="476">
        <v>2</v>
      </c>
      <c r="AF5" s="465" t="s">
        <v>583</v>
      </c>
      <c r="AG5" s="462">
        <v>1</v>
      </c>
      <c r="AH5" s="464" t="s">
        <v>583</v>
      </c>
      <c r="AI5" s="463">
        <f>SUM(AK5,AM5,AO5,AQ5,AS5,AU5)</f>
        <v>13</v>
      </c>
      <c r="AJ5" s="464">
        <f>SUM(AL5,AN5,AP5,AR5,AT5,AV5)</f>
        <v>0</v>
      </c>
      <c r="AK5" s="462">
        <v>1</v>
      </c>
      <c r="AL5" s="465" t="s">
        <v>583</v>
      </c>
      <c r="AM5" s="462">
        <v>3</v>
      </c>
      <c r="AN5" s="465" t="s">
        <v>583</v>
      </c>
      <c r="AO5" s="462">
        <v>1</v>
      </c>
      <c r="AP5" s="465" t="s">
        <v>583</v>
      </c>
      <c r="AQ5" s="462">
        <v>2</v>
      </c>
      <c r="AR5" s="465" t="s">
        <v>583</v>
      </c>
      <c r="AS5" s="462">
        <v>6</v>
      </c>
      <c r="AT5" s="465" t="s">
        <v>583</v>
      </c>
      <c r="AU5" s="488">
        <v>0</v>
      </c>
      <c r="AV5" s="489">
        <v>0</v>
      </c>
    </row>
    <row r="6" spans="1:48" ht="13.5" customHeight="1" outlineLevel="1">
      <c r="A6" s="493" t="s">
        <v>296</v>
      </c>
      <c r="B6" s="494" t="s">
        <v>621</v>
      </c>
      <c r="C6" s="491" t="s">
        <v>620</v>
      </c>
      <c r="D6" s="471"/>
      <c r="E6" s="481">
        <v>1</v>
      </c>
      <c r="F6" s="474">
        <f aca="true" t="shared" si="0" ref="F6:F19">SUM(H6,I6,Y6,AI6)</f>
        <v>0</v>
      </c>
      <c r="G6" s="475">
        <f aca="true" t="shared" si="1" ref="G6:G19">SUM(J6,Z6,AJ6)</f>
        <v>0</v>
      </c>
      <c r="H6" s="485">
        <v>0</v>
      </c>
      <c r="I6" s="474">
        <f aca="true" t="shared" si="2" ref="I6:I19">SUM(K6,M6,O6,Q6,S6,U6,W6)</f>
        <v>0</v>
      </c>
      <c r="J6" s="475">
        <f aca="true" t="shared" si="3" ref="J6:J19">SUM(L6,N6,P6,R6,T6,V6,X6)</f>
        <v>0</v>
      </c>
      <c r="K6" s="479">
        <v>0</v>
      </c>
      <c r="L6" s="472" t="s">
        <v>583</v>
      </c>
      <c r="M6" s="473">
        <v>0</v>
      </c>
      <c r="N6" s="472" t="s">
        <v>583</v>
      </c>
      <c r="O6" s="473">
        <v>0</v>
      </c>
      <c r="P6" s="472" t="s">
        <v>583</v>
      </c>
      <c r="Q6" s="473">
        <v>0</v>
      </c>
      <c r="R6" s="472" t="s">
        <v>583</v>
      </c>
      <c r="S6" s="473">
        <v>0</v>
      </c>
      <c r="T6" s="472" t="s">
        <v>583</v>
      </c>
      <c r="U6" s="473">
        <v>0</v>
      </c>
      <c r="V6" s="472" t="s">
        <v>583</v>
      </c>
      <c r="W6" s="473">
        <v>0</v>
      </c>
      <c r="X6" s="475" t="s">
        <v>583</v>
      </c>
      <c r="Y6" s="474">
        <f aca="true" t="shared" si="4" ref="Y6:Y21">SUM(AA6,AC6,AE6,AG6)</f>
        <v>0</v>
      </c>
      <c r="Z6" s="475">
        <f aca="true" t="shared" si="5" ref="Z6:Z21">SUM(AB6,AD6,AF6,AH6)</f>
        <v>0</v>
      </c>
      <c r="AA6" s="479">
        <v>0</v>
      </c>
      <c r="AB6" s="472" t="s">
        <v>583</v>
      </c>
      <c r="AC6" s="473">
        <v>0</v>
      </c>
      <c r="AD6" s="472" t="s">
        <v>583</v>
      </c>
      <c r="AE6" s="473">
        <v>0</v>
      </c>
      <c r="AF6" s="472" t="s">
        <v>583</v>
      </c>
      <c r="AG6" s="473">
        <v>0</v>
      </c>
      <c r="AH6" s="475" t="s">
        <v>583</v>
      </c>
      <c r="AI6" s="474">
        <f aca="true" t="shared" si="6" ref="AI6:AI21">SUM(AK6,AM6,AO6,AQ6,AS6,AU6)</f>
        <v>0</v>
      </c>
      <c r="AJ6" s="475">
        <f aca="true" t="shared" si="7" ref="AJ6:AJ21">SUM(AL6,AN6,AP6,AR6,AT6,AV6)</f>
        <v>0</v>
      </c>
      <c r="AK6" s="474">
        <v>0</v>
      </c>
      <c r="AL6" s="472" t="s">
        <v>583</v>
      </c>
      <c r="AM6" s="473">
        <v>0</v>
      </c>
      <c r="AN6" s="472" t="s">
        <v>583</v>
      </c>
      <c r="AO6" s="473">
        <v>0</v>
      </c>
      <c r="AP6" s="472" t="s">
        <v>583</v>
      </c>
      <c r="AQ6" s="473">
        <v>0</v>
      </c>
      <c r="AR6" s="472" t="s">
        <v>583</v>
      </c>
      <c r="AS6" s="473">
        <v>0</v>
      </c>
      <c r="AT6" s="472" t="s">
        <v>583</v>
      </c>
      <c r="AU6" s="473">
        <v>0</v>
      </c>
      <c r="AV6" s="475">
        <v>0</v>
      </c>
    </row>
    <row r="7" spans="1:48" ht="13.5" customHeight="1" outlineLevel="1">
      <c r="A7" s="493" t="s">
        <v>296</v>
      </c>
      <c r="B7" s="494" t="s">
        <v>584</v>
      </c>
      <c r="C7" s="491"/>
      <c r="D7" s="471">
        <v>1</v>
      </c>
      <c r="E7" s="481"/>
      <c r="F7" s="474">
        <f t="shared" si="0"/>
        <v>37</v>
      </c>
      <c r="G7" s="475">
        <f t="shared" si="1"/>
        <v>0</v>
      </c>
      <c r="H7" s="485">
        <v>8</v>
      </c>
      <c r="I7" s="474">
        <f t="shared" si="2"/>
        <v>8</v>
      </c>
      <c r="J7" s="475">
        <f t="shared" si="3"/>
        <v>0</v>
      </c>
      <c r="K7" s="479">
        <v>2</v>
      </c>
      <c r="L7" s="472" t="s">
        <v>583</v>
      </c>
      <c r="M7" s="473">
        <v>1</v>
      </c>
      <c r="N7" s="472" t="s">
        <v>583</v>
      </c>
      <c r="O7" s="473">
        <v>1</v>
      </c>
      <c r="P7" s="472" t="s">
        <v>583</v>
      </c>
      <c r="Q7" s="473">
        <v>0</v>
      </c>
      <c r="R7" s="472" t="s">
        <v>583</v>
      </c>
      <c r="S7" s="473">
        <v>2</v>
      </c>
      <c r="T7" s="472" t="s">
        <v>583</v>
      </c>
      <c r="U7" s="473">
        <v>2</v>
      </c>
      <c r="V7" s="472" t="s">
        <v>583</v>
      </c>
      <c r="W7" s="473">
        <v>0</v>
      </c>
      <c r="X7" s="475" t="s">
        <v>583</v>
      </c>
      <c r="Y7" s="474">
        <f t="shared" si="4"/>
        <v>7</v>
      </c>
      <c r="Z7" s="475">
        <f t="shared" si="5"/>
        <v>0</v>
      </c>
      <c r="AA7" s="479">
        <v>2</v>
      </c>
      <c r="AB7" s="472" t="s">
        <v>583</v>
      </c>
      <c r="AC7" s="473">
        <v>2</v>
      </c>
      <c r="AD7" s="472" t="s">
        <v>583</v>
      </c>
      <c r="AE7" s="473">
        <v>3</v>
      </c>
      <c r="AF7" s="472" t="s">
        <v>583</v>
      </c>
      <c r="AG7" s="473">
        <v>0</v>
      </c>
      <c r="AH7" s="475" t="s">
        <v>583</v>
      </c>
      <c r="AI7" s="474">
        <f t="shared" si="6"/>
        <v>14</v>
      </c>
      <c r="AJ7" s="475">
        <f t="shared" si="7"/>
        <v>0</v>
      </c>
      <c r="AK7" s="474">
        <v>5</v>
      </c>
      <c r="AL7" s="472" t="s">
        <v>583</v>
      </c>
      <c r="AM7" s="473">
        <v>4</v>
      </c>
      <c r="AN7" s="472" t="s">
        <v>583</v>
      </c>
      <c r="AO7" s="473">
        <v>5</v>
      </c>
      <c r="AP7" s="472" t="s">
        <v>583</v>
      </c>
      <c r="AQ7" s="473">
        <v>0</v>
      </c>
      <c r="AR7" s="472" t="s">
        <v>583</v>
      </c>
      <c r="AS7" s="473">
        <v>0</v>
      </c>
      <c r="AT7" s="472" t="s">
        <v>583</v>
      </c>
      <c r="AU7" s="473">
        <v>0</v>
      </c>
      <c r="AV7" s="475">
        <v>0</v>
      </c>
    </row>
    <row r="8" spans="1:48" ht="13.5" customHeight="1" outlineLevel="1">
      <c r="A8" s="493" t="s">
        <v>296</v>
      </c>
      <c r="B8" s="494" t="s">
        <v>585</v>
      </c>
      <c r="C8" s="491"/>
      <c r="D8" s="471"/>
      <c r="E8" s="481">
        <v>1</v>
      </c>
      <c r="F8" s="474">
        <f t="shared" si="0"/>
        <v>9</v>
      </c>
      <c r="G8" s="475">
        <f t="shared" si="1"/>
        <v>0</v>
      </c>
      <c r="H8" s="485">
        <v>3</v>
      </c>
      <c r="I8" s="474">
        <f t="shared" si="2"/>
        <v>6</v>
      </c>
      <c r="J8" s="475">
        <f t="shared" si="3"/>
        <v>0</v>
      </c>
      <c r="K8" s="479">
        <v>1</v>
      </c>
      <c r="L8" s="472" t="s">
        <v>583</v>
      </c>
      <c r="M8" s="473">
        <v>1</v>
      </c>
      <c r="N8" s="472" t="s">
        <v>583</v>
      </c>
      <c r="O8" s="473">
        <v>1</v>
      </c>
      <c r="P8" s="472" t="s">
        <v>583</v>
      </c>
      <c r="Q8" s="473">
        <v>1</v>
      </c>
      <c r="R8" s="472" t="s">
        <v>583</v>
      </c>
      <c r="S8" s="473">
        <v>1</v>
      </c>
      <c r="T8" s="472" t="s">
        <v>583</v>
      </c>
      <c r="U8" s="473">
        <v>1</v>
      </c>
      <c r="V8" s="472" t="s">
        <v>583</v>
      </c>
      <c r="W8" s="473">
        <v>0</v>
      </c>
      <c r="X8" s="475" t="s">
        <v>583</v>
      </c>
      <c r="Y8" s="474">
        <f t="shared" si="4"/>
        <v>0</v>
      </c>
      <c r="Z8" s="475">
        <f t="shared" si="5"/>
        <v>0</v>
      </c>
      <c r="AA8" s="479">
        <v>0</v>
      </c>
      <c r="AB8" s="472" t="s">
        <v>583</v>
      </c>
      <c r="AC8" s="473">
        <v>0</v>
      </c>
      <c r="AD8" s="472" t="s">
        <v>583</v>
      </c>
      <c r="AE8" s="473">
        <v>0</v>
      </c>
      <c r="AF8" s="472" t="s">
        <v>583</v>
      </c>
      <c r="AG8" s="473">
        <v>0</v>
      </c>
      <c r="AH8" s="475" t="s">
        <v>583</v>
      </c>
      <c r="AI8" s="474">
        <f t="shared" si="6"/>
        <v>0</v>
      </c>
      <c r="AJ8" s="475">
        <f t="shared" si="7"/>
        <v>0</v>
      </c>
      <c r="AK8" s="474">
        <v>0</v>
      </c>
      <c r="AL8" s="472" t="s">
        <v>583</v>
      </c>
      <c r="AM8" s="473">
        <v>0</v>
      </c>
      <c r="AN8" s="472" t="s">
        <v>583</v>
      </c>
      <c r="AO8" s="473">
        <v>0</v>
      </c>
      <c r="AP8" s="472" t="s">
        <v>583</v>
      </c>
      <c r="AQ8" s="473">
        <v>0</v>
      </c>
      <c r="AR8" s="472" t="s">
        <v>583</v>
      </c>
      <c r="AS8" s="473">
        <v>0</v>
      </c>
      <c r="AT8" s="472" t="s">
        <v>583</v>
      </c>
      <c r="AU8" s="473">
        <v>0</v>
      </c>
      <c r="AV8" s="475">
        <v>0</v>
      </c>
    </row>
    <row r="9" spans="1:48" ht="13.5" customHeight="1" outlineLevel="1">
      <c r="A9" s="493" t="s">
        <v>296</v>
      </c>
      <c r="B9" s="494" t="s">
        <v>586</v>
      </c>
      <c r="C9" s="491"/>
      <c r="D9" s="471">
        <v>1</v>
      </c>
      <c r="E9" s="481"/>
      <c r="F9" s="474">
        <f t="shared" si="0"/>
        <v>48</v>
      </c>
      <c r="G9" s="475">
        <f t="shared" si="1"/>
        <v>1</v>
      </c>
      <c r="H9" s="485">
        <v>0</v>
      </c>
      <c r="I9" s="474">
        <f t="shared" si="2"/>
        <v>18</v>
      </c>
      <c r="J9" s="475">
        <f t="shared" si="3"/>
        <v>0</v>
      </c>
      <c r="K9" s="479">
        <v>0</v>
      </c>
      <c r="L9" s="472" t="s">
        <v>583</v>
      </c>
      <c r="M9" s="473">
        <v>0</v>
      </c>
      <c r="N9" s="472" t="s">
        <v>583</v>
      </c>
      <c r="O9" s="473">
        <v>0</v>
      </c>
      <c r="P9" s="472" t="s">
        <v>583</v>
      </c>
      <c r="Q9" s="473">
        <v>0</v>
      </c>
      <c r="R9" s="472" t="s">
        <v>583</v>
      </c>
      <c r="S9" s="473">
        <v>0</v>
      </c>
      <c r="T9" s="472" t="s">
        <v>583</v>
      </c>
      <c r="U9" s="473">
        <v>2</v>
      </c>
      <c r="V9" s="472" t="s">
        <v>583</v>
      </c>
      <c r="W9" s="473">
        <v>16</v>
      </c>
      <c r="X9" s="475" t="s">
        <v>583</v>
      </c>
      <c r="Y9" s="474">
        <f t="shared" si="4"/>
        <v>14</v>
      </c>
      <c r="Z9" s="475">
        <f t="shared" si="5"/>
        <v>1</v>
      </c>
      <c r="AA9" s="479">
        <v>1</v>
      </c>
      <c r="AB9" s="472" t="s">
        <v>583</v>
      </c>
      <c r="AC9" s="473">
        <v>0</v>
      </c>
      <c r="AD9" s="472" t="s">
        <v>583</v>
      </c>
      <c r="AE9" s="473">
        <v>2</v>
      </c>
      <c r="AF9" s="472">
        <v>1</v>
      </c>
      <c r="AG9" s="473">
        <v>11</v>
      </c>
      <c r="AH9" s="475" t="s">
        <v>583</v>
      </c>
      <c r="AI9" s="474">
        <f t="shared" si="6"/>
        <v>16</v>
      </c>
      <c r="AJ9" s="475">
        <f t="shared" si="7"/>
        <v>0</v>
      </c>
      <c r="AK9" s="474">
        <v>2</v>
      </c>
      <c r="AL9" s="472" t="s">
        <v>583</v>
      </c>
      <c r="AM9" s="473">
        <v>1</v>
      </c>
      <c r="AN9" s="472" t="s">
        <v>583</v>
      </c>
      <c r="AO9" s="473">
        <v>2</v>
      </c>
      <c r="AP9" s="472" t="s">
        <v>583</v>
      </c>
      <c r="AQ9" s="473">
        <v>11</v>
      </c>
      <c r="AR9" s="472" t="s">
        <v>583</v>
      </c>
      <c r="AS9" s="473">
        <v>0</v>
      </c>
      <c r="AT9" s="472" t="s">
        <v>583</v>
      </c>
      <c r="AU9" s="473">
        <v>0</v>
      </c>
      <c r="AV9" s="475">
        <v>0</v>
      </c>
    </row>
    <row r="10" spans="1:48" ht="13.5" customHeight="1" outlineLevel="1">
      <c r="A10" s="493" t="s">
        <v>296</v>
      </c>
      <c r="B10" s="494" t="s">
        <v>587</v>
      </c>
      <c r="C10" s="491"/>
      <c r="D10" s="471">
        <v>1</v>
      </c>
      <c r="E10" s="481"/>
      <c r="F10" s="474">
        <f t="shared" si="0"/>
        <v>76</v>
      </c>
      <c r="G10" s="475">
        <f t="shared" si="1"/>
        <v>2</v>
      </c>
      <c r="H10" s="485">
        <v>0</v>
      </c>
      <c r="I10" s="474">
        <f t="shared" si="2"/>
        <v>31</v>
      </c>
      <c r="J10" s="475">
        <f t="shared" si="3"/>
        <v>1</v>
      </c>
      <c r="K10" s="479">
        <v>5</v>
      </c>
      <c r="L10" s="472" t="s">
        <v>583</v>
      </c>
      <c r="M10" s="473">
        <v>4</v>
      </c>
      <c r="N10" s="472" t="s">
        <v>583</v>
      </c>
      <c r="O10" s="473">
        <v>4</v>
      </c>
      <c r="P10" s="472">
        <v>1</v>
      </c>
      <c r="Q10" s="473">
        <v>5</v>
      </c>
      <c r="R10" s="472" t="s">
        <v>583</v>
      </c>
      <c r="S10" s="473">
        <v>6</v>
      </c>
      <c r="T10" s="472" t="s">
        <v>583</v>
      </c>
      <c r="U10" s="473">
        <v>4</v>
      </c>
      <c r="V10" s="472" t="s">
        <v>583</v>
      </c>
      <c r="W10" s="473">
        <v>3</v>
      </c>
      <c r="X10" s="475" t="s">
        <v>583</v>
      </c>
      <c r="Y10" s="474">
        <f t="shared" si="4"/>
        <v>19</v>
      </c>
      <c r="Z10" s="475">
        <f t="shared" si="5"/>
        <v>1</v>
      </c>
      <c r="AA10" s="479">
        <v>4</v>
      </c>
      <c r="AB10" s="472" t="s">
        <v>583</v>
      </c>
      <c r="AC10" s="473">
        <v>5</v>
      </c>
      <c r="AD10" s="472" t="s">
        <v>583</v>
      </c>
      <c r="AE10" s="473">
        <v>8</v>
      </c>
      <c r="AF10" s="472">
        <v>1</v>
      </c>
      <c r="AG10" s="473">
        <v>2</v>
      </c>
      <c r="AH10" s="475" t="s">
        <v>583</v>
      </c>
      <c r="AI10" s="474">
        <f t="shared" si="6"/>
        <v>26</v>
      </c>
      <c r="AJ10" s="475">
        <f t="shared" si="7"/>
        <v>0</v>
      </c>
      <c r="AK10" s="474">
        <v>8</v>
      </c>
      <c r="AL10" s="472" t="s">
        <v>583</v>
      </c>
      <c r="AM10" s="473">
        <v>9</v>
      </c>
      <c r="AN10" s="472" t="s">
        <v>583</v>
      </c>
      <c r="AO10" s="473">
        <v>9</v>
      </c>
      <c r="AP10" s="472" t="s">
        <v>583</v>
      </c>
      <c r="AQ10" s="473">
        <v>0</v>
      </c>
      <c r="AR10" s="472" t="s">
        <v>583</v>
      </c>
      <c r="AS10" s="473">
        <v>0</v>
      </c>
      <c r="AT10" s="472" t="s">
        <v>583</v>
      </c>
      <c r="AU10" s="473">
        <v>0</v>
      </c>
      <c r="AV10" s="475">
        <v>0</v>
      </c>
    </row>
    <row r="11" spans="1:48" ht="13.5" customHeight="1" outlineLevel="1">
      <c r="A11" s="493" t="s">
        <v>296</v>
      </c>
      <c r="B11" s="494" t="s">
        <v>588</v>
      </c>
      <c r="C11" s="491"/>
      <c r="D11" s="471">
        <v>1</v>
      </c>
      <c r="E11" s="481"/>
      <c r="F11" s="474">
        <f t="shared" si="0"/>
        <v>13</v>
      </c>
      <c r="G11" s="475">
        <f t="shared" si="1"/>
        <v>0</v>
      </c>
      <c r="H11" s="485">
        <v>0</v>
      </c>
      <c r="I11" s="474">
        <f t="shared" si="2"/>
        <v>1</v>
      </c>
      <c r="J11" s="475">
        <f t="shared" si="3"/>
        <v>0</v>
      </c>
      <c r="K11" s="479">
        <v>0</v>
      </c>
      <c r="L11" s="472" t="s">
        <v>583</v>
      </c>
      <c r="M11" s="473">
        <v>0</v>
      </c>
      <c r="N11" s="472" t="s">
        <v>583</v>
      </c>
      <c r="O11" s="473">
        <v>0</v>
      </c>
      <c r="P11" s="472" t="s">
        <v>583</v>
      </c>
      <c r="Q11" s="473">
        <v>0</v>
      </c>
      <c r="R11" s="472" t="s">
        <v>583</v>
      </c>
      <c r="S11" s="473">
        <v>0</v>
      </c>
      <c r="T11" s="472" t="s">
        <v>583</v>
      </c>
      <c r="U11" s="473">
        <v>0</v>
      </c>
      <c r="V11" s="472" t="s">
        <v>583</v>
      </c>
      <c r="W11" s="473">
        <v>1</v>
      </c>
      <c r="X11" s="475" t="s">
        <v>583</v>
      </c>
      <c r="Y11" s="474">
        <f t="shared" si="4"/>
        <v>3</v>
      </c>
      <c r="Z11" s="475">
        <f t="shared" si="5"/>
        <v>0</v>
      </c>
      <c r="AA11" s="479">
        <v>0</v>
      </c>
      <c r="AB11" s="472" t="s">
        <v>583</v>
      </c>
      <c r="AC11" s="473">
        <v>0</v>
      </c>
      <c r="AD11" s="472" t="s">
        <v>583</v>
      </c>
      <c r="AE11" s="473">
        <v>2</v>
      </c>
      <c r="AF11" s="472" t="s">
        <v>583</v>
      </c>
      <c r="AG11" s="473">
        <v>1</v>
      </c>
      <c r="AH11" s="475" t="s">
        <v>583</v>
      </c>
      <c r="AI11" s="474">
        <f t="shared" si="6"/>
        <v>9</v>
      </c>
      <c r="AJ11" s="475">
        <f t="shared" si="7"/>
        <v>0</v>
      </c>
      <c r="AK11" s="474">
        <v>3</v>
      </c>
      <c r="AL11" s="472" t="s">
        <v>583</v>
      </c>
      <c r="AM11" s="473">
        <v>3</v>
      </c>
      <c r="AN11" s="472" t="s">
        <v>583</v>
      </c>
      <c r="AO11" s="473">
        <v>2</v>
      </c>
      <c r="AP11" s="472" t="s">
        <v>583</v>
      </c>
      <c r="AQ11" s="473">
        <v>1</v>
      </c>
      <c r="AR11" s="472" t="s">
        <v>583</v>
      </c>
      <c r="AS11" s="473">
        <v>0</v>
      </c>
      <c r="AT11" s="472" t="s">
        <v>583</v>
      </c>
      <c r="AU11" s="473">
        <v>0</v>
      </c>
      <c r="AV11" s="475">
        <v>0</v>
      </c>
    </row>
    <row r="12" spans="1:48" ht="13.5" customHeight="1" outlineLevel="1">
      <c r="A12" s="493" t="s">
        <v>296</v>
      </c>
      <c r="B12" s="494" t="s">
        <v>589</v>
      </c>
      <c r="C12" s="491"/>
      <c r="D12" s="471">
        <v>1</v>
      </c>
      <c r="E12" s="481"/>
      <c r="F12" s="474">
        <f t="shared" si="0"/>
        <v>39</v>
      </c>
      <c r="G12" s="475">
        <f t="shared" si="1"/>
        <v>1</v>
      </c>
      <c r="H12" s="485">
        <v>0</v>
      </c>
      <c r="I12" s="474">
        <f t="shared" si="2"/>
        <v>14</v>
      </c>
      <c r="J12" s="475">
        <f t="shared" si="3"/>
        <v>0</v>
      </c>
      <c r="K12" s="479">
        <v>1</v>
      </c>
      <c r="L12" s="472" t="s">
        <v>583</v>
      </c>
      <c r="M12" s="473">
        <v>1</v>
      </c>
      <c r="N12" s="472" t="s">
        <v>583</v>
      </c>
      <c r="O12" s="473">
        <v>0</v>
      </c>
      <c r="P12" s="472" t="s">
        <v>583</v>
      </c>
      <c r="Q12" s="473">
        <v>0</v>
      </c>
      <c r="R12" s="472" t="s">
        <v>583</v>
      </c>
      <c r="S12" s="473">
        <v>0</v>
      </c>
      <c r="T12" s="472" t="s">
        <v>583</v>
      </c>
      <c r="U12" s="473">
        <v>0</v>
      </c>
      <c r="V12" s="472" t="s">
        <v>583</v>
      </c>
      <c r="W12" s="473">
        <v>12</v>
      </c>
      <c r="X12" s="475" t="s">
        <v>583</v>
      </c>
      <c r="Y12" s="474">
        <f t="shared" si="4"/>
        <v>11</v>
      </c>
      <c r="Z12" s="475">
        <f t="shared" si="5"/>
        <v>1</v>
      </c>
      <c r="AA12" s="479">
        <v>2</v>
      </c>
      <c r="AB12" s="472" t="s">
        <v>583</v>
      </c>
      <c r="AC12" s="473">
        <v>1</v>
      </c>
      <c r="AD12" s="472">
        <v>1</v>
      </c>
      <c r="AE12" s="473">
        <v>3</v>
      </c>
      <c r="AF12" s="472" t="s">
        <v>583</v>
      </c>
      <c r="AG12" s="473">
        <v>5</v>
      </c>
      <c r="AH12" s="475" t="s">
        <v>583</v>
      </c>
      <c r="AI12" s="474">
        <f t="shared" si="6"/>
        <v>14</v>
      </c>
      <c r="AJ12" s="475">
        <f t="shared" si="7"/>
        <v>0</v>
      </c>
      <c r="AK12" s="474">
        <v>4</v>
      </c>
      <c r="AL12" s="472" t="s">
        <v>583</v>
      </c>
      <c r="AM12" s="473">
        <v>2</v>
      </c>
      <c r="AN12" s="472" t="s">
        <v>583</v>
      </c>
      <c r="AO12" s="473">
        <v>3</v>
      </c>
      <c r="AP12" s="472" t="s">
        <v>583</v>
      </c>
      <c r="AQ12" s="473">
        <v>5</v>
      </c>
      <c r="AR12" s="472" t="s">
        <v>583</v>
      </c>
      <c r="AS12" s="473">
        <v>0</v>
      </c>
      <c r="AT12" s="472" t="s">
        <v>583</v>
      </c>
      <c r="AU12" s="473">
        <v>0</v>
      </c>
      <c r="AV12" s="475">
        <v>0</v>
      </c>
    </row>
    <row r="13" spans="1:48" ht="13.5" customHeight="1" outlineLevel="1">
      <c r="A13" s="493" t="s">
        <v>296</v>
      </c>
      <c r="B13" s="494" t="s">
        <v>590</v>
      </c>
      <c r="C13" s="491"/>
      <c r="D13" s="471">
        <v>1</v>
      </c>
      <c r="E13" s="481"/>
      <c r="F13" s="474">
        <f t="shared" si="0"/>
        <v>70</v>
      </c>
      <c r="G13" s="475">
        <f t="shared" si="1"/>
        <v>0</v>
      </c>
      <c r="H13" s="485">
        <v>0</v>
      </c>
      <c r="I13" s="474">
        <f t="shared" si="2"/>
        <v>26</v>
      </c>
      <c r="J13" s="475">
        <f t="shared" si="3"/>
        <v>0</v>
      </c>
      <c r="K13" s="479">
        <v>3</v>
      </c>
      <c r="L13" s="472" t="s">
        <v>583</v>
      </c>
      <c r="M13" s="473">
        <v>1</v>
      </c>
      <c r="N13" s="472" t="s">
        <v>583</v>
      </c>
      <c r="O13" s="473">
        <v>0</v>
      </c>
      <c r="P13" s="472" t="s">
        <v>583</v>
      </c>
      <c r="Q13" s="473">
        <v>2</v>
      </c>
      <c r="R13" s="472" t="s">
        <v>583</v>
      </c>
      <c r="S13" s="473">
        <v>1</v>
      </c>
      <c r="T13" s="472" t="s">
        <v>583</v>
      </c>
      <c r="U13" s="473">
        <v>0</v>
      </c>
      <c r="V13" s="472" t="s">
        <v>583</v>
      </c>
      <c r="W13" s="473">
        <v>19</v>
      </c>
      <c r="X13" s="475" t="s">
        <v>583</v>
      </c>
      <c r="Y13" s="474">
        <f t="shared" si="4"/>
        <v>17</v>
      </c>
      <c r="Z13" s="475">
        <f t="shared" si="5"/>
        <v>0</v>
      </c>
      <c r="AA13" s="479">
        <v>2</v>
      </c>
      <c r="AB13" s="472" t="s">
        <v>583</v>
      </c>
      <c r="AC13" s="473">
        <v>1</v>
      </c>
      <c r="AD13" s="472" t="s">
        <v>583</v>
      </c>
      <c r="AE13" s="473">
        <v>2</v>
      </c>
      <c r="AF13" s="472" t="s">
        <v>583</v>
      </c>
      <c r="AG13" s="473">
        <v>12</v>
      </c>
      <c r="AH13" s="475" t="s">
        <v>583</v>
      </c>
      <c r="AI13" s="474">
        <f t="shared" si="6"/>
        <v>27</v>
      </c>
      <c r="AJ13" s="475">
        <f t="shared" si="7"/>
        <v>0</v>
      </c>
      <c r="AK13" s="474">
        <v>4</v>
      </c>
      <c r="AL13" s="472" t="s">
        <v>583</v>
      </c>
      <c r="AM13" s="473">
        <v>2</v>
      </c>
      <c r="AN13" s="472" t="s">
        <v>583</v>
      </c>
      <c r="AO13" s="473">
        <v>7</v>
      </c>
      <c r="AP13" s="472" t="s">
        <v>583</v>
      </c>
      <c r="AQ13" s="473">
        <v>14</v>
      </c>
      <c r="AR13" s="472" t="s">
        <v>583</v>
      </c>
      <c r="AS13" s="473">
        <v>0</v>
      </c>
      <c r="AT13" s="472" t="s">
        <v>583</v>
      </c>
      <c r="AU13" s="473">
        <v>0</v>
      </c>
      <c r="AV13" s="475">
        <v>0</v>
      </c>
    </row>
    <row r="14" spans="1:48" ht="13.5" customHeight="1" outlineLevel="1">
      <c r="A14" s="493" t="s">
        <v>296</v>
      </c>
      <c r="B14" s="494" t="s">
        <v>591</v>
      </c>
      <c r="C14" s="491"/>
      <c r="D14" s="471">
        <v>1</v>
      </c>
      <c r="E14" s="481"/>
      <c r="F14" s="474">
        <f t="shared" si="0"/>
        <v>47</v>
      </c>
      <c r="G14" s="475">
        <f t="shared" si="1"/>
        <v>2</v>
      </c>
      <c r="H14" s="485">
        <v>0</v>
      </c>
      <c r="I14" s="474">
        <f t="shared" si="2"/>
        <v>15</v>
      </c>
      <c r="J14" s="475">
        <f t="shared" si="3"/>
        <v>1</v>
      </c>
      <c r="K14" s="479">
        <v>1</v>
      </c>
      <c r="L14" s="472">
        <v>1</v>
      </c>
      <c r="M14" s="473">
        <v>0</v>
      </c>
      <c r="N14" s="472" t="s">
        <v>583</v>
      </c>
      <c r="O14" s="473">
        <v>0</v>
      </c>
      <c r="P14" s="472" t="s">
        <v>583</v>
      </c>
      <c r="Q14" s="473">
        <v>0</v>
      </c>
      <c r="R14" s="472" t="s">
        <v>583</v>
      </c>
      <c r="S14" s="473">
        <v>1</v>
      </c>
      <c r="T14" s="472" t="s">
        <v>583</v>
      </c>
      <c r="U14" s="473">
        <v>1</v>
      </c>
      <c r="V14" s="472" t="s">
        <v>583</v>
      </c>
      <c r="W14" s="473">
        <v>12</v>
      </c>
      <c r="X14" s="475" t="s">
        <v>583</v>
      </c>
      <c r="Y14" s="474">
        <f t="shared" si="4"/>
        <v>13</v>
      </c>
      <c r="Z14" s="475">
        <f t="shared" si="5"/>
        <v>0</v>
      </c>
      <c r="AA14" s="479">
        <v>3</v>
      </c>
      <c r="AB14" s="472" t="s">
        <v>583</v>
      </c>
      <c r="AC14" s="473">
        <v>1</v>
      </c>
      <c r="AD14" s="472" t="s">
        <v>583</v>
      </c>
      <c r="AE14" s="473">
        <v>0</v>
      </c>
      <c r="AF14" s="472" t="s">
        <v>583</v>
      </c>
      <c r="AG14" s="473">
        <v>9</v>
      </c>
      <c r="AH14" s="475" t="s">
        <v>583</v>
      </c>
      <c r="AI14" s="474">
        <f t="shared" si="6"/>
        <v>19</v>
      </c>
      <c r="AJ14" s="475">
        <f t="shared" si="7"/>
        <v>1</v>
      </c>
      <c r="AK14" s="474">
        <v>2</v>
      </c>
      <c r="AL14" s="472" t="s">
        <v>583</v>
      </c>
      <c r="AM14" s="473">
        <v>0</v>
      </c>
      <c r="AN14" s="472" t="s">
        <v>583</v>
      </c>
      <c r="AO14" s="473">
        <v>3</v>
      </c>
      <c r="AP14" s="472">
        <v>1</v>
      </c>
      <c r="AQ14" s="473">
        <v>14</v>
      </c>
      <c r="AR14" s="472" t="s">
        <v>583</v>
      </c>
      <c r="AS14" s="473">
        <v>0</v>
      </c>
      <c r="AT14" s="472" t="s">
        <v>583</v>
      </c>
      <c r="AU14" s="473">
        <v>0</v>
      </c>
      <c r="AV14" s="475">
        <v>0</v>
      </c>
    </row>
    <row r="15" spans="1:48" ht="13.5" customHeight="1" outlineLevel="1">
      <c r="A15" s="493" t="s">
        <v>296</v>
      </c>
      <c r="B15" s="494" t="s">
        <v>592</v>
      </c>
      <c r="C15" s="491"/>
      <c r="D15" s="471"/>
      <c r="E15" s="481">
        <v>1</v>
      </c>
      <c r="F15" s="474">
        <f t="shared" si="0"/>
        <v>2</v>
      </c>
      <c r="G15" s="475">
        <f t="shared" si="1"/>
        <v>0</v>
      </c>
      <c r="H15" s="485">
        <v>0</v>
      </c>
      <c r="I15" s="474">
        <f t="shared" si="2"/>
        <v>1</v>
      </c>
      <c r="J15" s="475">
        <f t="shared" si="3"/>
        <v>0</v>
      </c>
      <c r="K15" s="479">
        <v>0</v>
      </c>
      <c r="L15" s="472" t="s">
        <v>583</v>
      </c>
      <c r="M15" s="473">
        <v>0</v>
      </c>
      <c r="N15" s="472" t="s">
        <v>583</v>
      </c>
      <c r="O15" s="473">
        <v>0</v>
      </c>
      <c r="P15" s="472" t="s">
        <v>583</v>
      </c>
      <c r="Q15" s="473">
        <v>0</v>
      </c>
      <c r="R15" s="472" t="s">
        <v>583</v>
      </c>
      <c r="S15" s="473">
        <v>0</v>
      </c>
      <c r="T15" s="472" t="s">
        <v>583</v>
      </c>
      <c r="U15" s="473">
        <v>0</v>
      </c>
      <c r="V15" s="472" t="s">
        <v>583</v>
      </c>
      <c r="W15" s="473">
        <v>1</v>
      </c>
      <c r="X15" s="475" t="s">
        <v>583</v>
      </c>
      <c r="Y15" s="474">
        <f t="shared" si="4"/>
        <v>1</v>
      </c>
      <c r="Z15" s="475">
        <f t="shared" si="5"/>
        <v>0</v>
      </c>
      <c r="AA15" s="479">
        <v>0</v>
      </c>
      <c r="AB15" s="472" t="s">
        <v>583</v>
      </c>
      <c r="AC15" s="473">
        <v>1</v>
      </c>
      <c r="AD15" s="472" t="s">
        <v>583</v>
      </c>
      <c r="AE15" s="473">
        <v>0</v>
      </c>
      <c r="AF15" s="472" t="s">
        <v>583</v>
      </c>
      <c r="AG15" s="473">
        <v>0</v>
      </c>
      <c r="AH15" s="475" t="s">
        <v>583</v>
      </c>
      <c r="AI15" s="474">
        <f t="shared" si="6"/>
        <v>0</v>
      </c>
      <c r="AJ15" s="475">
        <f t="shared" si="7"/>
        <v>0</v>
      </c>
      <c r="AK15" s="474">
        <v>0</v>
      </c>
      <c r="AL15" s="472" t="s">
        <v>583</v>
      </c>
      <c r="AM15" s="473">
        <v>0</v>
      </c>
      <c r="AN15" s="472" t="s">
        <v>583</v>
      </c>
      <c r="AO15" s="473">
        <v>0</v>
      </c>
      <c r="AP15" s="472" t="s">
        <v>583</v>
      </c>
      <c r="AQ15" s="473">
        <v>0</v>
      </c>
      <c r="AR15" s="472" t="s">
        <v>583</v>
      </c>
      <c r="AS15" s="473">
        <v>0</v>
      </c>
      <c r="AT15" s="472" t="s">
        <v>583</v>
      </c>
      <c r="AU15" s="473">
        <v>0</v>
      </c>
      <c r="AV15" s="475">
        <v>0</v>
      </c>
    </row>
    <row r="16" spans="1:48" ht="13.5" customHeight="1" outlineLevel="1">
      <c r="A16" s="493" t="s">
        <v>296</v>
      </c>
      <c r="B16" s="494" t="s">
        <v>593</v>
      </c>
      <c r="C16" s="491"/>
      <c r="D16" s="471">
        <v>1</v>
      </c>
      <c r="E16" s="481"/>
      <c r="F16" s="474">
        <f t="shared" si="0"/>
        <v>38</v>
      </c>
      <c r="G16" s="475">
        <f t="shared" si="1"/>
        <v>1</v>
      </c>
      <c r="H16" s="485">
        <v>0</v>
      </c>
      <c r="I16" s="474">
        <f t="shared" si="2"/>
        <v>14</v>
      </c>
      <c r="J16" s="475">
        <f t="shared" si="3"/>
        <v>1</v>
      </c>
      <c r="K16" s="479">
        <v>1</v>
      </c>
      <c r="L16" s="472">
        <v>1</v>
      </c>
      <c r="M16" s="473">
        <v>0</v>
      </c>
      <c r="N16" s="472" t="s">
        <v>583</v>
      </c>
      <c r="O16" s="473">
        <v>0</v>
      </c>
      <c r="P16" s="472" t="s">
        <v>583</v>
      </c>
      <c r="Q16" s="473">
        <v>0</v>
      </c>
      <c r="R16" s="472" t="s">
        <v>583</v>
      </c>
      <c r="S16" s="473">
        <v>1</v>
      </c>
      <c r="T16" s="472" t="s">
        <v>583</v>
      </c>
      <c r="U16" s="473">
        <v>1</v>
      </c>
      <c r="V16" s="472" t="s">
        <v>583</v>
      </c>
      <c r="W16" s="473">
        <v>11</v>
      </c>
      <c r="X16" s="475" t="s">
        <v>583</v>
      </c>
      <c r="Y16" s="474">
        <f t="shared" si="4"/>
        <v>9</v>
      </c>
      <c r="Z16" s="475">
        <f t="shared" si="5"/>
        <v>0</v>
      </c>
      <c r="AA16" s="479">
        <v>2</v>
      </c>
      <c r="AB16" s="472" t="s">
        <v>583</v>
      </c>
      <c r="AC16" s="473">
        <v>0</v>
      </c>
      <c r="AD16" s="472" t="s">
        <v>583</v>
      </c>
      <c r="AE16" s="473">
        <v>1</v>
      </c>
      <c r="AF16" s="472" t="s">
        <v>583</v>
      </c>
      <c r="AG16" s="473">
        <v>6</v>
      </c>
      <c r="AH16" s="475" t="s">
        <v>583</v>
      </c>
      <c r="AI16" s="474">
        <f t="shared" si="6"/>
        <v>15</v>
      </c>
      <c r="AJ16" s="475">
        <f t="shared" si="7"/>
        <v>0</v>
      </c>
      <c r="AK16" s="474">
        <v>0</v>
      </c>
      <c r="AL16" s="472" t="s">
        <v>583</v>
      </c>
      <c r="AM16" s="473">
        <v>2</v>
      </c>
      <c r="AN16" s="472" t="s">
        <v>583</v>
      </c>
      <c r="AO16" s="473">
        <v>2</v>
      </c>
      <c r="AP16" s="472" t="s">
        <v>583</v>
      </c>
      <c r="AQ16" s="473">
        <v>11</v>
      </c>
      <c r="AR16" s="472" t="s">
        <v>583</v>
      </c>
      <c r="AS16" s="473">
        <v>0</v>
      </c>
      <c r="AT16" s="472" t="s">
        <v>583</v>
      </c>
      <c r="AU16" s="473">
        <v>0</v>
      </c>
      <c r="AV16" s="475">
        <v>0</v>
      </c>
    </row>
    <row r="17" spans="1:48" ht="13.5" customHeight="1" outlineLevel="1">
      <c r="A17" s="493" t="s">
        <v>296</v>
      </c>
      <c r="B17" s="494" t="s">
        <v>594</v>
      </c>
      <c r="C17" s="491"/>
      <c r="D17" s="471">
        <v>1</v>
      </c>
      <c r="E17" s="481"/>
      <c r="F17" s="474">
        <f t="shared" si="0"/>
        <v>39</v>
      </c>
      <c r="G17" s="475">
        <f t="shared" si="1"/>
        <v>1</v>
      </c>
      <c r="H17" s="485">
        <v>0</v>
      </c>
      <c r="I17" s="474">
        <f t="shared" si="2"/>
        <v>13</v>
      </c>
      <c r="J17" s="475">
        <f t="shared" si="3"/>
        <v>0</v>
      </c>
      <c r="K17" s="479">
        <v>1</v>
      </c>
      <c r="L17" s="472" t="s">
        <v>583</v>
      </c>
      <c r="M17" s="473">
        <v>1</v>
      </c>
      <c r="N17" s="472" t="s">
        <v>583</v>
      </c>
      <c r="O17" s="473">
        <v>0</v>
      </c>
      <c r="P17" s="472" t="s">
        <v>583</v>
      </c>
      <c r="Q17" s="473">
        <v>1</v>
      </c>
      <c r="R17" s="472" t="s">
        <v>583</v>
      </c>
      <c r="S17" s="473">
        <v>0</v>
      </c>
      <c r="T17" s="472" t="s">
        <v>583</v>
      </c>
      <c r="U17" s="473">
        <v>0</v>
      </c>
      <c r="V17" s="472" t="s">
        <v>583</v>
      </c>
      <c r="W17" s="473">
        <v>10</v>
      </c>
      <c r="X17" s="475" t="s">
        <v>583</v>
      </c>
      <c r="Y17" s="474">
        <f t="shared" si="4"/>
        <v>10</v>
      </c>
      <c r="Z17" s="475">
        <f t="shared" si="5"/>
        <v>0</v>
      </c>
      <c r="AA17" s="479">
        <v>1</v>
      </c>
      <c r="AB17" s="472" t="s">
        <v>583</v>
      </c>
      <c r="AC17" s="473">
        <v>0</v>
      </c>
      <c r="AD17" s="472" t="s">
        <v>583</v>
      </c>
      <c r="AE17" s="473">
        <v>0</v>
      </c>
      <c r="AF17" s="472" t="s">
        <v>583</v>
      </c>
      <c r="AG17" s="473">
        <v>9</v>
      </c>
      <c r="AH17" s="475" t="s">
        <v>583</v>
      </c>
      <c r="AI17" s="474">
        <f t="shared" si="6"/>
        <v>16</v>
      </c>
      <c r="AJ17" s="475">
        <f t="shared" si="7"/>
        <v>1</v>
      </c>
      <c r="AK17" s="474">
        <v>0</v>
      </c>
      <c r="AL17" s="472" t="s">
        <v>583</v>
      </c>
      <c r="AM17" s="473">
        <v>3</v>
      </c>
      <c r="AN17" s="472">
        <v>1</v>
      </c>
      <c r="AO17" s="473">
        <v>1</v>
      </c>
      <c r="AP17" s="472" t="s">
        <v>583</v>
      </c>
      <c r="AQ17" s="473">
        <v>12</v>
      </c>
      <c r="AR17" s="472" t="s">
        <v>583</v>
      </c>
      <c r="AS17" s="473">
        <v>0</v>
      </c>
      <c r="AT17" s="472" t="s">
        <v>583</v>
      </c>
      <c r="AU17" s="473">
        <v>0</v>
      </c>
      <c r="AV17" s="475">
        <v>0</v>
      </c>
    </row>
    <row r="18" spans="1:48" ht="13.5" customHeight="1" outlineLevel="1">
      <c r="A18" s="493" t="s">
        <v>296</v>
      </c>
      <c r="B18" s="494" t="s">
        <v>595</v>
      </c>
      <c r="C18" s="491"/>
      <c r="D18" s="471"/>
      <c r="E18" s="481">
        <v>1</v>
      </c>
      <c r="F18" s="474">
        <f t="shared" si="0"/>
        <v>4</v>
      </c>
      <c r="G18" s="475">
        <f t="shared" si="1"/>
        <v>0</v>
      </c>
      <c r="H18" s="485">
        <v>0</v>
      </c>
      <c r="I18" s="474">
        <f t="shared" si="2"/>
        <v>2</v>
      </c>
      <c r="J18" s="475">
        <f t="shared" si="3"/>
        <v>0</v>
      </c>
      <c r="K18" s="479">
        <v>0</v>
      </c>
      <c r="L18" s="472" t="s">
        <v>583</v>
      </c>
      <c r="M18" s="473">
        <v>0</v>
      </c>
      <c r="N18" s="472" t="s">
        <v>583</v>
      </c>
      <c r="O18" s="473">
        <v>0</v>
      </c>
      <c r="P18" s="472" t="s">
        <v>583</v>
      </c>
      <c r="Q18" s="473">
        <v>0</v>
      </c>
      <c r="R18" s="472" t="s">
        <v>583</v>
      </c>
      <c r="S18" s="473">
        <v>0</v>
      </c>
      <c r="T18" s="472" t="s">
        <v>583</v>
      </c>
      <c r="U18" s="473">
        <v>1</v>
      </c>
      <c r="V18" s="472" t="s">
        <v>583</v>
      </c>
      <c r="W18" s="473">
        <v>1</v>
      </c>
      <c r="X18" s="475" t="s">
        <v>583</v>
      </c>
      <c r="Y18" s="474">
        <f t="shared" si="4"/>
        <v>2</v>
      </c>
      <c r="Z18" s="475">
        <f t="shared" si="5"/>
        <v>0</v>
      </c>
      <c r="AA18" s="479">
        <v>0</v>
      </c>
      <c r="AB18" s="472" t="s">
        <v>583</v>
      </c>
      <c r="AC18" s="473">
        <v>0</v>
      </c>
      <c r="AD18" s="472" t="s">
        <v>583</v>
      </c>
      <c r="AE18" s="473">
        <v>0</v>
      </c>
      <c r="AF18" s="472" t="s">
        <v>583</v>
      </c>
      <c r="AG18" s="473">
        <v>2</v>
      </c>
      <c r="AH18" s="475" t="s">
        <v>583</v>
      </c>
      <c r="AI18" s="474">
        <f t="shared" si="6"/>
        <v>0</v>
      </c>
      <c r="AJ18" s="475">
        <f t="shared" si="7"/>
        <v>0</v>
      </c>
      <c r="AK18" s="474">
        <v>0</v>
      </c>
      <c r="AL18" s="472" t="s">
        <v>583</v>
      </c>
      <c r="AM18" s="473">
        <v>0</v>
      </c>
      <c r="AN18" s="472" t="s">
        <v>583</v>
      </c>
      <c r="AO18" s="473">
        <v>0</v>
      </c>
      <c r="AP18" s="472" t="s">
        <v>583</v>
      </c>
      <c r="AQ18" s="473">
        <v>0</v>
      </c>
      <c r="AR18" s="472" t="s">
        <v>583</v>
      </c>
      <c r="AS18" s="473">
        <v>0</v>
      </c>
      <c r="AT18" s="472" t="s">
        <v>583</v>
      </c>
      <c r="AU18" s="473">
        <v>0</v>
      </c>
      <c r="AV18" s="475">
        <v>0</v>
      </c>
    </row>
    <row r="19" spans="1:48" ht="13.5" customHeight="1" outlineLevel="1">
      <c r="A19" s="457" t="s">
        <v>296</v>
      </c>
      <c r="B19" s="458" t="s">
        <v>596</v>
      </c>
      <c r="C19" s="492"/>
      <c r="D19" s="466">
        <v>1</v>
      </c>
      <c r="E19" s="482"/>
      <c r="F19" s="468">
        <f t="shared" si="0"/>
        <v>39</v>
      </c>
      <c r="G19" s="469">
        <f t="shared" si="1"/>
        <v>1</v>
      </c>
      <c r="H19" s="486">
        <v>0</v>
      </c>
      <c r="I19" s="468">
        <f t="shared" si="2"/>
        <v>15</v>
      </c>
      <c r="J19" s="469">
        <f t="shared" si="3"/>
        <v>1</v>
      </c>
      <c r="K19" s="467">
        <v>0</v>
      </c>
      <c r="L19" s="470" t="s">
        <v>583</v>
      </c>
      <c r="M19" s="467">
        <v>0</v>
      </c>
      <c r="N19" s="470" t="s">
        <v>583</v>
      </c>
      <c r="O19" s="467">
        <v>1</v>
      </c>
      <c r="P19" s="470" t="s">
        <v>583</v>
      </c>
      <c r="Q19" s="467">
        <v>1</v>
      </c>
      <c r="R19" s="470" t="s">
        <v>583</v>
      </c>
      <c r="S19" s="467">
        <v>0</v>
      </c>
      <c r="T19" s="470" t="s">
        <v>583</v>
      </c>
      <c r="U19" s="467">
        <v>1</v>
      </c>
      <c r="V19" s="470">
        <v>1</v>
      </c>
      <c r="W19" s="477">
        <v>12</v>
      </c>
      <c r="X19" s="469" t="s">
        <v>583</v>
      </c>
      <c r="Y19" s="468">
        <f t="shared" si="4"/>
        <v>11</v>
      </c>
      <c r="Z19" s="469">
        <f t="shared" si="5"/>
        <v>0</v>
      </c>
      <c r="AA19" s="467">
        <v>0</v>
      </c>
      <c r="AB19" s="470" t="s">
        <v>583</v>
      </c>
      <c r="AC19" s="467">
        <v>0</v>
      </c>
      <c r="AD19" s="470" t="s">
        <v>583</v>
      </c>
      <c r="AE19" s="467">
        <v>0</v>
      </c>
      <c r="AF19" s="470" t="s">
        <v>583</v>
      </c>
      <c r="AG19" s="467">
        <v>11</v>
      </c>
      <c r="AH19" s="469" t="s">
        <v>583</v>
      </c>
      <c r="AI19" s="468">
        <f t="shared" si="6"/>
        <v>13</v>
      </c>
      <c r="AJ19" s="469">
        <f t="shared" si="7"/>
        <v>0</v>
      </c>
      <c r="AK19" s="467">
        <v>1</v>
      </c>
      <c r="AL19" s="470" t="s">
        <v>583</v>
      </c>
      <c r="AM19" s="467">
        <v>0</v>
      </c>
      <c r="AN19" s="470" t="s">
        <v>583</v>
      </c>
      <c r="AO19" s="467">
        <v>0</v>
      </c>
      <c r="AP19" s="470" t="s">
        <v>583</v>
      </c>
      <c r="AQ19" s="467">
        <v>12</v>
      </c>
      <c r="AR19" s="470" t="s">
        <v>583</v>
      </c>
      <c r="AS19" s="467">
        <v>0</v>
      </c>
      <c r="AT19" s="470" t="s">
        <v>583</v>
      </c>
      <c r="AU19" s="467">
        <v>0</v>
      </c>
      <c r="AV19" s="469">
        <v>0</v>
      </c>
    </row>
    <row r="20" spans="1:48" s="226" customFormat="1" ht="13.5" customHeight="1">
      <c r="A20" s="542" t="s">
        <v>300</v>
      </c>
      <c r="B20" s="543"/>
      <c r="C20" s="222">
        <f>SUBTOTAL(3,C5:C19)</f>
        <v>1</v>
      </c>
      <c r="D20" s="221">
        <f>SUBTOTAL(9,D5:D19)</f>
        <v>11</v>
      </c>
      <c r="E20" s="483">
        <f aca="true" t="shared" si="8" ref="E20:AV20">SUBTOTAL(9,E5:E19)</f>
        <v>4</v>
      </c>
      <c r="F20" s="223">
        <f t="shared" si="8"/>
        <v>484</v>
      </c>
      <c r="G20" s="224">
        <f t="shared" si="8"/>
        <v>9</v>
      </c>
      <c r="H20" s="487">
        <f t="shared" si="8"/>
        <v>12</v>
      </c>
      <c r="I20" s="223">
        <f t="shared" si="8"/>
        <v>168</v>
      </c>
      <c r="J20" s="224">
        <f t="shared" si="8"/>
        <v>4</v>
      </c>
      <c r="K20" s="222">
        <f t="shared" si="8"/>
        <v>15</v>
      </c>
      <c r="L20" s="225">
        <f t="shared" si="8"/>
        <v>2</v>
      </c>
      <c r="M20" s="222">
        <f t="shared" si="8"/>
        <v>11</v>
      </c>
      <c r="N20" s="225">
        <f t="shared" si="8"/>
        <v>0</v>
      </c>
      <c r="O20" s="222">
        <f t="shared" si="8"/>
        <v>7</v>
      </c>
      <c r="P20" s="225">
        <f t="shared" si="8"/>
        <v>1</v>
      </c>
      <c r="Q20" s="222">
        <f t="shared" si="8"/>
        <v>10</v>
      </c>
      <c r="R20" s="225">
        <f t="shared" si="8"/>
        <v>0</v>
      </c>
      <c r="S20" s="222">
        <f t="shared" si="8"/>
        <v>12</v>
      </c>
      <c r="T20" s="225">
        <f t="shared" si="8"/>
        <v>0</v>
      </c>
      <c r="U20" s="222">
        <f t="shared" si="8"/>
        <v>14</v>
      </c>
      <c r="V20" s="225">
        <f t="shared" si="8"/>
        <v>1</v>
      </c>
      <c r="W20" s="222">
        <f t="shared" si="8"/>
        <v>99</v>
      </c>
      <c r="X20" s="224">
        <f t="shared" si="8"/>
        <v>0</v>
      </c>
      <c r="Y20" s="223">
        <f t="shared" si="8"/>
        <v>122</v>
      </c>
      <c r="Z20" s="224">
        <f t="shared" si="8"/>
        <v>3</v>
      </c>
      <c r="AA20" s="222">
        <f t="shared" si="8"/>
        <v>18</v>
      </c>
      <c r="AB20" s="225">
        <f t="shared" si="8"/>
        <v>0</v>
      </c>
      <c r="AC20" s="222">
        <f t="shared" si="8"/>
        <v>12</v>
      </c>
      <c r="AD20" s="225">
        <f t="shared" si="8"/>
        <v>1</v>
      </c>
      <c r="AE20" s="222">
        <f t="shared" si="8"/>
        <v>23</v>
      </c>
      <c r="AF20" s="225">
        <f t="shared" si="8"/>
        <v>2</v>
      </c>
      <c r="AG20" s="222">
        <f t="shared" si="8"/>
        <v>69</v>
      </c>
      <c r="AH20" s="224">
        <f t="shared" si="8"/>
        <v>0</v>
      </c>
      <c r="AI20" s="223">
        <f t="shared" si="8"/>
        <v>182</v>
      </c>
      <c r="AJ20" s="224">
        <f t="shared" si="8"/>
        <v>2</v>
      </c>
      <c r="AK20" s="222">
        <f t="shared" si="8"/>
        <v>30</v>
      </c>
      <c r="AL20" s="225">
        <f t="shared" si="8"/>
        <v>0</v>
      </c>
      <c r="AM20" s="222">
        <f t="shared" si="8"/>
        <v>29</v>
      </c>
      <c r="AN20" s="225">
        <f t="shared" si="8"/>
        <v>1</v>
      </c>
      <c r="AO20" s="222">
        <f t="shared" si="8"/>
        <v>35</v>
      </c>
      <c r="AP20" s="225">
        <f t="shared" si="8"/>
        <v>1</v>
      </c>
      <c r="AQ20" s="222">
        <f t="shared" si="8"/>
        <v>82</v>
      </c>
      <c r="AR20" s="225">
        <f t="shared" si="8"/>
        <v>0</v>
      </c>
      <c r="AS20" s="222">
        <f t="shared" si="8"/>
        <v>6</v>
      </c>
      <c r="AT20" s="225">
        <f t="shared" si="8"/>
        <v>0</v>
      </c>
      <c r="AU20" s="222">
        <f t="shared" si="8"/>
        <v>0</v>
      </c>
      <c r="AV20" s="224">
        <f t="shared" si="8"/>
        <v>0</v>
      </c>
    </row>
    <row r="21" spans="1:48" s="226" customFormat="1" ht="13.5" customHeight="1">
      <c r="A21" s="544" t="s">
        <v>617</v>
      </c>
      <c r="B21" s="545"/>
      <c r="C21" s="223">
        <v>0</v>
      </c>
      <c r="D21" s="221">
        <v>8</v>
      </c>
      <c r="E21" s="483">
        <v>0</v>
      </c>
      <c r="F21" s="223">
        <f>SUM(H21,I21,Y21,AI21)</f>
        <v>296</v>
      </c>
      <c r="G21" s="224">
        <f>SUM(J21,Z21,AJ21)</f>
        <v>10</v>
      </c>
      <c r="H21" s="487">
        <v>0</v>
      </c>
      <c r="I21" s="223">
        <f>SUM(K21,M21,O21,Q21,S21,U21,W21)</f>
        <v>91</v>
      </c>
      <c r="J21" s="224">
        <f>SUM(L21,N21,P21,R21,T21,V21,X21)</f>
        <v>4</v>
      </c>
      <c r="K21" s="222">
        <v>15</v>
      </c>
      <c r="L21" s="225">
        <v>0</v>
      </c>
      <c r="M21" s="222">
        <v>13</v>
      </c>
      <c r="N21" s="225">
        <v>0</v>
      </c>
      <c r="O21" s="222">
        <v>13</v>
      </c>
      <c r="P21" s="225">
        <v>0</v>
      </c>
      <c r="Q21" s="222">
        <v>11</v>
      </c>
      <c r="R21" s="225">
        <v>0</v>
      </c>
      <c r="S21" s="222">
        <v>13</v>
      </c>
      <c r="T21" s="225">
        <v>0</v>
      </c>
      <c r="U21" s="222">
        <v>13</v>
      </c>
      <c r="V21" s="225">
        <v>1</v>
      </c>
      <c r="W21" s="222">
        <v>13</v>
      </c>
      <c r="X21" s="224">
        <v>3</v>
      </c>
      <c r="Y21" s="223">
        <f t="shared" si="4"/>
        <v>68</v>
      </c>
      <c r="Z21" s="224">
        <f t="shared" si="5"/>
        <v>2</v>
      </c>
      <c r="AA21" s="222">
        <v>18</v>
      </c>
      <c r="AB21" s="225">
        <v>0</v>
      </c>
      <c r="AC21" s="222">
        <v>20</v>
      </c>
      <c r="AD21" s="225">
        <v>0</v>
      </c>
      <c r="AE21" s="222">
        <v>22</v>
      </c>
      <c r="AF21" s="225">
        <v>0</v>
      </c>
      <c r="AG21" s="222">
        <v>8</v>
      </c>
      <c r="AH21" s="224">
        <v>2</v>
      </c>
      <c r="AI21" s="223">
        <f t="shared" si="6"/>
        <v>137</v>
      </c>
      <c r="AJ21" s="224">
        <f t="shared" si="7"/>
        <v>4</v>
      </c>
      <c r="AK21" s="222">
        <v>43</v>
      </c>
      <c r="AL21" s="225"/>
      <c r="AM21" s="222">
        <v>41</v>
      </c>
      <c r="AN21" s="225">
        <v>0</v>
      </c>
      <c r="AO21" s="222">
        <v>42</v>
      </c>
      <c r="AP21" s="225">
        <v>1</v>
      </c>
      <c r="AQ21" s="222">
        <v>11</v>
      </c>
      <c r="AR21" s="225">
        <v>3</v>
      </c>
      <c r="AS21" s="222">
        <v>0</v>
      </c>
      <c r="AT21" s="225">
        <v>0</v>
      </c>
      <c r="AU21" s="222">
        <v>0</v>
      </c>
      <c r="AV21" s="224">
        <v>0</v>
      </c>
    </row>
    <row r="22" spans="1:48" s="226" customFormat="1" ht="13.5" customHeight="1">
      <c r="A22" s="544" t="s">
        <v>597</v>
      </c>
      <c r="B22" s="546"/>
      <c r="C22" s="223">
        <f>SUBTOTAL(3,C5:C20)+C21</f>
        <v>1</v>
      </c>
      <c r="D22" s="221">
        <f>SUBTOTAL(9,D5:D21)</f>
        <v>19</v>
      </c>
      <c r="E22" s="483">
        <f aca="true" t="shared" si="9" ref="E22:AV22">SUBTOTAL(9,E5:E21)</f>
        <v>4</v>
      </c>
      <c r="F22" s="223">
        <f t="shared" si="9"/>
        <v>780</v>
      </c>
      <c r="G22" s="224">
        <f t="shared" si="9"/>
        <v>19</v>
      </c>
      <c r="H22" s="487">
        <f t="shared" si="9"/>
        <v>12</v>
      </c>
      <c r="I22" s="223">
        <f t="shared" si="9"/>
        <v>259</v>
      </c>
      <c r="J22" s="224">
        <f t="shared" si="9"/>
        <v>8</v>
      </c>
      <c r="K22" s="222">
        <f t="shared" si="9"/>
        <v>30</v>
      </c>
      <c r="L22" s="225">
        <f t="shared" si="9"/>
        <v>2</v>
      </c>
      <c r="M22" s="222">
        <f t="shared" si="9"/>
        <v>24</v>
      </c>
      <c r="N22" s="225">
        <f t="shared" si="9"/>
        <v>0</v>
      </c>
      <c r="O22" s="222">
        <f t="shared" si="9"/>
        <v>20</v>
      </c>
      <c r="P22" s="225">
        <f t="shared" si="9"/>
        <v>1</v>
      </c>
      <c r="Q22" s="222">
        <f t="shared" si="9"/>
        <v>21</v>
      </c>
      <c r="R22" s="225">
        <f t="shared" si="9"/>
        <v>0</v>
      </c>
      <c r="S22" s="222">
        <f t="shared" si="9"/>
        <v>25</v>
      </c>
      <c r="T22" s="225">
        <f t="shared" si="9"/>
        <v>0</v>
      </c>
      <c r="U22" s="222">
        <f t="shared" si="9"/>
        <v>27</v>
      </c>
      <c r="V22" s="225">
        <f t="shared" si="9"/>
        <v>2</v>
      </c>
      <c r="W22" s="222">
        <f t="shared" si="9"/>
        <v>112</v>
      </c>
      <c r="X22" s="224">
        <f t="shared" si="9"/>
        <v>3</v>
      </c>
      <c r="Y22" s="223">
        <f t="shared" si="9"/>
        <v>190</v>
      </c>
      <c r="Z22" s="224">
        <f t="shared" si="9"/>
        <v>5</v>
      </c>
      <c r="AA22" s="222">
        <f t="shared" si="9"/>
        <v>36</v>
      </c>
      <c r="AB22" s="225">
        <f t="shared" si="9"/>
        <v>0</v>
      </c>
      <c r="AC22" s="222">
        <f t="shared" si="9"/>
        <v>32</v>
      </c>
      <c r="AD22" s="225">
        <f t="shared" si="9"/>
        <v>1</v>
      </c>
      <c r="AE22" s="222">
        <f t="shared" si="9"/>
        <v>45</v>
      </c>
      <c r="AF22" s="225">
        <f t="shared" si="9"/>
        <v>2</v>
      </c>
      <c r="AG22" s="222">
        <f t="shared" si="9"/>
        <v>77</v>
      </c>
      <c r="AH22" s="224">
        <f t="shared" si="9"/>
        <v>2</v>
      </c>
      <c r="AI22" s="223">
        <f t="shared" si="9"/>
        <v>319</v>
      </c>
      <c r="AJ22" s="224">
        <f t="shared" si="9"/>
        <v>6</v>
      </c>
      <c r="AK22" s="222">
        <f t="shared" si="9"/>
        <v>73</v>
      </c>
      <c r="AL22" s="225">
        <f t="shared" si="9"/>
        <v>0</v>
      </c>
      <c r="AM22" s="222">
        <f t="shared" si="9"/>
        <v>70</v>
      </c>
      <c r="AN22" s="225">
        <f t="shared" si="9"/>
        <v>1</v>
      </c>
      <c r="AO22" s="222">
        <f t="shared" si="9"/>
        <v>77</v>
      </c>
      <c r="AP22" s="225">
        <f t="shared" si="9"/>
        <v>2</v>
      </c>
      <c r="AQ22" s="222">
        <f t="shared" si="9"/>
        <v>93</v>
      </c>
      <c r="AR22" s="225">
        <f t="shared" si="9"/>
        <v>3</v>
      </c>
      <c r="AS22" s="222">
        <f t="shared" si="9"/>
        <v>6</v>
      </c>
      <c r="AT22" s="225">
        <f t="shared" si="9"/>
        <v>0</v>
      </c>
      <c r="AU22" s="222">
        <f t="shared" si="9"/>
        <v>0</v>
      </c>
      <c r="AV22" s="224">
        <f t="shared" si="9"/>
        <v>0</v>
      </c>
    </row>
    <row r="24" ht="12">
      <c r="A24" s="228" t="s">
        <v>612</v>
      </c>
    </row>
    <row r="25" ht="12">
      <c r="A25" s="228" t="s">
        <v>618</v>
      </c>
    </row>
  </sheetData>
  <sheetProtection/>
  <mergeCells count="32">
    <mergeCell ref="A21:B21"/>
    <mergeCell ref="A22:B22"/>
    <mergeCell ref="AM4:AN4"/>
    <mergeCell ref="AO4:AP4"/>
    <mergeCell ref="AQ4:AR4"/>
    <mergeCell ref="W4:X4"/>
    <mergeCell ref="Y4:Z4"/>
    <mergeCell ref="AS4:AT4"/>
    <mergeCell ref="AU4:AV4"/>
    <mergeCell ref="A20:B20"/>
    <mergeCell ref="AA4:AB4"/>
    <mergeCell ref="AC4:AD4"/>
    <mergeCell ref="AE4:AF4"/>
    <mergeCell ref="AG4:AH4"/>
    <mergeCell ref="AI4:AJ4"/>
    <mergeCell ref="AK4:AL4"/>
    <mergeCell ref="D2:E2"/>
    <mergeCell ref="F2:AV2"/>
    <mergeCell ref="D3:D4"/>
    <mergeCell ref="E3:E4"/>
    <mergeCell ref="F3:G4"/>
    <mergeCell ref="H3:H4"/>
    <mergeCell ref="I3:X3"/>
    <mergeCell ref="Y3:AH3"/>
    <mergeCell ref="AI3:AV3"/>
    <mergeCell ref="I4:J4"/>
    <mergeCell ref="K4:L4"/>
    <mergeCell ref="M4:N4"/>
    <mergeCell ref="O4:P4"/>
    <mergeCell ref="Q4:R4"/>
    <mergeCell ref="S4:T4"/>
    <mergeCell ref="U4:V4"/>
  </mergeCells>
  <printOptions horizontalCentered="1"/>
  <pageMargins left="0.3937007874015748" right="0.3937007874015748" top="0.5905511811023623" bottom="0.3937007874015748" header="0.3937007874015748" footer="0.1968503937007874"/>
  <pageSetup fitToHeight="0" fitToWidth="1" horizontalDpi="600" verticalDpi="600" orientation="landscape" paperSize="9" scale="58" r:id="rId1"/>
  <headerFooter alignWithMargins="0">
    <oddHeader>&amp;R&amp;K000000調査基準日：平成29年５月１日</oddHeader>
    <oddFooter>&amp;R&amp;K000000平成29年度公立特別支援学校学校数・学級数　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L72"/>
  <sheetViews>
    <sheetView zoomScalePageLayoutView="0" workbookViewId="0" topLeftCell="A1">
      <pane xSplit="3" ySplit="3" topLeftCell="D4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:A3"/>
    </sheetView>
  </sheetViews>
  <sheetFormatPr defaultColWidth="9.00390625" defaultRowHeight="13.5" outlineLevelRow="2"/>
  <cols>
    <col min="1" max="1" width="9.375" style="228" customWidth="1"/>
    <col min="2" max="2" width="16.375" style="228" customWidth="1"/>
    <col min="3" max="3" width="20.00390625" style="228" bestFit="1" customWidth="1"/>
    <col min="4" max="4" width="7.50390625" style="229" customWidth="1"/>
    <col min="5" max="12" width="7.50390625" style="228" customWidth="1"/>
    <col min="13" max="15" width="7.00390625" style="228" customWidth="1"/>
    <col min="16" max="23" width="5.25390625" style="228" customWidth="1"/>
    <col min="24" max="16384" width="9.00390625" style="228" customWidth="1"/>
  </cols>
  <sheetData>
    <row r="1" spans="1:12" ht="12">
      <c r="A1" s="227" t="s">
        <v>628</v>
      </c>
      <c r="L1" s="220"/>
    </row>
    <row r="2" spans="1:12" s="41" customFormat="1" ht="19.5" customHeight="1">
      <c r="A2" s="551" t="s">
        <v>286</v>
      </c>
      <c r="B2" s="553" t="s">
        <v>636</v>
      </c>
      <c r="C2" s="555" t="s">
        <v>609</v>
      </c>
      <c r="D2" s="557" t="s">
        <v>510</v>
      </c>
      <c r="E2" s="547" t="s">
        <v>509</v>
      </c>
      <c r="F2" s="548"/>
      <c r="G2" s="549" t="s">
        <v>505</v>
      </c>
      <c r="H2" s="550"/>
      <c r="I2" s="550"/>
      <c r="J2" s="550"/>
      <c r="K2" s="550"/>
      <c r="L2" s="550"/>
    </row>
    <row r="3" spans="1:12" s="41" customFormat="1" ht="26.25" customHeight="1">
      <c r="A3" s="552"/>
      <c r="B3" s="554"/>
      <c r="C3" s="556"/>
      <c r="D3" s="558"/>
      <c r="E3" s="42" t="s">
        <v>511</v>
      </c>
      <c r="F3" s="43" t="s">
        <v>512</v>
      </c>
      <c r="G3" s="44" t="s">
        <v>295</v>
      </c>
      <c r="H3" s="45" t="s">
        <v>513</v>
      </c>
      <c r="I3" s="46" t="s">
        <v>514</v>
      </c>
      <c r="J3" s="47" t="s">
        <v>515</v>
      </c>
      <c r="K3" s="48" t="s">
        <v>516</v>
      </c>
      <c r="L3" s="49" t="s">
        <v>517</v>
      </c>
    </row>
    <row r="4" spans="1:12" ht="12.75" outlineLevel="2">
      <c r="A4" s="347" t="s">
        <v>28</v>
      </c>
      <c r="B4" s="353" t="s">
        <v>29</v>
      </c>
      <c r="C4" s="343" t="s">
        <v>518</v>
      </c>
      <c r="D4" s="230"/>
      <c r="E4" s="231">
        <v>1</v>
      </c>
      <c r="F4" s="232"/>
      <c r="G4" s="147">
        <f>SUM(H4:L4)</f>
        <v>2</v>
      </c>
      <c r="H4" s="233">
        <v>0</v>
      </c>
      <c r="I4" s="234">
        <v>1</v>
      </c>
      <c r="J4" s="234">
        <v>1</v>
      </c>
      <c r="K4" s="234">
        <v>0</v>
      </c>
      <c r="L4" s="235">
        <v>0</v>
      </c>
    </row>
    <row r="5" spans="1:12" ht="12.75" outlineLevel="2">
      <c r="A5" s="348" t="s">
        <v>28</v>
      </c>
      <c r="B5" s="354" t="s">
        <v>29</v>
      </c>
      <c r="C5" s="344" t="s">
        <v>519</v>
      </c>
      <c r="D5" s="236"/>
      <c r="E5" s="237">
        <v>1</v>
      </c>
      <c r="F5" s="238"/>
      <c r="G5" s="157">
        <f aca="true" t="shared" si="0" ref="G5:G64">SUM(H5:L5)</f>
        <v>2</v>
      </c>
      <c r="H5" s="239">
        <v>0</v>
      </c>
      <c r="I5" s="240">
        <v>1</v>
      </c>
      <c r="J5" s="240">
        <v>1</v>
      </c>
      <c r="K5" s="240">
        <v>0</v>
      </c>
      <c r="L5" s="241">
        <v>0</v>
      </c>
    </row>
    <row r="6" spans="1:12" ht="12.75" outlineLevel="2">
      <c r="A6" s="348" t="s">
        <v>28</v>
      </c>
      <c r="B6" s="354" t="s">
        <v>29</v>
      </c>
      <c r="C6" s="344" t="s">
        <v>520</v>
      </c>
      <c r="D6" s="236"/>
      <c r="E6" s="237">
        <v>1</v>
      </c>
      <c r="F6" s="238"/>
      <c r="G6" s="157">
        <f t="shared" si="0"/>
        <v>2</v>
      </c>
      <c r="H6" s="239">
        <v>0</v>
      </c>
      <c r="I6" s="240">
        <v>1</v>
      </c>
      <c r="J6" s="240">
        <v>1</v>
      </c>
      <c r="K6" s="240">
        <v>0</v>
      </c>
      <c r="L6" s="241">
        <v>0</v>
      </c>
    </row>
    <row r="7" spans="1:12" ht="12.75" outlineLevel="2">
      <c r="A7" s="349" t="s">
        <v>28</v>
      </c>
      <c r="B7" s="355" t="s">
        <v>29</v>
      </c>
      <c r="C7" s="345" t="s">
        <v>521</v>
      </c>
      <c r="D7" s="242"/>
      <c r="E7" s="243">
        <v>1</v>
      </c>
      <c r="F7" s="244"/>
      <c r="G7" s="180">
        <f t="shared" si="0"/>
        <v>2</v>
      </c>
      <c r="H7" s="245">
        <v>0</v>
      </c>
      <c r="I7" s="246">
        <v>1</v>
      </c>
      <c r="J7" s="246">
        <v>1</v>
      </c>
      <c r="K7" s="246">
        <v>0</v>
      </c>
      <c r="L7" s="247">
        <v>0</v>
      </c>
    </row>
    <row r="8" spans="1:12" s="255" customFormat="1" ht="12.75" outlineLevel="1">
      <c r="A8" s="350" t="s">
        <v>28</v>
      </c>
      <c r="B8" s="263" t="s">
        <v>323</v>
      </c>
      <c r="C8" s="249"/>
      <c r="D8" s="250">
        <f>SUBTOTAL(3,D4:D7)</f>
        <v>0</v>
      </c>
      <c r="E8" s="251">
        <f>SUBTOTAL(9,E4:E7)</f>
        <v>4</v>
      </c>
      <c r="F8" s="252">
        <f aca="true" t="shared" si="1" ref="F8:L8">SUBTOTAL(9,F4:F7)</f>
        <v>0</v>
      </c>
      <c r="G8" s="166">
        <f t="shared" si="1"/>
        <v>8</v>
      </c>
      <c r="H8" s="253">
        <f t="shared" si="1"/>
        <v>0</v>
      </c>
      <c r="I8" s="254">
        <f t="shared" si="1"/>
        <v>4</v>
      </c>
      <c r="J8" s="254">
        <f t="shared" si="1"/>
        <v>4</v>
      </c>
      <c r="K8" s="254">
        <f t="shared" si="1"/>
        <v>0</v>
      </c>
      <c r="L8" s="252">
        <f t="shared" si="1"/>
        <v>0</v>
      </c>
    </row>
    <row r="9" spans="1:12" ht="12.75" outlineLevel="2">
      <c r="A9" s="351" t="s">
        <v>28</v>
      </c>
      <c r="B9" s="356" t="s">
        <v>52</v>
      </c>
      <c r="C9" s="357" t="s">
        <v>522</v>
      </c>
      <c r="D9" s="256"/>
      <c r="E9" s="257">
        <v>1</v>
      </c>
      <c r="F9" s="258"/>
      <c r="G9" s="193">
        <f t="shared" si="0"/>
        <v>2</v>
      </c>
      <c r="H9" s="259">
        <v>0</v>
      </c>
      <c r="I9" s="260">
        <v>1</v>
      </c>
      <c r="J9" s="260">
        <v>1</v>
      </c>
      <c r="K9" s="260">
        <v>0</v>
      </c>
      <c r="L9" s="261">
        <v>0</v>
      </c>
    </row>
    <row r="10" spans="1:12" s="255" customFormat="1" ht="12.75" outlineLevel="1">
      <c r="A10" s="350" t="s">
        <v>28</v>
      </c>
      <c r="B10" s="264" t="s">
        <v>523</v>
      </c>
      <c r="C10" s="249"/>
      <c r="D10" s="250">
        <f>SUBTOTAL(3,D9:D9)</f>
        <v>0</v>
      </c>
      <c r="E10" s="251">
        <f>SUBTOTAL(9,E9:E9)</f>
        <v>1</v>
      </c>
      <c r="F10" s="252">
        <f aca="true" t="shared" si="2" ref="F10:L10">SUBTOTAL(9,F9:F9)</f>
        <v>0</v>
      </c>
      <c r="G10" s="166">
        <f t="shared" si="2"/>
        <v>2</v>
      </c>
      <c r="H10" s="253">
        <f t="shared" si="2"/>
        <v>0</v>
      </c>
      <c r="I10" s="254">
        <f t="shared" si="2"/>
        <v>1</v>
      </c>
      <c r="J10" s="254">
        <f t="shared" si="2"/>
        <v>1</v>
      </c>
      <c r="K10" s="254">
        <f t="shared" si="2"/>
        <v>0</v>
      </c>
      <c r="L10" s="252">
        <f t="shared" si="2"/>
        <v>0</v>
      </c>
    </row>
    <row r="11" spans="1:12" ht="12.75" outlineLevel="2">
      <c r="A11" s="352" t="s">
        <v>28</v>
      </c>
      <c r="B11" s="353" t="s">
        <v>63</v>
      </c>
      <c r="C11" s="343" t="s">
        <v>524</v>
      </c>
      <c r="D11" s="230"/>
      <c r="E11" s="231">
        <v>1</v>
      </c>
      <c r="F11" s="232"/>
      <c r="G11" s="147">
        <f t="shared" si="0"/>
        <v>3</v>
      </c>
      <c r="H11" s="233">
        <v>1</v>
      </c>
      <c r="I11" s="234">
        <v>1</v>
      </c>
      <c r="J11" s="234">
        <v>1</v>
      </c>
      <c r="K11" s="234">
        <v>0</v>
      </c>
      <c r="L11" s="235">
        <v>0</v>
      </c>
    </row>
    <row r="12" spans="1:12" ht="12.75" outlineLevel="2">
      <c r="A12" s="348" t="s">
        <v>28</v>
      </c>
      <c r="B12" s="354" t="s">
        <v>63</v>
      </c>
      <c r="C12" s="344" t="s">
        <v>525</v>
      </c>
      <c r="D12" s="236"/>
      <c r="E12" s="237">
        <v>1</v>
      </c>
      <c r="F12" s="238"/>
      <c r="G12" s="157">
        <f t="shared" si="0"/>
        <v>3</v>
      </c>
      <c r="H12" s="239">
        <v>1</v>
      </c>
      <c r="I12" s="240">
        <v>1</v>
      </c>
      <c r="J12" s="240">
        <v>1</v>
      </c>
      <c r="K12" s="240">
        <v>0</v>
      </c>
      <c r="L12" s="241">
        <v>0</v>
      </c>
    </row>
    <row r="13" spans="1:12" ht="12.75" outlineLevel="2">
      <c r="A13" s="348" t="s">
        <v>28</v>
      </c>
      <c r="B13" s="354" t="s">
        <v>63</v>
      </c>
      <c r="C13" s="344" t="s">
        <v>526</v>
      </c>
      <c r="D13" s="236"/>
      <c r="E13" s="237">
        <v>1</v>
      </c>
      <c r="F13" s="238"/>
      <c r="G13" s="157">
        <f t="shared" si="0"/>
        <v>3</v>
      </c>
      <c r="H13" s="239">
        <v>1</v>
      </c>
      <c r="I13" s="240">
        <v>1</v>
      </c>
      <c r="J13" s="240">
        <v>1</v>
      </c>
      <c r="K13" s="240">
        <v>0</v>
      </c>
      <c r="L13" s="241">
        <v>0</v>
      </c>
    </row>
    <row r="14" spans="1:12" ht="12.75" outlineLevel="2">
      <c r="A14" s="348" t="s">
        <v>28</v>
      </c>
      <c r="B14" s="354" t="s">
        <v>63</v>
      </c>
      <c r="C14" s="344" t="s">
        <v>527</v>
      </c>
      <c r="D14" s="236"/>
      <c r="E14" s="237">
        <v>1</v>
      </c>
      <c r="F14" s="238"/>
      <c r="G14" s="157">
        <f t="shared" si="0"/>
        <v>3</v>
      </c>
      <c r="H14" s="239">
        <v>1</v>
      </c>
      <c r="I14" s="240">
        <v>1</v>
      </c>
      <c r="J14" s="240">
        <v>1</v>
      </c>
      <c r="K14" s="240">
        <v>0</v>
      </c>
      <c r="L14" s="241">
        <v>0</v>
      </c>
    </row>
    <row r="15" spans="1:12" ht="12.75" outlineLevel="2">
      <c r="A15" s="349" t="s">
        <v>28</v>
      </c>
      <c r="B15" s="355" t="s">
        <v>63</v>
      </c>
      <c r="C15" s="345" t="s">
        <v>528</v>
      </c>
      <c r="D15" s="242"/>
      <c r="E15" s="243">
        <v>1</v>
      </c>
      <c r="F15" s="244"/>
      <c r="G15" s="180">
        <f t="shared" si="0"/>
        <v>4</v>
      </c>
      <c r="H15" s="245">
        <v>2</v>
      </c>
      <c r="I15" s="246">
        <v>1</v>
      </c>
      <c r="J15" s="246">
        <v>1</v>
      </c>
      <c r="K15" s="246">
        <v>0</v>
      </c>
      <c r="L15" s="247">
        <v>0</v>
      </c>
    </row>
    <row r="16" spans="1:12" s="255" customFormat="1" ht="12.75" outlineLevel="1">
      <c r="A16" s="350" t="s">
        <v>28</v>
      </c>
      <c r="B16" s="263" t="s">
        <v>334</v>
      </c>
      <c r="C16" s="249"/>
      <c r="D16" s="250">
        <f>SUBTOTAL(3,D11:D15)</f>
        <v>0</v>
      </c>
      <c r="E16" s="251">
        <f>SUBTOTAL(9,E11:E15)</f>
        <v>5</v>
      </c>
      <c r="F16" s="252">
        <f aca="true" t="shared" si="3" ref="F16:L16">SUBTOTAL(9,F11:F15)</f>
        <v>0</v>
      </c>
      <c r="G16" s="166">
        <f t="shared" si="3"/>
        <v>16</v>
      </c>
      <c r="H16" s="253">
        <f t="shared" si="3"/>
        <v>6</v>
      </c>
      <c r="I16" s="254">
        <f t="shared" si="3"/>
        <v>5</v>
      </c>
      <c r="J16" s="254">
        <f t="shared" si="3"/>
        <v>5</v>
      </c>
      <c r="K16" s="254">
        <f t="shared" si="3"/>
        <v>0</v>
      </c>
      <c r="L16" s="252">
        <f t="shared" si="3"/>
        <v>0</v>
      </c>
    </row>
    <row r="17" spans="1:12" ht="12.75" outlineLevel="2">
      <c r="A17" s="352" t="s">
        <v>28</v>
      </c>
      <c r="B17" s="353" t="s">
        <v>72</v>
      </c>
      <c r="C17" s="343" t="s">
        <v>529</v>
      </c>
      <c r="D17" s="230"/>
      <c r="E17" s="231">
        <v>1</v>
      </c>
      <c r="F17" s="232"/>
      <c r="G17" s="147">
        <f t="shared" si="0"/>
        <v>7</v>
      </c>
      <c r="H17" s="233">
        <v>3</v>
      </c>
      <c r="I17" s="234">
        <v>2</v>
      </c>
      <c r="J17" s="234">
        <v>2</v>
      </c>
      <c r="K17" s="234">
        <v>0</v>
      </c>
      <c r="L17" s="235">
        <v>0</v>
      </c>
    </row>
    <row r="18" spans="1:12" ht="12.75" outlineLevel="2">
      <c r="A18" s="348" t="s">
        <v>28</v>
      </c>
      <c r="B18" s="354" t="s">
        <v>72</v>
      </c>
      <c r="C18" s="344" t="s">
        <v>530</v>
      </c>
      <c r="D18" s="236"/>
      <c r="E18" s="237">
        <v>1</v>
      </c>
      <c r="F18" s="238"/>
      <c r="G18" s="157">
        <f t="shared" si="0"/>
        <v>3</v>
      </c>
      <c r="H18" s="239">
        <v>1</v>
      </c>
      <c r="I18" s="240">
        <v>1</v>
      </c>
      <c r="J18" s="240">
        <v>1</v>
      </c>
      <c r="K18" s="240">
        <v>0</v>
      </c>
      <c r="L18" s="241">
        <v>0</v>
      </c>
    </row>
    <row r="19" spans="1:12" ht="12.75" outlineLevel="2">
      <c r="A19" s="348" t="s">
        <v>28</v>
      </c>
      <c r="B19" s="354" t="s">
        <v>72</v>
      </c>
      <c r="C19" s="344" t="s">
        <v>531</v>
      </c>
      <c r="D19" s="236"/>
      <c r="E19" s="237">
        <v>1</v>
      </c>
      <c r="F19" s="238"/>
      <c r="G19" s="157">
        <f t="shared" si="0"/>
        <v>5</v>
      </c>
      <c r="H19" s="239">
        <v>2</v>
      </c>
      <c r="I19" s="240">
        <v>2</v>
      </c>
      <c r="J19" s="240">
        <v>1</v>
      </c>
      <c r="K19" s="240">
        <v>0</v>
      </c>
      <c r="L19" s="241">
        <v>0</v>
      </c>
    </row>
    <row r="20" spans="1:12" ht="12.75" outlineLevel="2">
      <c r="A20" s="348" t="s">
        <v>28</v>
      </c>
      <c r="B20" s="354" t="s">
        <v>72</v>
      </c>
      <c r="C20" s="344" t="s">
        <v>532</v>
      </c>
      <c r="D20" s="236"/>
      <c r="E20" s="237">
        <v>1</v>
      </c>
      <c r="F20" s="238"/>
      <c r="G20" s="157">
        <f t="shared" si="0"/>
        <v>6</v>
      </c>
      <c r="H20" s="239">
        <v>2</v>
      </c>
      <c r="I20" s="240">
        <v>2</v>
      </c>
      <c r="J20" s="240">
        <v>2</v>
      </c>
      <c r="K20" s="240">
        <v>0</v>
      </c>
      <c r="L20" s="241">
        <v>0</v>
      </c>
    </row>
    <row r="21" spans="1:12" ht="12.75" outlineLevel="2">
      <c r="A21" s="348" t="s">
        <v>28</v>
      </c>
      <c r="B21" s="354" t="s">
        <v>72</v>
      </c>
      <c r="C21" s="344" t="s">
        <v>533</v>
      </c>
      <c r="D21" s="236"/>
      <c r="E21" s="237">
        <v>1</v>
      </c>
      <c r="F21" s="238"/>
      <c r="G21" s="157">
        <f t="shared" si="0"/>
        <v>3</v>
      </c>
      <c r="H21" s="239">
        <v>1</v>
      </c>
      <c r="I21" s="240">
        <v>1</v>
      </c>
      <c r="J21" s="240">
        <v>1</v>
      </c>
      <c r="K21" s="240">
        <v>0</v>
      </c>
      <c r="L21" s="241">
        <v>0</v>
      </c>
    </row>
    <row r="22" spans="1:12" ht="12.75" outlineLevel="2">
      <c r="A22" s="348" t="s">
        <v>28</v>
      </c>
      <c r="B22" s="354" t="s">
        <v>72</v>
      </c>
      <c r="C22" s="344" t="s">
        <v>534</v>
      </c>
      <c r="D22" s="236"/>
      <c r="E22" s="237">
        <v>1</v>
      </c>
      <c r="F22" s="238"/>
      <c r="G22" s="157">
        <f t="shared" si="0"/>
        <v>4</v>
      </c>
      <c r="H22" s="239">
        <v>2</v>
      </c>
      <c r="I22" s="240">
        <v>1</v>
      </c>
      <c r="J22" s="240">
        <v>1</v>
      </c>
      <c r="K22" s="240">
        <v>0</v>
      </c>
      <c r="L22" s="241">
        <v>0</v>
      </c>
    </row>
    <row r="23" spans="1:12" ht="12.75" outlineLevel="2">
      <c r="A23" s="348" t="s">
        <v>28</v>
      </c>
      <c r="B23" s="354" t="s">
        <v>72</v>
      </c>
      <c r="C23" s="344" t="s">
        <v>535</v>
      </c>
      <c r="D23" s="236"/>
      <c r="E23" s="237">
        <v>1</v>
      </c>
      <c r="F23" s="238"/>
      <c r="G23" s="157">
        <f t="shared" si="0"/>
        <v>6</v>
      </c>
      <c r="H23" s="239">
        <v>2</v>
      </c>
      <c r="I23" s="240">
        <v>2</v>
      </c>
      <c r="J23" s="240">
        <v>2</v>
      </c>
      <c r="K23" s="240">
        <v>0</v>
      </c>
      <c r="L23" s="241">
        <v>0</v>
      </c>
    </row>
    <row r="24" spans="1:12" ht="12.75" outlineLevel="2">
      <c r="A24" s="349" t="s">
        <v>28</v>
      </c>
      <c r="B24" s="355" t="s">
        <v>72</v>
      </c>
      <c r="C24" s="345" t="s">
        <v>536</v>
      </c>
      <c r="D24" s="242"/>
      <c r="E24" s="243">
        <v>1</v>
      </c>
      <c r="F24" s="244"/>
      <c r="G24" s="180">
        <f t="shared" si="0"/>
        <v>3</v>
      </c>
      <c r="H24" s="245">
        <v>1</v>
      </c>
      <c r="I24" s="246">
        <v>1</v>
      </c>
      <c r="J24" s="246">
        <v>1</v>
      </c>
      <c r="K24" s="246">
        <v>0</v>
      </c>
      <c r="L24" s="247">
        <v>0</v>
      </c>
    </row>
    <row r="25" spans="1:12" s="255" customFormat="1" ht="12.75" outlineLevel="1">
      <c r="A25" s="350" t="s">
        <v>28</v>
      </c>
      <c r="B25" s="263" t="s">
        <v>338</v>
      </c>
      <c r="C25" s="249"/>
      <c r="D25" s="250">
        <f>SUBTOTAL(3,D17:D24)</f>
        <v>0</v>
      </c>
      <c r="E25" s="251">
        <f>SUBTOTAL(9,E17:E24)</f>
        <v>8</v>
      </c>
      <c r="F25" s="252">
        <f aca="true" t="shared" si="4" ref="F25:L25">SUBTOTAL(9,F17:F24)</f>
        <v>0</v>
      </c>
      <c r="G25" s="166">
        <f t="shared" si="4"/>
        <v>37</v>
      </c>
      <c r="H25" s="253">
        <f t="shared" si="4"/>
        <v>14</v>
      </c>
      <c r="I25" s="254">
        <f t="shared" si="4"/>
        <v>12</v>
      </c>
      <c r="J25" s="254">
        <f t="shared" si="4"/>
        <v>11</v>
      </c>
      <c r="K25" s="254">
        <f t="shared" si="4"/>
        <v>0</v>
      </c>
      <c r="L25" s="252">
        <f t="shared" si="4"/>
        <v>0</v>
      </c>
    </row>
    <row r="26" spans="1:12" ht="12.75" outlineLevel="2">
      <c r="A26" s="352" t="s">
        <v>28</v>
      </c>
      <c r="B26" s="353" t="s">
        <v>82</v>
      </c>
      <c r="C26" s="343" t="s">
        <v>537</v>
      </c>
      <c r="D26" s="230"/>
      <c r="E26" s="231">
        <v>1</v>
      </c>
      <c r="F26" s="232"/>
      <c r="G26" s="147">
        <f t="shared" si="0"/>
        <v>5</v>
      </c>
      <c r="H26" s="233">
        <v>1</v>
      </c>
      <c r="I26" s="234">
        <v>2</v>
      </c>
      <c r="J26" s="234">
        <v>2</v>
      </c>
      <c r="K26" s="234">
        <v>0</v>
      </c>
      <c r="L26" s="235">
        <v>0</v>
      </c>
    </row>
    <row r="27" spans="1:12" ht="12.75" outlineLevel="2">
      <c r="A27" s="348" t="s">
        <v>28</v>
      </c>
      <c r="B27" s="354" t="s">
        <v>82</v>
      </c>
      <c r="C27" s="344" t="s">
        <v>538</v>
      </c>
      <c r="D27" s="236"/>
      <c r="E27" s="237">
        <v>1</v>
      </c>
      <c r="F27" s="238"/>
      <c r="G27" s="157">
        <f t="shared" si="0"/>
        <v>8</v>
      </c>
      <c r="H27" s="239">
        <v>1</v>
      </c>
      <c r="I27" s="240">
        <v>4</v>
      </c>
      <c r="J27" s="240">
        <v>3</v>
      </c>
      <c r="K27" s="240">
        <v>0</v>
      </c>
      <c r="L27" s="241">
        <v>0</v>
      </c>
    </row>
    <row r="28" spans="1:12" ht="12.75" outlineLevel="2">
      <c r="A28" s="349" t="s">
        <v>28</v>
      </c>
      <c r="B28" s="355" t="s">
        <v>82</v>
      </c>
      <c r="C28" s="345" t="s">
        <v>539</v>
      </c>
      <c r="D28" s="242"/>
      <c r="E28" s="243">
        <v>1</v>
      </c>
      <c r="F28" s="244"/>
      <c r="G28" s="180">
        <f t="shared" si="0"/>
        <v>6</v>
      </c>
      <c r="H28" s="245">
        <v>2</v>
      </c>
      <c r="I28" s="246">
        <v>2</v>
      </c>
      <c r="J28" s="246">
        <v>2</v>
      </c>
      <c r="K28" s="246">
        <v>0</v>
      </c>
      <c r="L28" s="247">
        <v>0</v>
      </c>
    </row>
    <row r="29" spans="1:12" s="255" customFormat="1" ht="12.75" outlineLevel="1">
      <c r="A29" s="350" t="s">
        <v>28</v>
      </c>
      <c r="B29" s="263" t="s">
        <v>344</v>
      </c>
      <c r="C29" s="249"/>
      <c r="D29" s="250">
        <f>SUBTOTAL(3,D26:D28)</f>
        <v>0</v>
      </c>
      <c r="E29" s="251">
        <f>SUBTOTAL(9,E26:E28)</f>
        <v>3</v>
      </c>
      <c r="F29" s="252">
        <f aca="true" t="shared" si="5" ref="F29:L29">SUBTOTAL(9,F26:F28)</f>
        <v>0</v>
      </c>
      <c r="G29" s="166">
        <f t="shared" si="5"/>
        <v>19</v>
      </c>
      <c r="H29" s="253">
        <f t="shared" si="5"/>
        <v>4</v>
      </c>
      <c r="I29" s="254">
        <f t="shared" si="5"/>
        <v>8</v>
      </c>
      <c r="J29" s="254">
        <f t="shared" si="5"/>
        <v>7</v>
      </c>
      <c r="K29" s="254">
        <f t="shared" si="5"/>
        <v>0</v>
      </c>
      <c r="L29" s="252">
        <f t="shared" si="5"/>
        <v>0</v>
      </c>
    </row>
    <row r="30" spans="1:12" ht="12.75" outlineLevel="2">
      <c r="A30" s="352" t="s">
        <v>28</v>
      </c>
      <c r="B30" s="353" t="s">
        <v>96</v>
      </c>
      <c r="C30" s="343" t="s">
        <v>540</v>
      </c>
      <c r="D30" s="230"/>
      <c r="E30" s="231">
        <v>1</v>
      </c>
      <c r="F30" s="232"/>
      <c r="G30" s="147">
        <f t="shared" si="0"/>
        <v>4</v>
      </c>
      <c r="H30" s="233">
        <v>1</v>
      </c>
      <c r="I30" s="234">
        <v>1</v>
      </c>
      <c r="J30" s="234">
        <v>2</v>
      </c>
      <c r="K30" s="234">
        <v>0</v>
      </c>
      <c r="L30" s="235">
        <v>0</v>
      </c>
    </row>
    <row r="31" spans="1:12" ht="12.75" outlineLevel="2">
      <c r="A31" s="348" t="s">
        <v>28</v>
      </c>
      <c r="B31" s="354" t="s">
        <v>96</v>
      </c>
      <c r="C31" s="344" t="s">
        <v>541</v>
      </c>
      <c r="D31" s="236"/>
      <c r="E31" s="237">
        <v>1</v>
      </c>
      <c r="F31" s="238"/>
      <c r="G31" s="157">
        <f t="shared" si="0"/>
        <v>4</v>
      </c>
      <c r="H31" s="239">
        <v>1</v>
      </c>
      <c r="I31" s="240">
        <v>1</v>
      </c>
      <c r="J31" s="240">
        <v>2</v>
      </c>
      <c r="K31" s="240">
        <v>0</v>
      </c>
      <c r="L31" s="241">
        <v>0</v>
      </c>
    </row>
    <row r="32" spans="1:12" ht="12.75" outlineLevel="2">
      <c r="A32" s="349" t="s">
        <v>28</v>
      </c>
      <c r="B32" s="355" t="s">
        <v>96</v>
      </c>
      <c r="C32" s="345" t="s">
        <v>542</v>
      </c>
      <c r="D32" s="242"/>
      <c r="E32" s="243">
        <v>1</v>
      </c>
      <c r="F32" s="244"/>
      <c r="G32" s="180">
        <f t="shared" si="0"/>
        <v>3</v>
      </c>
      <c r="H32" s="245">
        <v>1</v>
      </c>
      <c r="I32" s="246">
        <v>1</v>
      </c>
      <c r="J32" s="246">
        <v>1</v>
      </c>
      <c r="K32" s="246">
        <v>0</v>
      </c>
      <c r="L32" s="247">
        <v>0</v>
      </c>
    </row>
    <row r="33" spans="1:12" s="255" customFormat="1" ht="12.75" outlineLevel="1">
      <c r="A33" s="350" t="s">
        <v>28</v>
      </c>
      <c r="B33" s="263" t="s">
        <v>543</v>
      </c>
      <c r="C33" s="249"/>
      <c r="D33" s="250">
        <f>SUBTOTAL(3,D30:D32)</f>
        <v>0</v>
      </c>
      <c r="E33" s="251">
        <f>SUBTOTAL(9,E30:E32)</f>
        <v>3</v>
      </c>
      <c r="F33" s="252">
        <f aca="true" t="shared" si="6" ref="F33:L33">SUBTOTAL(9,F30:F32)</f>
        <v>0</v>
      </c>
      <c r="G33" s="166">
        <f t="shared" si="6"/>
        <v>11</v>
      </c>
      <c r="H33" s="253">
        <f t="shared" si="6"/>
        <v>3</v>
      </c>
      <c r="I33" s="254">
        <f t="shared" si="6"/>
        <v>3</v>
      </c>
      <c r="J33" s="254">
        <f t="shared" si="6"/>
        <v>5</v>
      </c>
      <c r="K33" s="254">
        <f t="shared" si="6"/>
        <v>0</v>
      </c>
      <c r="L33" s="252">
        <f t="shared" si="6"/>
        <v>0</v>
      </c>
    </row>
    <row r="34" spans="1:12" s="255" customFormat="1" ht="12.75">
      <c r="A34" s="248" t="s">
        <v>358</v>
      </c>
      <c r="B34" s="263"/>
      <c r="C34" s="249"/>
      <c r="D34" s="250">
        <f>SUBTOTAL(3,D4:D33)</f>
        <v>0</v>
      </c>
      <c r="E34" s="251">
        <f>SUBTOTAL(9,E4:E33)</f>
        <v>24</v>
      </c>
      <c r="F34" s="252">
        <f aca="true" t="shared" si="7" ref="F34:L34">SUBTOTAL(9,F4:F33)</f>
        <v>0</v>
      </c>
      <c r="G34" s="166">
        <f t="shared" si="7"/>
        <v>93</v>
      </c>
      <c r="H34" s="253">
        <f t="shared" si="7"/>
        <v>27</v>
      </c>
      <c r="I34" s="254">
        <f t="shared" si="7"/>
        <v>33</v>
      </c>
      <c r="J34" s="254">
        <f t="shared" si="7"/>
        <v>33</v>
      </c>
      <c r="K34" s="254">
        <f t="shared" si="7"/>
        <v>0</v>
      </c>
      <c r="L34" s="252">
        <f t="shared" si="7"/>
        <v>0</v>
      </c>
    </row>
    <row r="35" spans="1:12" ht="12.75" outlineLevel="2">
      <c r="A35" s="347" t="s">
        <v>117</v>
      </c>
      <c r="B35" s="358" t="s">
        <v>118</v>
      </c>
      <c r="C35" s="357" t="s">
        <v>544</v>
      </c>
      <c r="D35" s="230"/>
      <c r="E35" s="231">
        <v>1</v>
      </c>
      <c r="F35" s="232"/>
      <c r="G35" s="147">
        <f t="shared" si="0"/>
        <v>5</v>
      </c>
      <c r="H35" s="233">
        <v>2</v>
      </c>
      <c r="I35" s="234">
        <v>2</v>
      </c>
      <c r="J35" s="234">
        <v>1</v>
      </c>
      <c r="K35" s="234">
        <v>0</v>
      </c>
      <c r="L35" s="235">
        <v>0</v>
      </c>
    </row>
    <row r="36" spans="1:12" s="255" customFormat="1" ht="12.75" outlineLevel="1">
      <c r="A36" s="350" t="s">
        <v>117</v>
      </c>
      <c r="B36" s="263" t="s">
        <v>366</v>
      </c>
      <c r="C36" s="249"/>
      <c r="D36" s="250">
        <f>SUBTOTAL(3,D35:D35)</f>
        <v>0</v>
      </c>
      <c r="E36" s="251">
        <f>SUBTOTAL(9,E35:E35)</f>
        <v>1</v>
      </c>
      <c r="F36" s="252">
        <f aca="true" t="shared" si="8" ref="F36:L36">SUBTOTAL(9,F35:F35)</f>
        <v>0</v>
      </c>
      <c r="G36" s="166">
        <f t="shared" si="8"/>
        <v>5</v>
      </c>
      <c r="H36" s="253">
        <f t="shared" si="8"/>
        <v>2</v>
      </c>
      <c r="I36" s="254">
        <f t="shared" si="8"/>
        <v>2</v>
      </c>
      <c r="J36" s="254">
        <f t="shared" si="8"/>
        <v>1</v>
      </c>
      <c r="K36" s="254">
        <f t="shared" si="8"/>
        <v>0</v>
      </c>
      <c r="L36" s="252">
        <f t="shared" si="8"/>
        <v>0</v>
      </c>
    </row>
    <row r="37" spans="1:12" ht="12.75" outlineLevel="2">
      <c r="A37" s="352" t="s">
        <v>117</v>
      </c>
      <c r="B37" s="353" t="s">
        <v>136</v>
      </c>
      <c r="C37" s="343" t="s">
        <v>545</v>
      </c>
      <c r="D37" s="230"/>
      <c r="E37" s="231">
        <v>1</v>
      </c>
      <c r="F37" s="232"/>
      <c r="G37" s="147">
        <f t="shared" si="0"/>
        <v>6</v>
      </c>
      <c r="H37" s="233">
        <v>2</v>
      </c>
      <c r="I37" s="234">
        <v>2</v>
      </c>
      <c r="J37" s="234">
        <v>2</v>
      </c>
      <c r="K37" s="234">
        <v>0</v>
      </c>
      <c r="L37" s="235">
        <v>0</v>
      </c>
    </row>
    <row r="38" spans="1:12" ht="12.75" outlineLevel="2">
      <c r="A38" s="349" t="s">
        <v>117</v>
      </c>
      <c r="B38" s="355" t="s">
        <v>136</v>
      </c>
      <c r="C38" s="345" t="s">
        <v>546</v>
      </c>
      <c r="D38" s="242"/>
      <c r="E38" s="243">
        <v>1</v>
      </c>
      <c r="F38" s="244"/>
      <c r="G38" s="180">
        <f t="shared" si="0"/>
        <v>3</v>
      </c>
      <c r="H38" s="245">
        <v>1</v>
      </c>
      <c r="I38" s="246">
        <v>1</v>
      </c>
      <c r="J38" s="246">
        <v>1</v>
      </c>
      <c r="K38" s="246">
        <v>0</v>
      </c>
      <c r="L38" s="247">
        <v>0</v>
      </c>
    </row>
    <row r="39" spans="1:12" s="255" customFormat="1" ht="12.75" outlineLevel="1">
      <c r="A39" s="350" t="s">
        <v>117</v>
      </c>
      <c r="B39" s="263" t="s">
        <v>372</v>
      </c>
      <c r="C39" s="249"/>
      <c r="D39" s="250">
        <f>SUBTOTAL(3,D37:D38)</f>
        <v>0</v>
      </c>
      <c r="E39" s="251">
        <f>SUBTOTAL(9,E37:E38)</f>
        <v>2</v>
      </c>
      <c r="F39" s="252">
        <f aca="true" t="shared" si="9" ref="F39:L39">SUBTOTAL(9,F37:F38)</f>
        <v>0</v>
      </c>
      <c r="G39" s="166">
        <f t="shared" si="9"/>
        <v>9</v>
      </c>
      <c r="H39" s="253">
        <f t="shared" si="9"/>
        <v>3</v>
      </c>
      <c r="I39" s="254">
        <f t="shared" si="9"/>
        <v>3</v>
      </c>
      <c r="J39" s="254">
        <f t="shared" si="9"/>
        <v>3</v>
      </c>
      <c r="K39" s="254">
        <f t="shared" si="9"/>
        <v>0</v>
      </c>
      <c r="L39" s="252">
        <f t="shared" si="9"/>
        <v>0</v>
      </c>
    </row>
    <row r="40" spans="1:12" ht="12.75" outlineLevel="2">
      <c r="A40" s="351" t="s">
        <v>117</v>
      </c>
      <c r="B40" s="356" t="s">
        <v>144</v>
      </c>
      <c r="C40" s="357" t="s">
        <v>547</v>
      </c>
      <c r="D40" s="256"/>
      <c r="E40" s="257">
        <v>1</v>
      </c>
      <c r="F40" s="258"/>
      <c r="G40" s="193">
        <f t="shared" si="0"/>
        <v>3</v>
      </c>
      <c r="H40" s="259">
        <v>1</v>
      </c>
      <c r="I40" s="260">
        <v>1</v>
      </c>
      <c r="J40" s="260">
        <v>1</v>
      </c>
      <c r="K40" s="260">
        <v>0</v>
      </c>
      <c r="L40" s="261">
        <v>0</v>
      </c>
    </row>
    <row r="41" spans="1:12" s="255" customFormat="1" ht="12.75" outlineLevel="1">
      <c r="A41" s="350" t="s">
        <v>117</v>
      </c>
      <c r="B41" s="264" t="s">
        <v>548</v>
      </c>
      <c r="C41" s="249"/>
      <c r="D41" s="250">
        <f>SUBTOTAL(3,D40)</f>
        <v>0</v>
      </c>
      <c r="E41" s="251">
        <f>SUBTOTAL(9,E40:E40)</f>
        <v>1</v>
      </c>
      <c r="F41" s="252">
        <f aca="true" t="shared" si="10" ref="F41:L41">SUBTOTAL(9,F40:F40)</f>
        <v>0</v>
      </c>
      <c r="G41" s="166">
        <f t="shared" si="10"/>
        <v>3</v>
      </c>
      <c r="H41" s="253">
        <f t="shared" si="10"/>
        <v>1</v>
      </c>
      <c r="I41" s="254">
        <f t="shared" si="10"/>
        <v>1</v>
      </c>
      <c r="J41" s="254">
        <f t="shared" si="10"/>
        <v>1</v>
      </c>
      <c r="K41" s="254">
        <f t="shared" si="10"/>
        <v>0</v>
      </c>
      <c r="L41" s="252">
        <f t="shared" si="10"/>
        <v>0</v>
      </c>
    </row>
    <row r="42" spans="1:12" s="255" customFormat="1" ht="12.75">
      <c r="A42" s="248" t="s">
        <v>377</v>
      </c>
      <c r="B42" s="264"/>
      <c r="C42" s="249"/>
      <c r="D42" s="250">
        <f>SUBTOTAL(3,D35:D41)</f>
        <v>0</v>
      </c>
      <c r="E42" s="251">
        <f>SUBTOTAL(9,E35:E41)</f>
        <v>4</v>
      </c>
      <c r="F42" s="252">
        <f aca="true" t="shared" si="11" ref="F42:L42">SUBTOTAL(9,F35:F41)</f>
        <v>0</v>
      </c>
      <c r="G42" s="166">
        <f t="shared" si="11"/>
        <v>17</v>
      </c>
      <c r="H42" s="253">
        <f t="shared" si="11"/>
        <v>6</v>
      </c>
      <c r="I42" s="254">
        <f t="shared" si="11"/>
        <v>6</v>
      </c>
      <c r="J42" s="254">
        <f t="shared" si="11"/>
        <v>5</v>
      </c>
      <c r="K42" s="254">
        <f t="shared" si="11"/>
        <v>0</v>
      </c>
      <c r="L42" s="252">
        <f t="shared" si="11"/>
        <v>0</v>
      </c>
    </row>
    <row r="43" spans="1:12" ht="12.75" outlineLevel="2">
      <c r="A43" s="347" t="s">
        <v>150</v>
      </c>
      <c r="B43" s="353" t="s">
        <v>151</v>
      </c>
      <c r="C43" s="343" t="s">
        <v>549</v>
      </c>
      <c r="D43" s="230"/>
      <c r="E43" s="231">
        <v>1</v>
      </c>
      <c r="F43" s="232"/>
      <c r="G43" s="147">
        <f t="shared" si="0"/>
        <v>1</v>
      </c>
      <c r="H43" s="233">
        <v>0</v>
      </c>
      <c r="I43" s="234">
        <v>0</v>
      </c>
      <c r="J43" s="234">
        <v>1</v>
      </c>
      <c r="K43" s="234">
        <v>0</v>
      </c>
      <c r="L43" s="235">
        <v>0</v>
      </c>
    </row>
    <row r="44" spans="1:12" ht="12.75" outlineLevel="2">
      <c r="A44" s="349" t="s">
        <v>150</v>
      </c>
      <c r="B44" s="355" t="s">
        <v>151</v>
      </c>
      <c r="C44" s="345" t="s">
        <v>550</v>
      </c>
      <c r="D44" s="242"/>
      <c r="E44" s="243">
        <v>1</v>
      </c>
      <c r="F44" s="244"/>
      <c r="G44" s="180">
        <f t="shared" si="0"/>
        <v>3</v>
      </c>
      <c r="H44" s="245">
        <v>1</v>
      </c>
      <c r="I44" s="246">
        <v>1</v>
      </c>
      <c r="J44" s="246">
        <v>1</v>
      </c>
      <c r="K44" s="246">
        <v>0</v>
      </c>
      <c r="L44" s="247">
        <v>0</v>
      </c>
    </row>
    <row r="45" spans="1:12" s="255" customFormat="1" ht="12.75" outlineLevel="1">
      <c r="A45" s="350" t="s">
        <v>150</v>
      </c>
      <c r="B45" s="263" t="s">
        <v>384</v>
      </c>
      <c r="C45" s="249"/>
      <c r="D45" s="250">
        <f>SUBTOTAL(3,D43:D44)</f>
        <v>0</v>
      </c>
      <c r="E45" s="251">
        <f>SUBTOTAL(9,E43:E44)</f>
        <v>2</v>
      </c>
      <c r="F45" s="252">
        <f aca="true" t="shared" si="12" ref="F45:L45">SUBTOTAL(9,F43:F44)</f>
        <v>0</v>
      </c>
      <c r="G45" s="166">
        <f t="shared" si="12"/>
        <v>4</v>
      </c>
      <c r="H45" s="253">
        <f t="shared" si="12"/>
        <v>1</v>
      </c>
      <c r="I45" s="254">
        <f t="shared" si="12"/>
        <v>1</v>
      </c>
      <c r="J45" s="254">
        <f t="shared" si="12"/>
        <v>2</v>
      </c>
      <c r="K45" s="254">
        <f t="shared" si="12"/>
        <v>0</v>
      </c>
      <c r="L45" s="252">
        <f t="shared" si="12"/>
        <v>0</v>
      </c>
    </row>
    <row r="46" spans="1:12" ht="12.75" outlineLevel="2">
      <c r="A46" s="352" t="s">
        <v>150</v>
      </c>
      <c r="B46" s="353" t="s">
        <v>161</v>
      </c>
      <c r="C46" s="343" t="s">
        <v>551</v>
      </c>
      <c r="D46" s="230"/>
      <c r="E46" s="231">
        <v>1</v>
      </c>
      <c r="F46" s="232"/>
      <c r="G46" s="147">
        <f t="shared" si="0"/>
        <v>3</v>
      </c>
      <c r="H46" s="233">
        <v>1</v>
      </c>
      <c r="I46" s="234">
        <v>1</v>
      </c>
      <c r="J46" s="234">
        <v>1</v>
      </c>
      <c r="K46" s="234">
        <v>0</v>
      </c>
      <c r="L46" s="235">
        <v>0</v>
      </c>
    </row>
    <row r="47" spans="1:12" ht="12.75" outlineLevel="2">
      <c r="A47" s="348" t="s">
        <v>150</v>
      </c>
      <c r="B47" s="354" t="s">
        <v>161</v>
      </c>
      <c r="C47" s="344" t="s">
        <v>552</v>
      </c>
      <c r="D47" s="236"/>
      <c r="E47" s="237">
        <v>1</v>
      </c>
      <c r="F47" s="238"/>
      <c r="G47" s="157">
        <f t="shared" si="0"/>
        <v>5</v>
      </c>
      <c r="H47" s="239">
        <v>1</v>
      </c>
      <c r="I47" s="240">
        <v>2</v>
      </c>
      <c r="J47" s="240">
        <v>2</v>
      </c>
      <c r="K47" s="240">
        <v>0</v>
      </c>
      <c r="L47" s="241">
        <v>0</v>
      </c>
    </row>
    <row r="48" spans="1:12" ht="12.75" outlineLevel="2">
      <c r="A48" s="349" t="s">
        <v>150</v>
      </c>
      <c r="B48" s="355" t="s">
        <v>161</v>
      </c>
      <c r="C48" s="345" t="s">
        <v>553</v>
      </c>
      <c r="D48" s="242"/>
      <c r="E48" s="243">
        <v>1</v>
      </c>
      <c r="F48" s="244"/>
      <c r="G48" s="180">
        <f t="shared" si="0"/>
        <v>3</v>
      </c>
      <c r="H48" s="245">
        <v>1</v>
      </c>
      <c r="I48" s="246">
        <v>1</v>
      </c>
      <c r="J48" s="246">
        <v>1</v>
      </c>
      <c r="K48" s="246">
        <v>0</v>
      </c>
      <c r="L48" s="247">
        <v>0</v>
      </c>
    </row>
    <row r="49" spans="1:12" s="255" customFormat="1" ht="12.75" outlineLevel="1">
      <c r="A49" s="350" t="s">
        <v>150</v>
      </c>
      <c r="B49" s="263" t="s">
        <v>394</v>
      </c>
      <c r="C49" s="249"/>
      <c r="D49" s="250">
        <f>SUBTOTAL(3,D46:D48)</f>
        <v>0</v>
      </c>
      <c r="E49" s="251">
        <f>SUBTOTAL(9,E46:E48)</f>
        <v>3</v>
      </c>
      <c r="F49" s="252">
        <f aca="true" t="shared" si="13" ref="F49:L49">SUBTOTAL(9,F46:F48)</f>
        <v>0</v>
      </c>
      <c r="G49" s="166">
        <f t="shared" si="13"/>
        <v>11</v>
      </c>
      <c r="H49" s="253">
        <f t="shared" si="13"/>
        <v>3</v>
      </c>
      <c r="I49" s="254">
        <f t="shared" si="13"/>
        <v>4</v>
      </c>
      <c r="J49" s="254">
        <f t="shared" si="13"/>
        <v>4</v>
      </c>
      <c r="K49" s="254">
        <f t="shared" si="13"/>
        <v>0</v>
      </c>
      <c r="L49" s="252">
        <f t="shared" si="13"/>
        <v>0</v>
      </c>
    </row>
    <row r="50" spans="1:12" ht="12.75" outlineLevel="2">
      <c r="A50" s="351" t="s">
        <v>150</v>
      </c>
      <c r="B50" s="359" t="s">
        <v>185</v>
      </c>
      <c r="C50" s="346" t="s">
        <v>554</v>
      </c>
      <c r="D50" s="256"/>
      <c r="E50" s="257">
        <v>1</v>
      </c>
      <c r="F50" s="258"/>
      <c r="G50" s="193">
        <f t="shared" si="0"/>
        <v>3</v>
      </c>
      <c r="H50" s="259">
        <v>1</v>
      </c>
      <c r="I50" s="260">
        <v>1</v>
      </c>
      <c r="J50" s="260">
        <v>1</v>
      </c>
      <c r="K50" s="260">
        <v>0</v>
      </c>
      <c r="L50" s="261">
        <v>0</v>
      </c>
    </row>
    <row r="51" spans="1:12" s="255" customFormat="1" ht="12.75" outlineLevel="1">
      <c r="A51" s="350" t="s">
        <v>150</v>
      </c>
      <c r="B51" s="264" t="s">
        <v>555</v>
      </c>
      <c r="C51" s="249"/>
      <c r="D51" s="250">
        <f>SUBTOTAL(3,D50:D50)</f>
        <v>0</v>
      </c>
      <c r="E51" s="251">
        <f>SUBTOTAL(9,E50:E50)</f>
        <v>1</v>
      </c>
      <c r="F51" s="252">
        <f aca="true" t="shared" si="14" ref="F51:L51">SUBTOTAL(9,F50:F50)</f>
        <v>0</v>
      </c>
      <c r="G51" s="166">
        <f t="shared" si="14"/>
        <v>3</v>
      </c>
      <c r="H51" s="253">
        <f t="shared" si="14"/>
        <v>1</v>
      </c>
      <c r="I51" s="254">
        <f t="shared" si="14"/>
        <v>1</v>
      </c>
      <c r="J51" s="254">
        <f t="shared" si="14"/>
        <v>1</v>
      </c>
      <c r="K51" s="254">
        <f t="shared" si="14"/>
        <v>0</v>
      </c>
      <c r="L51" s="252">
        <f t="shared" si="14"/>
        <v>0</v>
      </c>
    </row>
    <row r="52" spans="1:12" s="255" customFormat="1" ht="12.75">
      <c r="A52" s="248" t="s">
        <v>403</v>
      </c>
      <c r="B52" s="264"/>
      <c r="C52" s="249"/>
      <c r="D52" s="250">
        <f>SUBTOTAL(3,D43:D51)</f>
        <v>0</v>
      </c>
      <c r="E52" s="251">
        <f>SUBTOTAL(9,E43:E51)</f>
        <v>6</v>
      </c>
      <c r="F52" s="252">
        <f aca="true" t="shared" si="15" ref="F52:L52">SUBTOTAL(9,F43:F51)</f>
        <v>0</v>
      </c>
      <c r="G52" s="166">
        <f t="shared" si="15"/>
        <v>18</v>
      </c>
      <c r="H52" s="253">
        <f t="shared" si="15"/>
        <v>5</v>
      </c>
      <c r="I52" s="254">
        <f t="shared" si="15"/>
        <v>6</v>
      </c>
      <c r="J52" s="254">
        <f t="shared" si="15"/>
        <v>7</v>
      </c>
      <c r="K52" s="254">
        <f t="shared" si="15"/>
        <v>0</v>
      </c>
      <c r="L52" s="252">
        <f t="shared" si="15"/>
        <v>0</v>
      </c>
    </row>
    <row r="53" spans="1:12" ht="12.75" outlineLevel="2">
      <c r="A53" s="347" t="s">
        <v>203</v>
      </c>
      <c r="B53" s="353" t="s">
        <v>204</v>
      </c>
      <c r="C53" s="343" t="s">
        <v>556</v>
      </c>
      <c r="D53" s="230"/>
      <c r="E53" s="231">
        <v>1</v>
      </c>
      <c r="F53" s="232"/>
      <c r="G53" s="147">
        <f t="shared" si="0"/>
        <v>3</v>
      </c>
      <c r="H53" s="233">
        <v>1</v>
      </c>
      <c r="I53" s="234">
        <v>1</v>
      </c>
      <c r="J53" s="234">
        <v>1</v>
      </c>
      <c r="K53" s="234">
        <v>0</v>
      </c>
      <c r="L53" s="235">
        <v>0</v>
      </c>
    </row>
    <row r="54" spans="1:12" ht="12.75" outlineLevel="2">
      <c r="A54" s="348" t="s">
        <v>203</v>
      </c>
      <c r="B54" s="354" t="s">
        <v>204</v>
      </c>
      <c r="C54" s="344" t="s">
        <v>557</v>
      </c>
      <c r="D54" s="236"/>
      <c r="E54" s="237">
        <v>1</v>
      </c>
      <c r="F54" s="238"/>
      <c r="G54" s="157">
        <f t="shared" si="0"/>
        <v>3</v>
      </c>
      <c r="H54" s="239">
        <v>1</v>
      </c>
      <c r="I54" s="240">
        <v>1</v>
      </c>
      <c r="J54" s="240">
        <v>1</v>
      </c>
      <c r="K54" s="240">
        <v>0</v>
      </c>
      <c r="L54" s="241">
        <v>0</v>
      </c>
    </row>
    <row r="55" spans="1:12" ht="12.75" outlineLevel="2">
      <c r="A55" s="349" t="s">
        <v>203</v>
      </c>
      <c r="B55" s="355" t="s">
        <v>204</v>
      </c>
      <c r="C55" s="345" t="s">
        <v>558</v>
      </c>
      <c r="D55" s="242" t="s">
        <v>602</v>
      </c>
      <c r="E55" s="243">
        <v>1</v>
      </c>
      <c r="F55" s="244"/>
      <c r="G55" s="180">
        <f t="shared" si="0"/>
        <v>0</v>
      </c>
      <c r="H55" s="245">
        <v>0</v>
      </c>
      <c r="I55" s="246">
        <v>0</v>
      </c>
      <c r="J55" s="246">
        <v>0</v>
      </c>
      <c r="K55" s="246">
        <v>0</v>
      </c>
      <c r="L55" s="247">
        <v>0</v>
      </c>
    </row>
    <row r="56" spans="1:12" s="255" customFormat="1" ht="12.75" outlineLevel="1">
      <c r="A56" s="350" t="s">
        <v>203</v>
      </c>
      <c r="B56" s="263" t="s">
        <v>406</v>
      </c>
      <c r="C56" s="249"/>
      <c r="D56" s="250">
        <f>SUBTOTAL(3,D53:D55)</f>
        <v>1</v>
      </c>
      <c r="E56" s="251">
        <f>SUBTOTAL(9,E53:E55)</f>
        <v>3</v>
      </c>
      <c r="F56" s="252">
        <f aca="true" t="shared" si="16" ref="F56:L56">SUBTOTAL(9,F53:F55)</f>
        <v>0</v>
      </c>
      <c r="G56" s="166">
        <f t="shared" si="16"/>
        <v>6</v>
      </c>
      <c r="H56" s="253">
        <f t="shared" si="16"/>
        <v>2</v>
      </c>
      <c r="I56" s="254">
        <f t="shared" si="16"/>
        <v>2</v>
      </c>
      <c r="J56" s="254">
        <f t="shared" si="16"/>
        <v>2</v>
      </c>
      <c r="K56" s="254">
        <f t="shared" si="16"/>
        <v>0</v>
      </c>
      <c r="L56" s="252">
        <f t="shared" si="16"/>
        <v>0</v>
      </c>
    </row>
    <row r="57" spans="1:12" ht="12.75" outlineLevel="2">
      <c r="A57" s="352" t="s">
        <v>203</v>
      </c>
      <c r="B57" s="353" t="s">
        <v>211</v>
      </c>
      <c r="C57" s="343" t="s">
        <v>559</v>
      </c>
      <c r="D57" s="230"/>
      <c r="E57" s="231">
        <v>1</v>
      </c>
      <c r="F57" s="232"/>
      <c r="G57" s="147">
        <f t="shared" si="0"/>
        <v>6</v>
      </c>
      <c r="H57" s="233">
        <v>2</v>
      </c>
      <c r="I57" s="234">
        <v>2</v>
      </c>
      <c r="J57" s="234">
        <v>2</v>
      </c>
      <c r="K57" s="234">
        <v>0</v>
      </c>
      <c r="L57" s="235">
        <v>0</v>
      </c>
    </row>
    <row r="58" spans="1:12" ht="12.75" outlineLevel="2">
      <c r="A58" s="348" t="s">
        <v>203</v>
      </c>
      <c r="B58" s="354" t="s">
        <v>211</v>
      </c>
      <c r="C58" s="344" t="s">
        <v>560</v>
      </c>
      <c r="D58" s="236"/>
      <c r="E58" s="237">
        <v>1</v>
      </c>
      <c r="F58" s="238"/>
      <c r="G58" s="157">
        <f t="shared" si="0"/>
        <v>3</v>
      </c>
      <c r="H58" s="239">
        <v>1</v>
      </c>
      <c r="I58" s="240">
        <v>1</v>
      </c>
      <c r="J58" s="240">
        <v>1</v>
      </c>
      <c r="K58" s="240">
        <v>0</v>
      </c>
      <c r="L58" s="241">
        <v>0</v>
      </c>
    </row>
    <row r="59" spans="1:12" ht="12.75" outlineLevel="2">
      <c r="A59" s="348" t="s">
        <v>203</v>
      </c>
      <c r="B59" s="354" t="s">
        <v>211</v>
      </c>
      <c r="C59" s="344" t="s">
        <v>561</v>
      </c>
      <c r="D59" s="236"/>
      <c r="E59" s="237">
        <v>1</v>
      </c>
      <c r="F59" s="238"/>
      <c r="G59" s="157">
        <f t="shared" si="0"/>
        <v>3</v>
      </c>
      <c r="H59" s="239">
        <v>1</v>
      </c>
      <c r="I59" s="240">
        <v>1</v>
      </c>
      <c r="J59" s="240">
        <v>1</v>
      </c>
      <c r="K59" s="240">
        <v>0</v>
      </c>
      <c r="L59" s="241">
        <v>0</v>
      </c>
    </row>
    <row r="60" spans="1:12" ht="12.75" outlineLevel="2">
      <c r="A60" s="348" t="s">
        <v>203</v>
      </c>
      <c r="B60" s="354" t="s">
        <v>211</v>
      </c>
      <c r="C60" s="345" t="s">
        <v>562</v>
      </c>
      <c r="D60" s="242"/>
      <c r="E60" s="243">
        <v>1</v>
      </c>
      <c r="F60" s="244"/>
      <c r="G60" s="180">
        <f t="shared" si="0"/>
        <v>3</v>
      </c>
      <c r="H60" s="245">
        <v>1</v>
      </c>
      <c r="I60" s="246">
        <v>1</v>
      </c>
      <c r="J60" s="246">
        <v>1</v>
      </c>
      <c r="K60" s="246">
        <v>0</v>
      </c>
      <c r="L60" s="247">
        <v>0</v>
      </c>
    </row>
    <row r="61" spans="1:12" ht="12.75" outlineLevel="2">
      <c r="A61" s="348" t="s">
        <v>203</v>
      </c>
      <c r="B61" s="354" t="s">
        <v>211</v>
      </c>
      <c r="C61" s="345" t="s">
        <v>563</v>
      </c>
      <c r="D61" s="242"/>
      <c r="E61" s="243">
        <v>1</v>
      </c>
      <c r="F61" s="244"/>
      <c r="G61" s="180">
        <f t="shared" si="0"/>
        <v>4</v>
      </c>
      <c r="H61" s="245">
        <v>1</v>
      </c>
      <c r="I61" s="246">
        <v>2</v>
      </c>
      <c r="J61" s="246">
        <v>1</v>
      </c>
      <c r="K61" s="246">
        <v>0</v>
      </c>
      <c r="L61" s="247">
        <v>0</v>
      </c>
    </row>
    <row r="62" spans="1:12" ht="12.75" outlineLevel="2">
      <c r="A62" s="349" t="s">
        <v>203</v>
      </c>
      <c r="B62" s="355" t="s">
        <v>211</v>
      </c>
      <c r="C62" s="345" t="s">
        <v>564</v>
      </c>
      <c r="D62" s="242"/>
      <c r="E62" s="243">
        <v>1</v>
      </c>
      <c r="F62" s="244"/>
      <c r="G62" s="180">
        <f t="shared" si="0"/>
        <v>6</v>
      </c>
      <c r="H62" s="245">
        <v>2</v>
      </c>
      <c r="I62" s="246">
        <v>2</v>
      </c>
      <c r="J62" s="246">
        <v>2</v>
      </c>
      <c r="K62" s="246">
        <v>0</v>
      </c>
      <c r="L62" s="247">
        <v>0</v>
      </c>
    </row>
    <row r="63" spans="1:12" s="255" customFormat="1" ht="12.75" outlineLevel="1">
      <c r="A63" s="350" t="s">
        <v>203</v>
      </c>
      <c r="B63" s="263" t="s">
        <v>413</v>
      </c>
      <c r="C63" s="249"/>
      <c r="D63" s="250">
        <f>SUBTOTAL(3,D57:D62)</f>
        <v>0</v>
      </c>
      <c r="E63" s="251">
        <f>SUBTOTAL(9,E57:E62)</f>
        <v>6</v>
      </c>
      <c r="F63" s="252">
        <f aca="true" t="shared" si="17" ref="F63:L63">SUBTOTAL(9,F57:F62)</f>
        <v>0</v>
      </c>
      <c r="G63" s="166">
        <f t="shared" si="17"/>
        <v>25</v>
      </c>
      <c r="H63" s="253">
        <f t="shared" si="17"/>
        <v>8</v>
      </c>
      <c r="I63" s="254">
        <f t="shared" si="17"/>
        <v>9</v>
      </c>
      <c r="J63" s="254">
        <f t="shared" si="17"/>
        <v>8</v>
      </c>
      <c r="K63" s="254">
        <f t="shared" si="17"/>
        <v>0</v>
      </c>
      <c r="L63" s="252">
        <f t="shared" si="17"/>
        <v>0</v>
      </c>
    </row>
    <row r="64" spans="1:12" ht="12.75" outlineLevel="2">
      <c r="A64" s="349" t="s">
        <v>203</v>
      </c>
      <c r="B64" s="360" t="s">
        <v>234</v>
      </c>
      <c r="C64" s="357" t="s">
        <v>565</v>
      </c>
      <c r="D64" s="242"/>
      <c r="E64" s="243">
        <v>1</v>
      </c>
      <c r="F64" s="244"/>
      <c r="G64" s="180">
        <f t="shared" si="0"/>
        <v>3</v>
      </c>
      <c r="H64" s="245">
        <v>1</v>
      </c>
      <c r="I64" s="246">
        <v>1</v>
      </c>
      <c r="J64" s="246">
        <v>1</v>
      </c>
      <c r="K64" s="246">
        <v>0</v>
      </c>
      <c r="L64" s="247">
        <v>0</v>
      </c>
    </row>
    <row r="65" spans="1:12" s="255" customFormat="1" ht="12.75" outlineLevel="1">
      <c r="A65" s="350" t="s">
        <v>203</v>
      </c>
      <c r="B65" s="263" t="s">
        <v>418</v>
      </c>
      <c r="C65" s="249"/>
      <c r="D65" s="250">
        <f>SUBTOTAL(3,D64:D64)</f>
        <v>0</v>
      </c>
      <c r="E65" s="251">
        <f>SUBTOTAL(9,E64:E64)</f>
        <v>1</v>
      </c>
      <c r="F65" s="252">
        <f aca="true" t="shared" si="18" ref="F65:L65">SUBTOTAL(9,F64:F64)</f>
        <v>0</v>
      </c>
      <c r="G65" s="166">
        <f t="shared" si="18"/>
        <v>3</v>
      </c>
      <c r="H65" s="253">
        <f t="shared" si="18"/>
        <v>1</v>
      </c>
      <c r="I65" s="254">
        <f t="shared" si="18"/>
        <v>1</v>
      </c>
      <c r="J65" s="254">
        <f t="shared" si="18"/>
        <v>1</v>
      </c>
      <c r="K65" s="254">
        <f t="shared" si="18"/>
        <v>0</v>
      </c>
      <c r="L65" s="252">
        <f t="shared" si="18"/>
        <v>0</v>
      </c>
    </row>
    <row r="66" spans="1:12" s="255" customFormat="1" ht="12.75">
      <c r="A66" s="248" t="s">
        <v>422</v>
      </c>
      <c r="B66" s="264"/>
      <c r="C66" s="249"/>
      <c r="D66" s="250">
        <f>SUBTOTAL(3,D53:D65)</f>
        <v>1</v>
      </c>
      <c r="E66" s="251">
        <f>SUBTOTAL(9,E53:E65)</f>
        <v>10</v>
      </c>
      <c r="F66" s="252">
        <f aca="true" t="shared" si="19" ref="F66:L66">SUBTOTAL(9,F53:F65)</f>
        <v>0</v>
      </c>
      <c r="G66" s="166">
        <f t="shared" si="19"/>
        <v>34</v>
      </c>
      <c r="H66" s="253">
        <f t="shared" si="19"/>
        <v>11</v>
      </c>
      <c r="I66" s="254">
        <f t="shared" si="19"/>
        <v>12</v>
      </c>
      <c r="J66" s="254">
        <f t="shared" si="19"/>
        <v>11</v>
      </c>
      <c r="K66" s="254">
        <f t="shared" si="19"/>
        <v>0</v>
      </c>
      <c r="L66" s="252">
        <f t="shared" si="19"/>
        <v>0</v>
      </c>
    </row>
    <row r="67" spans="1:12" s="255" customFormat="1" ht="12.75">
      <c r="A67" s="248" t="s">
        <v>424</v>
      </c>
      <c r="B67" s="264"/>
      <c r="C67" s="249"/>
      <c r="D67" s="250">
        <f>SUBTOTAL(3,D4:D66)</f>
        <v>1</v>
      </c>
      <c r="E67" s="251">
        <f>SUBTOTAL(9,E4:E66)</f>
        <v>44</v>
      </c>
      <c r="F67" s="252">
        <f aca="true" t="shared" si="20" ref="F67:L67">SUBTOTAL(9,F4:F66)</f>
        <v>0</v>
      </c>
      <c r="G67" s="166">
        <f t="shared" si="20"/>
        <v>162</v>
      </c>
      <c r="H67" s="253">
        <f t="shared" si="20"/>
        <v>49</v>
      </c>
      <c r="I67" s="254">
        <f t="shared" si="20"/>
        <v>57</v>
      </c>
      <c r="J67" s="254">
        <f t="shared" si="20"/>
        <v>56</v>
      </c>
      <c r="K67" s="254">
        <f t="shared" si="20"/>
        <v>0</v>
      </c>
      <c r="L67" s="252">
        <f t="shared" si="20"/>
        <v>0</v>
      </c>
    </row>
    <row r="68" spans="1:12" s="255" customFormat="1" ht="12.75">
      <c r="A68" s="262" t="s">
        <v>611</v>
      </c>
      <c r="B68" s="264"/>
      <c r="C68" s="249"/>
      <c r="D68" s="250">
        <v>0</v>
      </c>
      <c r="E68" s="251">
        <v>15</v>
      </c>
      <c r="F68" s="252">
        <v>0</v>
      </c>
      <c r="G68" s="166">
        <f>SUM(H68:L68)</f>
        <v>43</v>
      </c>
      <c r="H68" s="253">
        <v>10</v>
      </c>
      <c r="I68" s="254">
        <v>16</v>
      </c>
      <c r="J68" s="254">
        <v>17</v>
      </c>
      <c r="K68" s="254">
        <v>0</v>
      </c>
      <c r="L68" s="252">
        <v>0</v>
      </c>
    </row>
    <row r="69" spans="1:12" s="255" customFormat="1" ht="12.75">
      <c r="A69" s="262" t="s">
        <v>425</v>
      </c>
      <c r="B69" s="264"/>
      <c r="C69" s="249"/>
      <c r="D69" s="250">
        <f>SUBTOTAL(3,D4:D67)+D68</f>
        <v>1</v>
      </c>
      <c r="E69" s="251">
        <f>SUBTOTAL(9,E4:E68)</f>
        <v>59</v>
      </c>
      <c r="F69" s="252">
        <f aca="true" t="shared" si="21" ref="F69:L69">SUBTOTAL(9,F4:F68)</f>
        <v>0</v>
      </c>
      <c r="G69" s="166">
        <f t="shared" si="21"/>
        <v>205</v>
      </c>
      <c r="H69" s="253">
        <f t="shared" si="21"/>
        <v>59</v>
      </c>
      <c r="I69" s="254">
        <f t="shared" si="21"/>
        <v>73</v>
      </c>
      <c r="J69" s="254">
        <f t="shared" si="21"/>
        <v>73</v>
      </c>
      <c r="K69" s="254">
        <f t="shared" si="21"/>
        <v>0</v>
      </c>
      <c r="L69" s="252">
        <f t="shared" si="21"/>
        <v>0</v>
      </c>
    </row>
    <row r="71" ht="12">
      <c r="A71" s="265" t="s">
        <v>623</v>
      </c>
    </row>
    <row r="72" ht="12">
      <c r="A72" s="265" t="s">
        <v>622</v>
      </c>
    </row>
  </sheetData>
  <sheetProtection/>
  <mergeCells count="6">
    <mergeCell ref="E2:F2"/>
    <mergeCell ref="G2:L2"/>
    <mergeCell ref="A2:A3"/>
    <mergeCell ref="B2:B3"/>
    <mergeCell ref="C2:C3"/>
    <mergeCell ref="D2:D3"/>
  </mergeCells>
  <printOptions horizontalCentered="1"/>
  <pageMargins left="0.5905511811023623" right="0.5905511811023623" top="0.5905511811023623" bottom="0.3937007874015748" header="0.3937007874015748" footer="0.1968503937007874"/>
  <pageSetup fitToHeight="0" fitToWidth="1" horizontalDpi="600" verticalDpi="600" orientation="portrait" paperSize="9" scale="81" r:id="rId1"/>
  <headerFooter alignWithMargins="0">
    <oddHeader>&amp;R&amp;K000000調査基準日：平成29年５月１日</oddHeader>
    <oddFooter>&amp;R&amp;K000000平成29年度公立幼稚園園数・学級数　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10"/>
  <sheetViews>
    <sheetView zoomScaleSheetLayoutView="109" zoomScalePageLayoutView="0" workbookViewId="0" topLeftCell="A1">
      <pane xSplit="3" ySplit="3" topLeftCell="D4" activePane="bottomRight" state="frozen"/>
      <selection pane="topLeft" activeCell="A2" sqref="A2:A3"/>
      <selection pane="topRight" activeCell="A2" sqref="A2:A3"/>
      <selection pane="bottomLeft" activeCell="A2" sqref="A2:A3"/>
      <selection pane="bottomRight" activeCell="A2" sqref="A2:A3"/>
    </sheetView>
  </sheetViews>
  <sheetFormatPr defaultColWidth="9.00390625" defaultRowHeight="13.5" outlineLevelRow="2"/>
  <cols>
    <col min="1" max="1" width="9.375" style="72" customWidth="1"/>
    <col min="2" max="2" width="16.125" style="72" customWidth="1"/>
    <col min="3" max="3" width="19.875" style="53" customWidth="1"/>
    <col min="4" max="4" width="6.375" style="53" bestFit="1" customWidth="1"/>
    <col min="5" max="5" width="5.50390625" style="53" customWidth="1"/>
    <col min="6" max="10" width="6.25390625" style="53" customWidth="1"/>
    <col min="11" max="16384" width="9.00390625" style="53" customWidth="1"/>
  </cols>
  <sheetData>
    <row r="1" spans="1:10" ht="12">
      <c r="A1" s="38" t="s">
        <v>629</v>
      </c>
      <c r="B1" s="39"/>
      <c r="C1" s="51"/>
      <c r="D1" s="52"/>
      <c r="E1" s="52"/>
      <c r="F1" s="52"/>
      <c r="G1" s="52"/>
      <c r="H1" s="52"/>
      <c r="I1" s="52"/>
      <c r="J1" s="40"/>
    </row>
    <row r="2" spans="1:10" s="54" customFormat="1" ht="19.5" customHeight="1">
      <c r="A2" s="560" t="s">
        <v>286</v>
      </c>
      <c r="B2" s="561" t="s">
        <v>636</v>
      </c>
      <c r="C2" s="562" t="s">
        <v>610</v>
      </c>
      <c r="D2" s="563" t="s">
        <v>566</v>
      </c>
      <c r="E2" s="565" t="s">
        <v>509</v>
      </c>
      <c r="F2" s="566"/>
      <c r="G2" s="536" t="s">
        <v>505</v>
      </c>
      <c r="H2" s="559"/>
      <c r="I2" s="559"/>
      <c r="J2" s="559"/>
    </row>
    <row r="3" spans="1:10" s="54" customFormat="1" ht="19.5" customHeight="1">
      <c r="A3" s="560"/>
      <c r="B3" s="561"/>
      <c r="C3" s="562"/>
      <c r="D3" s="564"/>
      <c r="E3" s="55" t="s">
        <v>511</v>
      </c>
      <c r="F3" s="56" t="s">
        <v>512</v>
      </c>
      <c r="G3" s="57" t="s">
        <v>295</v>
      </c>
      <c r="H3" s="58" t="s">
        <v>513</v>
      </c>
      <c r="I3" s="59" t="s">
        <v>514</v>
      </c>
      <c r="J3" s="60" t="s">
        <v>515</v>
      </c>
    </row>
    <row r="4" spans="1:10" ht="12.75" outlineLevel="2">
      <c r="A4" s="364" t="s">
        <v>28</v>
      </c>
      <c r="B4" s="363" t="s">
        <v>63</v>
      </c>
      <c r="C4" s="361" t="s">
        <v>567</v>
      </c>
      <c r="D4" s="61"/>
      <c r="E4" s="62">
        <v>1</v>
      </c>
      <c r="F4" s="63"/>
      <c r="G4" s="61">
        <f>SUM(H4:J4)</f>
        <v>4</v>
      </c>
      <c r="H4" s="62">
        <v>1</v>
      </c>
      <c r="I4" s="64">
        <v>1</v>
      </c>
      <c r="J4" s="63">
        <v>2</v>
      </c>
    </row>
    <row r="5" spans="1:10" s="70" customFormat="1" ht="12.75" outlineLevel="1">
      <c r="A5" s="365" t="s">
        <v>28</v>
      </c>
      <c r="B5" s="71" t="s">
        <v>334</v>
      </c>
      <c r="C5" s="50"/>
      <c r="D5" s="66">
        <f>SUBTOTAL(3,D4:D4)</f>
        <v>0</v>
      </c>
      <c r="E5" s="67">
        <f aca="true" t="shared" si="0" ref="E5:J5">SUBTOTAL(9,E4:E4)</f>
        <v>1</v>
      </c>
      <c r="F5" s="68">
        <f t="shared" si="0"/>
        <v>0</v>
      </c>
      <c r="G5" s="66">
        <f t="shared" si="0"/>
        <v>4</v>
      </c>
      <c r="H5" s="67">
        <f t="shared" si="0"/>
        <v>1</v>
      </c>
      <c r="I5" s="69">
        <f t="shared" si="0"/>
        <v>1</v>
      </c>
      <c r="J5" s="68">
        <f t="shared" si="0"/>
        <v>2</v>
      </c>
    </row>
    <row r="6" spans="1:10" s="70" customFormat="1" ht="12.75">
      <c r="A6" s="65" t="s">
        <v>358</v>
      </c>
      <c r="B6" s="71"/>
      <c r="C6" s="50"/>
      <c r="D6" s="66">
        <f>SUBTOTAL(3,D4:D5)</f>
        <v>0</v>
      </c>
      <c r="E6" s="67">
        <f aca="true" t="shared" si="1" ref="E6:J6">SUBTOTAL(9,E4:E5)</f>
        <v>1</v>
      </c>
      <c r="F6" s="68">
        <f t="shared" si="1"/>
        <v>0</v>
      </c>
      <c r="G6" s="66">
        <f t="shared" si="1"/>
        <v>4</v>
      </c>
      <c r="H6" s="67">
        <f t="shared" si="1"/>
        <v>1</v>
      </c>
      <c r="I6" s="69">
        <f t="shared" si="1"/>
        <v>1</v>
      </c>
      <c r="J6" s="68">
        <f t="shared" si="1"/>
        <v>2</v>
      </c>
    </row>
    <row r="7" spans="1:10" ht="12.75" outlineLevel="2">
      <c r="A7" s="364" t="s">
        <v>203</v>
      </c>
      <c r="B7" s="366" t="s">
        <v>234</v>
      </c>
      <c r="C7" s="362" t="s">
        <v>568</v>
      </c>
      <c r="D7" s="61"/>
      <c r="E7" s="62">
        <v>1</v>
      </c>
      <c r="F7" s="63"/>
      <c r="G7" s="61">
        <f>SUM(H7:J7)</f>
        <v>6</v>
      </c>
      <c r="H7" s="62">
        <v>2</v>
      </c>
      <c r="I7" s="64">
        <v>2</v>
      </c>
      <c r="J7" s="63">
        <v>2</v>
      </c>
    </row>
    <row r="8" spans="1:10" s="70" customFormat="1" ht="12.75" outlineLevel="1">
      <c r="A8" s="365" t="s">
        <v>203</v>
      </c>
      <c r="B8" s="71" t="s">
        <v>418</v>
      </c>
      <c r="C8" s="50"/>
      <c r="D8" s="66">
        <f>SUBTOTAL(3,D7:D7)</f>
        <v>0</v>
      </c>
      <c r="E8" s="67">
        <f aca="true" t="shared" si="2" ref="E8:J8">SUBTOTAL(9,E7:E7)</f>
        <v>1</v>
      </c>
      <c r="F8" s="68">
        <f t="shared" si="2"/>
        <v>0</v>
      </c>
      <c r="G8" s="66">
        <f t="shared" si="2"/>
        <v>6</v>
      </c>
      <c r="H8" s="67">
        <f t="shared" si="2"/>
        <v>2</v>
      </c>
      <c r="I8" s="69">
        <f t="shared" si="2"/>
        <v>2</v>
      </c>
      <c r="J8" s="68">
        <f t="shared" si="2"/>
        <v>2</v>
      </c>
    </row>
    <row r="9" spans="1:10" s="70" customFormat="1" ht="12.75">
      <c r="A9" s="65" t="s">
        <v>422</v>
      </c>
      <c r="B9" s="71"/>
      <c r="C9" s="50"/>
      <c r="D9" s="66">
        <f>SUBTOTAL(3,D7:D8)</f>
        <v>0</v>
      </c>
      <c r="E9" s="67">
        <f aca="true" t="shared" si="3" ref="E9:J9">SUBTOTAL(9,E7:E8)</f>
        <v>1</v>
      </c>
      <c r="F9" s="68">
        <f t="shared" si="3"/>
        <v>0</v>
      </c>
      <c r="G9" s="66">
        <f t="shared" si="3"/>
        <v>6</v>
      </c>
      <c r="H9" s="67">
        <f t="shared" si="3"/>
        <v>2</v>
      </c>
      <c r="I9" s="69">
        <f t="shared" si="3"/>
        <v>2</v>
      </c>
      <c r="J9" s="68">
        <f t="shared" si="3"/>
        <v>2</v>
      </c>
    </row>
    <row r="10" spans="1:10" s="70" customFormat="1" ht="12.75">
      <c r="A10" s="75" t="s">
        <v>425</v>
      </c>
      <c r="B10" s="71"/>
      <c r="C10" s="50"/>
      <c r="D10" s="66">
        <f>SUBTOTAL(3,D4:D9)</f>
        <v>0</v>
      </c>
      <c r="E10" s="67">
        <f aca="true" t="shared" si="4" ref="E10:J10">SUBTOTAL(9,E4:E9)</f>
        <v>2</v>
      </c>
      <c r="F10" s="68">
        <f t="shared" si="4"/>
        <v>0</v>
      </c>
      <c r="G10" s="66">
        <f t="shared" si="4"/>
        <v>10</v>
      </c>
      <c r="H10" s="67">
        <f t="shared" si="4"/>
        <v>3</v>
      </c>
      <c r="I10" s="69">
        <f t="shared" si="4"/>
        <v>3</v>
      </c>
      <c r="J10" s="68">
        <f t="shared" si="4"/>
        <v>4</v>
      </c>
    </row>
  </sheetData>
  <sheetProtection/>
  <mergeCells count="6">
    <mergeCell ref="G2:J2"/>
    <mergeCell ref="A2:A3"/>
    <mergeCell ref="B2:B3"/>
    <mergeCell ref="C2:C3"/>
    <mergeCell ref="D2:D3"/>
    <mergeCell ref="E2:F2"/>
  </mergeCells>
  <printOptions horizontalCentered="1"/>
  <pageMargins left="0.5905511811023623" right="0.5905511811023623" top="0.5905511811023623" bottom="0.3937007874015748" header="0.3937007874015748" footer="0.1968503937007874"/>
  <pageSetup fitToHeight="0" fitToWidth="1" horizontalDpi="600" verticalDpi="600" orientation="portrait" paperSize="9" r:id="rId1"/>
  <headerFooter alignWithMargins="0">
    <oddHeader>&amp;R&amp;K000000調査基準日：平成29年５月１日</oddHeader>
    <oddFooter>&amp;R&amp;K000000平成29年度公立幼保連携型認定こども園園数・学級数　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*</cp:lastModifiedBy>
  <cp:lastPrinted>2018-01-11T02:08:04Z</cp:lastPrinted>
  <dcterms:created xsi:type="dcterms:W3CDTF">2017-07-27T12:11:47Z</dcterms:created>
  <dcterms:modified xsi:type="dcterms:W3CDTF">2018-01-11T23:41:12Z</dcterms:modified>
  <cp:category/>
  <cp:version/>
  <cp:contentType/>
  <cp:contentStatus/>
</cp:coreProperties>
</file>