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650" activeTab="0"/>
  </bookViews>
  <sheets>
    <sheet name="【男女】国・公・私立計" sheetId="1" r:id="rId1"/>
    <sheet name="【男】国・公・私立計" sheetId="2" r:id="rId2"/>
    <sheet name="【女】国・公・私立計" sheetId="3" r:id="rId3"/>
    <sheet name="【男女】公立計" sheetId="4" r:id="rId4"/>
    <sheet name="【男】公立" sheetId="5" r:id="rId5"/>
    <sheet name="【女】公立" sheetId="6" r:id="rId6"/>
    <sheet name="【男女】国・私立計" sheetId="7" r:id="rId7"/>
    <sheet name="【男】国・私立" sheetId="8" r:id="rId8"/>
    <sheet name="【女】国・私立" sheetId="9" r:id="rId9"/>
  </sheets>
  <definedNames>
    <definedName name="_xlnm.Print_Area" localSheetId="5">'【女】公立'!$A$1:$AD$41</definedName>
    <definedName name="_xlnm.Print_Area" localSheetId="4">'【男】公立'!$A$1:$AD$41</definedName>
    <definedName name="_xlnm.Print_Area" localSheetId="7">'【男】国・私立'!$A$1:$W$32</definedName>
    <definedName name="_xlnm.Print_Area" localSheetId="3">'【男女】公立計'!$A$1:$AD$41</definedName>
    <definedName name="_xlnm.Print_Area" localSheetId="0">'【男女】国・公・私立計'!$A$1:$W$44</definedName>
  </definedNames>
  <calcPr fullCalcOnLoad="1"/>
</workbook>
</file>

<file path=xl/sharedStrings.xml><?xml version="1.0" encoding="utf-8"?>
<sst xmlns="http://schemas.openxmlformats.org/spreadsheetml/2006/main" count="615" uniqueCount="87">
  <si>
    <t>区　分</t>
  </si>
  <si>
    <t>合　計</t>
  </si>
  <si>
    <t>Ａ　大学等進学者</t>
  </si>
  <si>
    <t>専修学校一般　　　課程等入学者</t>
  </si>
  <si>
    <t>小　計</t>
  </si>
  <si>
    <t>大学学部</t>
  </si>
  <si>
    <t>短期大学　　本　　科</t>
  </si>
  <si>
    <t>大学・短大　の通信</t>
  </si>
  <si>
    <t>大学・短大　の別科</t>
  </si>
  <si>
    <t>高等学校　　専攻科</t>
  </si>
  <si>
    <t>特別支援学校高等部専攻科</t>
  </si>
  <si>
    <t>専修学校専門課程進学者</t>
  </si>
  <si>
    <t>専修学校　　一般課程等</t>
  </si>
  <si>
    <t>各種学校</t>
  </si>
  <si>
    <t>公共職業能力開発施設等入学者</t>
  </si>
  <si>
    <t>一時的な仕事に就いた者</t>
  </si>
  <si>
    <t>左記以外の者</t>
  </si>
  <si>
    <t>左記Ａのうち</t>
  </si>
  <si>
    <t>左記Ｂのうち</t>
  </si>
  <si>
    <t>左記Ｃのうち</t>
  </si>
  <si>
    <t>左記Ｄのうち</t>
  </si>
  <si>
    <t>（卒業者総数）</t>
  </si>
  <si>
    <t>（左記ＡＢＣＤを除く）</t>
  </si>
  <si>
    <t>（全日制）計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</si>
  <si>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</si>
  <si>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</si>
  <si>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</si>
  <si>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</si>
  <si>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</si>
  <si>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</si>
  <si>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情　　　報</t>
  </si>
  <si>
    <t>総合学科</t>
  </si>
  <si>
    <t>そ　の　他</t>
  </si>
  <si>
    <t>（定時制）計</t>
  </si>
  <si>
    <t>比率（％）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</si>
  <si>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</si>
  <si>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</si>
  <si>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</si>
  <si>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</si>
  <si>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</si>
  <si>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</si>
  <si>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</si>
  <si>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就職進学者 　　　     入学者数（再掲）</t>
  </si>
  <si>
    <t>就職者</t>
  </si>
  <si>
    <t>死亡・不詳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</si>
  <si>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</si>
  <si>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</si>
  <si>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</si>
  <si>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</si>
  <si>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</si>
  <si>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</si>
  <si>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</si>
  <si>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就職進学者        入学者数（再掲）</t>
  </si>
  <si>
    <t>就職者</t>
  </si>
  <si>
    <t>死亡・不詳</t>
  </si>
  <si>
    <t>【全日制】</t>
  </si>
  <si>
    <t>（国立）普通</t>
  </si>
  <si>
    <t>（私立）   計</t>
  </si>
  <si>
    <t>看　　　護</t>
  </si>
  <si>
    <t>福　　　祉</t>
  </si>
  <si>
    <t>【定時制】</t>
  </si>
  <si>
    <t>（私立）  計</t>
  </si>
  <si>
    <t>（私立）   計</t>
  </si>
  <si>
    <t>就職者</t>
  </si>
  <si>
    <t>死亡・不詳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</si>
  <si>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</si>
  <si>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</si>
  <si>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</si>
  <si>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</si>
  <si>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</si>
  <si>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</si>
  <si>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</si>
  <si>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就職者</t>
  </si>
  <si>
    <t>死亡・不詳</t>
  </si>
  <si>
    <t>第６表　高等学校卒業者の課程別・学科別進路状況（国・私立）【女】</t>
  </si>
  <si>
    <t>第６表　高等学校卒業者の課程別・学科別進路状況（国・公・私立）【男】</t>
  </si>
  <si>
    <t>第６表　高等学校卒業者の課程別・学科別進路状況（国・公・私立）【女】</t>
  </si>
  <si>
    <t>第６表　高等学校卒業者の課程別・学科別進路状況（公立）【男】</t>
  </si>
  <si>
    <t>第６表　高等学校卒業者の課程別・学科別進路状況（公立）【女】</t>
  </si>
  <si>
    <t>第６表　高等学校卒業者の課程別・学科別進路状況（国・私立）【男】</t>
  </si>
  <si>
    <t>福　　　祉</t>
  </si>
  <si>
    <t>第６表　高等学校卒業者の課程別・学科別進路状況（国・公・私立）【男女計】</t>
  </si>
  <si>
    <t>第６表　高等学校卒業者の課程別・学科別進路状況（公立）【男女計】</t>
  </si>
  <si>
    <t>第６表　高等学校卒業者の課程別・学科別進路状況（国・私立）【男女計】</t>
  </si>
  <si>
    <t>平成26年３月卒</t>
  </si>
  <si>
    <t>平成26年３月卒</t>
  </si>
  <si>
    <t>平成26年３月卒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</si>
</sst>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_ * #,##0.0_ ;_ * \-#,##0.0_ ;_ * &quot;-&quot;?_ ;_ @_ "/>
    <numFmt numFmtId="181" formatCode="0.0;0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ouble"/>
      <right/>
      <top/>
      <bottom/>
    </border>
    <border>
      <left style="thin"/>
      <right style="medium"/>
      <top/>
      <bottom/>
    </border>
    <border>
      <left/>
      <right style="dotted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double"/>
      <right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dotted"/>
      <top style="dotted"/>
      <bottom/>
    </border>
    <border>
      <left style="thin"/>
      <right style="double"/>
      <top style="dotted"/>
      <bottom/>
    </border>
    <border>
      <left style="thin"/>
      <right style="double"/>
      <top/>
      <bottom/>
    </border>
    <border>
      <left style="thin"/>
      <right style="dotted"/>
      <top/>
      <bottom style="medium"/>
    </border>
    <border>
      <left/>
      <right style="medium"/>
      <top style="dashed"/>
      <bottom/>
    </border>
    <border>
      <left style="medium"/>
      <right style="thin"/>
      <top style="dashed"/>
      <bottom/>
    </border>
    <border>
      <left/>
      <right style="dotted"/>
      <top style="dashed"/>
      <bottom/>
    </border>
    <border>
      <left/>
      <right/>
      <top style="dashed"/>
      <bottom/>
    </border>
    <border>
      <left style="thin"/>
      <right style="thin"/>
      <top style="dashed"/>
      <bottom/>
    </border>
    <border>
      <left style="double"/>
      <right/>
      <top style="dashed"/>
      <bottom/>
    </border>
    <border>
      <left style="thin"/>
      <right style="medium"/>
      <top style="dashed"/>
      <bottom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dotted"/>
      <right style="thin"/>
      <top style="dotted"/>
      <bottom/>
    </border>
    <border>
      <left style="thin"/>
      <right style="double"/>
      <top style="medium"/>
      <bottom/>
    </border>
    <border>
      <left/>
      <right style="medium"/>
      <top style="dotted"/>
      <bottom/>
    </border>
    <border>
      <left style="dotted"/>
      <right style="thin"/>
      <top/>
      <bottom style="medium"/>
    </border>
    <border>
      <left style="thin"/>
      <right style="double"/>
      <top/>
      <bottom style="medium"/>
    </border>
    <border>
      <left style="medium"/>
      <right/>
      <top style="dotted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dashed"/>
      <bottom/>
    </border>
    <border>
      <left style="medium"/>
      <right style="thin"/>
      <top/>
      <bottom style="dotted"/>
    </border>
    <border>
      <left>
        <color indexed="63"/>
      </left>
      <right>
        <color indexed="63"/>
      </right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/>
      <bottom style="dotted"/>
    </border>
    <border>
      <left style="thin"/>
      <right style="dotted"/>
      <top/>
      <bottom style="dotted"/>
    </border>
    <border>
      <left style="thin"/>
      <right style="double"/>
      <top/>
      <bottom style="dotted"/>
    </border>
    <border>
      <left/>
      <right style="medium"/>
      <top/>
      <bottom style="dotted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>
        <color indexed="63"/>
      </left>
      <right>
        <color indexed="63"/>
      </right>
      <top style="hair"/>
      <bottom/>
    </border>
    <border>
      <left style="dotted"/>
      <right style="dotted"/>
      <top style="hair"/>
      <bottom/>
    </border>
    <border>
      <left style="dotted"/>
      <right style="thin"/>
      <top style="hair"/>
      <bottom/>
    </border>
    <border>
      <left style="thin"/>
      <right style="thin"/>
      <top style="hair"/>
      <bottom/>
    </border>
    <border>
      <left style="thin"/>
      <right style="dotted"/>
      <top style="hair"/>
      <bottom/>
    </border>
    <border>
      <left style="thin"/>
      <right style="double"/>
      <top style="hair"/>
      <bottom/>
    </border>
    <border>
      <left/>
      <right style="medium"/>
      <top style="hair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dotted"/>
      <top style="thin"/>
      <bottom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thin"/>
      <right style="thin"/>
      <top style="thin"/>
      <bottom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79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4" borderId="0" applyNumberFormat="0" applyBorder="0" applyAlignment="0" applyProtection="0"/>
  </cellStyleXfs>
  <cellXfs count="602">
    <xf numFmtId="0" fontId="0" fillId="0" borderId="0" xfId="0" applyAlignment="1">
      <alignment vertical="center"/>
    </xf>
    <xf numFmtId="41" fontId="0" fillId="0" borderId="0" xfId="69" applyNumberFormat="1" applyFont="1" applyFill="1" applyBorder="1" applyAlignment="1" applyProtection="1">
      <alignment/>
      <protection locked="0"/>
    </xf>
    <xf numFmtId="180" fontId="0" fillId="0" borderId="13" xfId="69" applyNumberFormat="1" applyFont="1" applyFill="1" applyBorder="1" applyAlignment="1">
      <alignment/>
    </xf>
    <xf numFmtId="180" fontId="0" fillId="0" borderId="14" xfId="69" applyNumberFormat="1" applyFont="1" applyFill="1" applyBorder="1" applyAlignment="1">
      <alignment/>
    </xf>
    <xf numFmtId="180" fontId="0" fillId="0" borderId="15" xfId="69" applyNumberFormat="1" applyFont="1" applyFill="1" applyBorder="1" applyAlignment="1">
      <alignment/>
    </xf>
    <xf numFmtId="180" fontId="0" fillId="0" borderId="16" xfId="69" applyNumberFormat="1" applyFont="1" applyFill="1" applyBorder="1" applyAlignment="1">
      <alignment/>
    </xf>
    <xf numFmtId="180" fontId="0" fillId="0" borderId="17" xfId="69" applyNumberFormat="1" applyFont="1" applyFill="1" applyBorder="1" applyAlignment="1">
      <alignment/>
    </xf>
    <xf numFmtId="180" fontId="0" fillId="0" borderId="18" xfId="69" applyNumberFormat="1" applyFont="1" applyFill="1" applyBorder="1" applyAlignment="1">
      <alignment/>
    </xf>
    <xf numFmtId="180" fontId="0" fillId="0" borderId="19" xfId="69" applyNumberFormat="1" applyFont="1" applyFill="1" applyBorder="1" applyAlignment="1">
      <alignment/>
    </xf>
    <xf numFmtId="180" fontId="0" fillId="0" borderId="20" xfId="69" applyNumberFormat="1" applyFont="1" applyFill="1" applyBorder="1" applyAlignment="1">
      <alignment/>
    </xf>
    <xf numFmtId="180" fontId="0" fillId="0" borderId="21" xfId="69" applyNumberFormat="1" applyFont="1" applyFill="1" applyBorder="1" applyAlignment="1">
      <alignment/>
    </xf>
    <xf numFmtId="0" fontId="14" fillId="0" borderId="0" xfId="82" applyFont="1" applyFill="1" applyBorder="1">
      <alignment/>
      <protection/>
    </xf>
    <xf numFmtId="0" fontId="0" fillId="0" borderId="0" xfId="82" applyFont="1" applyFill="1">
      <alignment/>
      <protection/>
    </xf>
    <xf numFmtId="0" fontId="15" fillId="0" borderId="16" xfId="82" applyFont="1" applyFill="1" applyBorder="1" applyAlignment="1">
      <alignment horizontal="center" vertical="center"/>
      <protection/>
    </xf>
    <xf numFmtId="0" fontId="15" fillId="0" borderId="22" xfId="82" applyFont="1" applyFill="1" applyBorder="1" applyAlignment="1">
      <alignment horizontal="center" vertical="center"/>
      <protection/>
    </xf>
    <xf numFmtId="0" fontId="15" fillId="0" borderId="20" xfId="82" applyFont="1" applyFill="1" applyBorder="1" applyAlignment="1">
      <alignment horizontal="center" vertical="distributed" textRotation="255"/>
      <protection/>
    </xf>
    <xf numFmtId="0" fontId="18" fillId="0" borderId="17" xfId="82" applyFont="1" applyFill="1" applyBorder="1" applyAlignment="1">
      <alignment horizontal="center" vertical="center" wrapText="1"/>
      <protection/>
    </xf>
    <xf numFmtId="0" fontId="16" fillId="0" borderId="20" xfId="82" applyFont="1" applyFill="1" applyBorder="1" applyAlignment="1">
      <alignment horizontal="center" vertical="center" wrapText="1"/>
      <protection/>
    </xf>
    <xf numFmtId="41" fontId="0" fillId="0" borderId="13" xfId="69" applyNumberFormat="1" applyFont="1" applyFill="1" applyBorder="1" applyAlignment="1">
      <alignment shrinkToFit="1"/>
    </xf>
    <xf numFmtId="41" fontId="0" fillId="0" borderId="23" xfId="69" applyNumberFormat="1" applyFont="1" applyFill="1" applyBorder="1" applyAlignment="1">
      <alignment shrinkToFit="1"/>
    </xf>
    <xf numFmtId="41" fontId="0" fillId="0" borderId="24" xfId="69" applyNumberFormat="1" applyFont="1" applyFill="1" applyBorder="1" applyAlignment="1">
      <alignment shrinkToFit="1"/>
    </xf>
    <xf numFmtId="41" fontId="0" fillId="0" borderId="15" xfId="69" applyNumberFormat="1" applyFont="1" applyFill="1" applyBorder="1" applyAlignment="1">
      <alignment shrinkToFit="1"/>
    </xf>
    <xf numFmtId="41" fontId="0" fillId="0" borderId="25" xfId="69" applyNumberFormat="1" applyFont="1" applyFill="1" applyBorder="1" applyAlignment="1">
      <alignment shrinkToFit="1"/>
    </xf>
    <xf numFmtId="41" fontId="0" fillId="0" borderId="16" xfId="69" applyNumberFormat="1" applyFont="1" applyFill="1" applyBorder="1" applyAlignment="1">
      <alignment shrinkToFit="1"/>
    </xf>
    <xf numFmtId="41" fontId="0" fillId="0" borderId="26" xfId="69" applyNumberFormat="1" applyFont="1" applyFill="1" applyBorder="1" applyAlignment="1">
      <alignment shrinkToFit="1"/>
    </xf>
    <xf numFmtId="41" fontId="0" fillId="0" borderId="22" xfId="69" applyNumberFormat="1" applyFont="1" applyFill="1" applyBorder="1" applyAlignment="1">
      <alignment shrinkToFit="1"/>
    </xf>
    <xf numFmtId="41" fontId="0" fillId="0" borderId="27" xfId="69" applyNumberFormat="1" applyFont="1" applyFill="1" applyBorder="1" applyAlignment="1">
      <alignment shrinkToFit="1"/>
    </xf>
    <xf numFmtId="41" fontId="0" fillId="0" borderId="28" xfId="69" applyNumberFormat="1" applyFont="1" applyFill="1" applyBorder="1" applyAlignment="1">
      <alignment shrinkToFit="1"/>
    </xf>
    <xf numFmtId="41" fontId="0" fillId="0" borderId="29" xfId="69" applyNumberFormat="1" applyFont="1" applyFill="1" applyBorder="1" applyAlignment="1">
      <alignment shrinkToFit="1"/>
    </xf>
    <xf numFmtId="41" fontId="0" fillId="0" borderId="30" xfId="69" applyNumberFormat="1" applyFont="1" applyFill="1" applyBorder="1" applyAlignment="1">
      <alignment shrinkToFit="1"/>
    </xf>
    <xf numFmtId="41" fontId="0" fillId="0" borderId="18" xfId="69" applyNumberFormat="1" applyFont="1" applyFill="1" applyBorder="1" applyAlignment="1" applyProtection="1">
      <alignment shrinkToFit="1"/>
      <protection locked="0"/>
    </xf>
    <xf numFmtId="41" fontId="0" fillId="0" borderId="19" xfId="69" applyNumberFormat="1" applyFont="1" applyFill="1" applyBorder="1" applyAlignment="1" applyProtection="1">
      <alignment shrinkToFit="1"/>
      <protection locked="0"/>
    </xf>
    <xf numFmtId="41" fontId="0" fillId="0" borderId="31" xfId="69" applyNumberFormat="1" applyFont="1" applyFill="1" applyBorder="1" applyAlignment="1" applyProtection="1">
      <alignment shrinkToFit="1"/>
      <protection locked="0"/>
    </xf>
    <xf numFmtId="41" fontId="0" fillId="0" borderId="20" xfId="69" applyNumberFormat="1" applyFont="1" applyFill="1" applyBorder="1" applyAlignment="1" applyProtection="1">
      <alignment shrinkToFit="1"/>
      <protection locked="0"/>
    </xf>
    <xf numFmtId="41" fontId="0" fillId="0" borderId="20" xfId="69" applyNumberFormat="1" applyFont="1" applyFill="1" applyBorder="1" applyAlignment="1">
      <alignment shrinkToFit="1"/>
    </xf>
    <xf numFmtId="41" fontId="0" fillId="0" borderId="32" xfId="69" applyNumberFormat="1" applyFont="1" applyFill="1" applyBorder="1" applyAlignment="1" applyProtection="1">
      <alignment shrinkToFit="1"/>
      <protection locked="0"/>
    </xf>
    <xf numFmtId="41" fontId="0" fillId="0" borderId="0" xfId="69" applyNumberFormat="1" applyFont="1" applyFill="1" applyBorder="1" applyAlignment="1" applyProtection="1">
      <alignment shrinkToFit="1"/>
      <protection locked="0"/>
    </xf>
    <xf numFmtId="41" fontId="0" fillId="0" borderId="33" xfId="69" applyNumberFormat="1" applyFont="1" applyFill="1" applyBorder="1" applyAlignment="1" applyProtection="1">
      <alignment shrinkToFit="1"/>
      <protection locked="0"/>
    </xf>
    <xf numFmtId="41" fontId="0" fillId="0" borderId="34" xfId="69" applyNumberFormat="1" applyFont="1" applyFill="1" applyBorder="1" applyAlignment="1" applyProtection="1">
      <alignment shrinkToFit="1"/>
      <protection locked="0"/>
    </xf>
    <xf numFmtId="41" fontId="0" fillId="0" borderId="35" xfId="69" applyNumberFormat="1" applyFont="1" applyFill="1" applyBorder="1" applyAlignment="1">
      <alignment shrinkToFit="1"/>
    </xf>
    <xf numFmtId="41" fontId="0" fillId="0" borderId="36" xfId="69" applyNumberFormat="1" applyFont="1" applyFill="1" applyBorder="1" applyAlignment="1">
      <alignment shrinkToFit="1"/>
    </xf>
    <xf numFmtId="41" fontId="0" fillId="0" borderId="37" xfId="69" applyNumberFormat="1" applyFont="1" applyFill="1" applyBorder="1" applyAlignment="1">
      <alignment shrinkToFit="1"/>
    </xf>
    <xf numFmtId="41" fontId="0" fillId="0" borderId="38" xfId="69" applyNumberFormat="1" applyFont="1" applyFill="1" applyBorder="1" applyAlignment="1">
      <alignment shrinkToFit="1"/>
    </xf>
    <xf numFmtId="41" fontId="0" fillId="0" borderId="39" xfId="69" applyNumberFormat="1" applyFont="1" applyFill="1" applyBorder="1" applyAlignment="1">
      <alignment shrinkToFit="1"/>
    </xf>
    <xf numFmtId="41" fontId="0" fillId="0" borderId="40" xfId="69" applyNumberFormat="1" applyFont="1" applyFill="1" applyBorder="1" applyAlignment="1">
      <alignment shrinkToFit="1"/>
    </xf>
    <xf numFmtId="41" fontId="0" fillId="0" borderId="41" xfId="69" applyNumberFormat="1" applyFont="1" applyFill="1" applyBorder="1" applyAlignment="1" applyProtection="1">
      <alignment shrinkToFit="1"/>
      <protection locked="0"/>
    </xf>
    <xf numFmtId="41" fontId="0" fillId="0" borderId="42" xfId="69" applyNumberFormat="1" applyFont="1" applyFill="1" applyBorder="1" applyAlignment="1" applyProtection="1">
      <alignment shrinkToFit="1"/>
      <protection locked="0"/>
    </xf>
    <xf numFmtId="41" fontId="0" fillId="0" borderId="43" xfId="69" applyNumberFormat="1" applyFont="1" applyFill="1" applyBorder="1" applyAlignment="1" applyProtection="1">
      <alignment shrinkToFit="1"/>
      <protection locked="0"/>
    </xf>
    <xf numFmtId="41" fontId="0" fillId="0" borderId="21" xfId="69" applyNumberFormat="1" applyFont="1" applyFill="1" applyBorder="1" applyAlignment="1" applyProtection="1">
      <alignment shrinkToFit="1"/>
      <protection locked="0"/>
    </xf>
    <xf numFmtId="41" fontId="0" fillId="0" borderId="21" xfId="69" applyNumberFormat="1" applyFont="1" applyFill="1" applyBorder="1" applyAlignment="1">
      <alignment shrinkToFit="1"/>
    </xf>
    <xf numFmtId="41" fontId="0" fillId="0" borderId="44" xfId="69" applyNumberFormat="1" applyFont="1" applyFill="1" applyBorder="1" applyAlignment="1" applyProtection="1">
      <alignment shrinkToFit="1"/>
      <protection locked="0"/>
    </xf>
    <xf numFmtId="41" fontId="0" fillId="0" borderId="45" xfId="69" applyNumberFormat="1" applyFont="1" applyFill="1" applyBorder="1" applyAlignment="1" applyProtection="1">
      <alignment shrinkToFit="1"/>
      <protection locked="0"/>
    </xf>
    <xf numFmtId="41" fontId="0" fillId="0" borderId="46" xfId="69" applyNumberFormat="1" applyFont="1" applyFill="1" applyBorder="1" applyAlignment="1" applyProtection="1">
      <alignment shrinkToFit="1"/>
      <protection locked="0"/>
    </xf>
    <xf numFmtId="0" fontId="15" fillId="0" borderId="0" xfId="82" applyFont="1" applyFill="1" applyBorder="1" applyAlignment="1">
      <alignment horizontal="right"/>
      <protection/>
    </xf>
    <xf numFmtId="41" fontId="0" fillId="0" borderId="0" xfId="69" applyNumberFormat="1" applyFont="1" applyFill="1" applyBorder="1" applyAlignment="1">
      <alignment/>
    </xf>
    <xf numFmtId="41" fontId="0" fillId="0" borderId="0" xfId="82" applyNumberFormat="1" applyFont="1" applyFill="1" applyProtection="1">
      <alignment/>
      <protection locked="0"/>
    </xf>
    <xf numFmtId="0" fontId="15" fillId="0" borderId="0" xfId="82" applyFont="1" applyFill="1" applyBorder="1">
      <alignment/>
      <protection/>
    </xf>
    <xf numFmtId="180" fontId="0" fillId="0" borderId="29" xfId="69" applyNumberFormat="1" applyFont="1" applyFill="1" applyBorder="1" applyAlignment="1">
      <alignment/>
    </xf>
    <xf numFmtId="180" fontId="0" fillId="0" borderId="30" xfId="69" applyNumberFormat="1" applyFont="1" applyFill="1" applyBorder="1" applyAlignment="1">
      <alignment/>
    </xf>
    <xf numFmtId="180" fontId="0" fillId="0" borderId="47" xfId="69" applyNumberFormat="1" applyFont="1" applyFill="1" applyBorder="1" applyAlignment="1">
      <alignment/>
    </xf>
    <xf numFmtId="180" fontId="0" fillId="0" borderId="48" xfId="69" applyNumberFormat="1" applyFont="1" applyFill="1" applyBorder="1" applyAlignment="1">
      <alignment/>
    </xf>
    <xf numFmtId="180" fontId="0" fillId="0" borderId="40" xfId="69" applyNumberFormat="1" applyFont="1" applyFill="1" applyBorder="1" applyAlignment="1">
      <alignment/>
    </xf>
    <xf numFmtId="41" fontId="0" fillId="0" borderId="49" xfId="69" applyNumberFormat="1" applyFont="1" applyFill="1" applyBorder="1" applyAlignment="1">
      <alignment shrinkToFit="1"/>
    </xf>
    <xf numFmtId="0" fontId="14" fillId="0" borderId="0" xfId="84" applyFont="1" applyFill="1" applyBorder="1">
      <alignment/>
      <protection/>
    </xf>
    <xf numFmtId="0" fontId="0" fillId="0" borderId="0" xfId="84" applyFont="1" applyFill="1">
      <alignment/>
      <protection/>
    </xf>
    <xf numFmtId="0" fontId="15" fillId="0" borderId="16" xfId="84" applyFont="1" applyFill="1" applyBorder="1" applyAlignment="1">
      <alignment horizontal="center" vertical="center"/>
      <protection/>
    </xf>
    <xf numFmtId="0" fontId="15" fillId="0" borderId="22" xfId="84" applyFont="1" applyFill="1" applyBorder="1" applyAlignment="1">
      <alignment horizontal="center" vertical="center"/>
      <protection/>
    </xf>
    <xf numFmtId="0" fontId="15" fillId="0" borderId="20" xfId="84" applyFont="1" applyFill="1" applyBorder="1" applyAlignment="1">
      <alignment horizontal="center" vertical="distributed" textRotation="255"/>
      <protection/>
    </xf>
    <xf numFmtId="0" fontId="18" fillId="0" borderId="17" xfId="84" applyFont="1" applyFill="1" applyBorder="1" applyAlignment="1">
      <alignment horizontal="center" vertical="center" wrapText="1"/>
      <protection/>
    </xf>
    <xf numFmtId="0" fontId="16" fillId="0" borderId="20" xfId="84" applyFont="1" applyFill="1" applyBorder="1" applyAlignment="1">
      <alignment horizontal="center" vertical="center" wrapText="1"/>
      <protection/>
    </xf>
    <xf numFmtId="0" fontId="15" fillId="0" borderId="13" xfId="84" applyFont="1" applyFill="1" applyBorder="1" applyAlignment="1" applyProtection="1">
      <alignment horizontal="left"/>
      <protection locked="0"/>
    </xf>
    <xf numFmtId="0" fontId="18" fillId="0" borderId="13" xfId="84" applyFont="1" applyFill="1" applyBorder="1" applyAlignment="1">
      <alignment horizontal="center" vertical="center" wrapText="1"/>
      <protection/>
    </xf>
    <xf numFmtId="0" fontId="0" fillId="0" borderId="23" xfId="84" applyFont="1" applyFill="1" applyBorder="1" applyAlignment="1">
      <alignment horizontal="center" vertical="center" textRotation="255" wrapText="1"/>
      <protection/>
    </xf>
    <xf numFmtId="0" fontId="0" fillId="0" borderId="24" xfId="84" applyFont="1" applyFill="1" applyBorder="1" applyAlignment="1">
      <alignment horizontal="center" vertical="center" textRotation="255"/>
      <protection/>
    </xf>
    <xf numFmtId="0" fontId="0" fillId="0" borderId="15" xfId="84" applyFont="1" applyFill="1" applyBorder="1" applyAlignment="1">
      <alignment horizontal="center" vertical="center" textRotation="255" wrapText="1"/>
      <protection/>
    </xf>
    <xf numFmtId="0" fontId="0" fillId="0" borderId="25" xfId="84" applyFont="1" applyFill="1" applyBorder="1" applyAlignment="1">
      <alignment horizontal="center" vertical="center" textRotation="255" wrapText="1"/>
      <protection/>
    </xf>
    <xf numFmtId="0" fontId="15" fillId="0" borderId="16" xfId="84" applyFont="1" applyFill="1" applyBorder="1" applyAlignment="1">
      <alignment horizontal="center" vertical="top" textRotation="255" wrapText="1"/>
      <protection/>
    </xf>
    <xf numFmtId="0" fontId="0" fillId="0" borderId="16" xfId="84" applyFont="1" applyFill="1" applyBorder="1" applyAlignment="1">
      <alignment horizontal="center" vertical="center" textRotation="255" wrapText="1"/>
      <protection/>
    </xf>
    <xf numFmtId="0" fontId="0" fillId="0" borderId="26" xfId="84" applyFont="1" applyFill="1" applyBorder="1" applyAlignment="1">
      <alignment horizontal="center" vertical="center" textRotation="255" wrapText="1"/>
      <protection/>
    </xf>
    <xf numFmtId="0" fontId="16" fillId="0" borderId="16" xfId="84" applyFont="1" applyFill="1" applyBorder="1" applyAlignment="1">
      <alignment horizontal="center" vertical="top" textRotation="255" wrapText="1"/>
      <protection/>
    </xf>
    <xf numFmtId="0" fontId="16" fillId="0" borderId="16" xfId="84" applyFont="1" applyFill="1" applyBorder="1" applyAlignment="1">
      <alignment horizontal="center" vertical="center" wrapText="1"/>
      <protection/>
    </xf>
    <xf numFmtId="0" fontId="15" fillId="0" borderId="16" xfId="84" applyFont="1" applyFill="1" applyBorder="1" applyAlignment="1">
      <alignment horizontal="center" vertical="top" textRotation="255"/>
      <protection/>
    </xf>
    <xf numFmtId="0" fontId="15" fillId="0" borderId="22" xfId="84" applyFont="1" applyFill="1" applyBorder="1" applyAlignment="1">
      <alignment horizontal="center" vertical="top" textRotation="255"/>
      <protection/>
    </xf>
    <xf numFmtId="0" fontId="17" fillId="0" borderId="27" xfId="84" applyFont="1" applyFill="1" applyBorder="1" applyAlignment="1">
      <alignment horizontal="center" vertical="center" textRotation="255" wrapText="1"/>
      <protection/>
    </xf>
    <xf numFmtId="0" fontId="17" fillId="0" borderId="16" xfId="84" applyFont="1" applyFill="1" applyBorder="1" applyAlignment="1">
      <alignment horizontal="center" vertical="center" textRotation="255" wrapText="1"/>
      <protection/>
    </xf>
    <xf numFmtId="0" fontId="17" fillId="0" borderId="50" xfId="84" applyFont="1" applyFill="1" applyBorder="1" applyAlignment="1">
      <alignment horizontal="center" vertical="center" textRotation="255" wrapText="1"/>
      <protection/>
    </xf>
    <xf numFmtId="0" fontId="15" fillId="0" borderId="0" xfId="84" applyFont="1" applyFill="1" applyBorder="1">
      <alignment/>
      <protection/>
    </xf>
    <xf numFmtId="0" fontId="15" fillId="0" borderId="17" xfId="84" applyFont="1" applyFill="1" applyBorder="1" applyAlignment="1" applyProtection="1">
      <alignment horizontal="distributed"/>
      <protection locked="0"/>
    </xf>
    <xf numFmtId="41" fontId="0" fillId="0" borderId="17" xfId="69" applyNumberFormat="1" applyFont="1" applyFill="1" applyBorder="1" applyAlignment="1">
      <alignment/>
    </xf>
    <xf numFmtId="41" fontId="0" fillId="0" borderId="20" xfId="69" applyNumberFormat="1" applyFont="1" applyFill="1" applyBorder="1" applyAlignment="1">
      <alignment/>
    </xf>
    <xf numFmtId="41" fontId="0" fillId="0" borderId="29" xfId="69" applyNumberFormat="1" applyFont="1" applyFill="1" applyBorder="1" applyAlignment="1">
      <alignment/>
    </xf>
    <xf numFmtId="41" fontId="0" fillId="0" borderId="30" xfId="69" applyNumberFormat="1" applyFont="1" applyFill="1" applyBorder="1" applyAlignment="1">
      <alignment/>
    </xf>
    <xf numFmtId="41" fontId="0" fillId="0" borderId="18" xfId="69" applyNumberFormat="1" applyFont="1" applyFill="1" applyBorder="1" applyAlignment="1" applyProtection="1">
      <alignment/>
      <protection locked="0"/>
    </xf>
    <xf numFmtId="41" fontId="0" fillId="0" borderId="19" xfId="69" applyNumberFormat="1" applyFont="1" applyFill="1" applyBorder="1" applyAlignment="1" applyProtection="1">
      <alignment/>
      <protection locked="0"/>
    </xf>
    <xf numFmtId="41" fontId="0" fillId="0" borderId="31" xfId="69" applyNumberFormat="1" applyFont="1" applyFill="1" applyBorder="1" applyAlignment="1" applyProtection="1">
      <alignment/>
      <protection locked="0"/>
    </xf>
    <xf numFmtId="41" fontId="0" fillId="0" borderId="20" xfId="69" applyNumberFormat="1" applyFont="1" applyFill="1" applyBorder="1" applyAlignment="1" applyProtection="1">
      <alignment/>
      <protection locked="0"/>
    </xf>
    <xf numFmtId="41" fontId="0" fillId="0" borderId="32" xfId="69" applyNumberFormat="1" applyFont="1" applyFill="1" applyBorder="1" applyAlignment="1" applyProtection="1">
      <alignment/>
      <protection locked="0"/>
    </xf>
    <xf numFmtId="41" fontId="0" fillId="0" borderId="33" xfId="69" applyNumberFormat="1" applyFont="1" applyFill="1" applyBorder="1" applyAlignment="1" applyProtection="1">
      <alignment/>
      <protection locked="0"/>
    </xf>
    <xf numFmtId="41" fontId="0" fillId="0" borderId="34" xfId="69" applyNumberFormat="1" applyFont="1" applyFill="1" applyBorder="1" applyAlignment="1" applyProtection="1">
      <alignment/>
      <protection locked="0"/>
    </xf>
    <xf numFmtId="0" fontId="15" fillId="0" borderId="17" xfId="84" applyFont="1" applyFill="1" applyBorder="1" applyAlignment="1" applyProtection="1">
      <alignment horizontal="right"/>
      <protection locked="0"/>
    </xf>
    <xf numFmtId="0" fontId="15" fillId="0" borderId="17" xfId="84" applyFont="1" applyFill="1" applyBorder="1" applyAlignment="1">
      <alignment horizontal="right"/>
      <protection/>
    </xf>
    <xf numFmtId="0" fontId="15" fillId="0" borderId="51" xfId="84" applyFont="1" applyFill="1" applyBorder="1" applyAlignment="1" applyProtection="1">
      <alignment horizontal="left"/>
      <protection locked="0"/>
    </xf>
    <xf numFmtId="41" fontId="0" fillId="0" borderId="51" xfId="69" applyNumberFormat="1" applyFont="1" applyFill="1" applyBorder="1" applyAlignment="1">
      <alignment/>
    </xf>
    <xf numFmtId="41" fontId="0" fillId="0" borderId="52" xfId="69" applyNumberFormat="1" applyFont="1" applyFill="1" applyBorder="1" applyAlignment="1">
      <alignment/>
    </xf>
    <xf numFmtId="41" fontId="0" fillId="0" borderId="35" xfId="69" applyNumberFormat="1" applyFont="1" applyFill="1" applyBorder="1" applyAlignment="1" applyProtection="1">
      <alignment/>
      <protection locked="0"/>
    </xf>
    <xf numFmtId="41" fontId="0" fillId="0" borderId="53" xfId="69" applyNumberFormat="1" applyFont="1" applyFill="1" applyBorder="1" applyAlignment="1" applyProtection="1">
      <alignment/>
      <protection locked="0"/>
    </xf>
    <xf numFmtId="41" fontId="0" fillId="0" borderId="54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>
      <alignment/>
    </xf>
    <xf numFmtId="41" fontId="0" fillId="0" borderId="36" xfId="69" applyNumberFormat="1" applyFont="1" applyFill="1" applyBorder="1" applyAlignment="1" applyProtection="1">
      <alignment/>
      <protection locked="0"/>
    </xf>
    <xf numFmtId="41" fontId="0" fillId="0" borderId="38" xfId="69" applyNumberFormat="1" applyFont="1" applyFill="1" applyBorder="1" applyAlignment="1" applyProtection="1">
      <alignment/>
      <protection locked="0"/>
    </xf>
    <xf numFmtId="41" fontId="0" fillId="0" borderId="39" xfId="69" applyNumberFormat="1" applyFont="1" applyFill="1" applyBorder="1" applyAlignment="1" applyProtection="1">
      <alignment/>
      <protection locked="0"/>
    </xf>
    <xf numFmtId="41" fontId="0" fillId="0" borderId="48" xfId="69" applyNumberFormat="1" applyFont="1" applyFill="1" applyBorder="1" applyAlignment="1">
      <alignment/>
    </xf>
    <xf numFmtId="41" fontId="0" fillId="0" borderId="40" xfId="69" applyNumberFormat="1" applyFont="1" applyFill="1" applyBorder="1" applyAlignment="1">
      <alignment/>
    </xf>
    <xf numFmtId="41" fontId="0" fillId="0" borderId="41" xfId="69" applyNumberFormat="1" applyFont="1" applyFill="1" applyBorder="1" applyAlignment="1" applyProtection="1">
      <alignment/>
      <protection locked="0"/>
    </xf>
    <xf numFmtId="41" fontId="0" fillId="0" borderId="42" xfId="69" applyNumberFormat="1" applyFont="1" applyFill="1" applyBorder="1" applyAlignment="1" applyProtection="1">
      <alignment/>
      <protection locked="0"/>
    </xf>
    <xf numFmtId="41" fontId="0" fillId="0" borderId="43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>
      <alignment/>
    </xf>
    <xf numFmtId="41" fontId="0" fillId="0" borderId="44" xfId="69" applyNumberFormat="1" applyFont="1" applyFill="1" applyBorder="1" applyAlignment="1" applyProtection="1">
      <alignment/>
      <protection locked="0"/>
    </xf>
    <xf numFmtId="41" fontId="0" fillId="0" borderId="45" xfId="69" applyNumberFormat="1" applyFont="1" applyFill="1" applyBorder="1" applyAlignment="1" applyProtection="1">
      <alignment/>
      <protection locked="0"/>
    </xf>
    <xf numFmtId="41" fontId="0" fillId="0" borderId="46" xfId="69" applyNumberFormat="1" applyFont="1" applyFill="1" applyBorder="1" applyAlignment="1" applyProtection="1">
      <alignment/>
      <protection locked="0"/>
    </xf>
    <xf numFmtId="0" fontId="0" fillId="0" borderId="0" xfId="84" applyFont="1" applyFill="1" applyBorder="1">
      <alignment/>
      <protection/>
    </xf>
    <xf numFmtId="0" fontId="15" fillId="0" borderId="55" xfId="84" applyFont="1" applyFill="1" applyBorder="1" applyAlignment="1" applyProtection="1">
      <alignment horizontal="left"/>
      <protection locked="0"/>
    </xf>
    <xf numFmtId="181" fontId="0" fillId="0" borderId="13" xfId="69" applyNumberFormat="1" applyFont="1" applyFill="1" applyBorder="1" applyAlignment="1" applyProtection="1">
      <alignment/>
      <protection locked="0"/>
    </xf>
    <xf numFmtId="181" fontId="0" fillId="0" borderId="56" xfId="69" applyNumberFormat="1" applyFont="1" applyFill="1" applyBorder="1" applyAlignment="1" applyProtection="1">
      <alignment/>
      <protection locked="0"/>
    </xf>
    <xf numFmtId="181" fontId="0" fillId="0" borderId="22" xfId="69" applyNumberFormat="1" applyFont="1" applyFill="1" applyBorder="1" applyAlignment="1" applyProtection="1">
      <alignment/>
      <protection locked="0"/>
    </xf>
    <xf numFmtId="181" fontId="0" fillId="0" borderId="15" xfId="69" applyNumberFormat="1" applyFont="1" applyFill="1" applyBorder="1" applyAlignment="1" applyProtection="1">
      <alignment/>
      <protection locked="0"/>
    </xf>
    <xf numFmtId="181" fontId="0" fillId="0" borderId="16" xfId="69" applyNumberFormat="1" applyFont="1" applyFill="1" applyBorder="1" applyAlignment="1" applyProtection="1">
      <alignment/>
      <protection locked="0"/>
    </xf>
    <xf numFmtId="181" fontId="0" fillId="0" borderId="14" xfId="69" applyNumberFormat="1" applyFont="1" applyFill="1" applyBorder="1" applyAlignment="1" applyProtection="1">
      <alignment/>
      <protection locked="0"/>
    </xf>
    <xf numFmtId="41" fontId="0" fillId="0" borderId="16" xfId="69" applyNumberFormat="1" applyFont="1" applyFill="1" applyBorder="1" applyAlignment="1" applyProtection="1">
      <alignment/>
      <protection locked="0"/>
    </xf>
    <xf numFmtId="181" fontId="0" fillId="0" borderId="50" xfId="69" applyNumberFormat="1" applyFont="1" applyFill="1" applyBorder="1" applyAlignment="1" applyProtection="1">
      <alignment/>
      <protection locked="0"/>
    </xf>
    <xf numFmtId="0" fontId="15" fillId="0" borderId="57" xfId="84" applyFont="1" applyFill="1" applyBorder="1" applyAlignment="1" applyProtection="1">
      <alignment horizontal="distributed"/>
      <protection locked="0"/>
    </xf>
    <xf numFmtId="180" fontId="0" fillId="0" borderId="51" xfId="69" applyNumberFormat="1" applyFont="1" applyFill="1" applyBorder="1" applyAlignment="1">
      <alignment/>
    </xf>
    <xf numFmtId="180" fontId="0" fillId="0" borderId="52" xfId="69" applyNumberFormat="1" applyFont="1" applyFill="1" applyBorder="1" applyAlignment="1">
      <alignment/>
    </xf>
    <xf numFmtId="180" fontId="0" fillId="0" borderId="53" xfId="69" applyNumberFormat="1" applyFont="1" applyFill="1" applyBorder="1" applyAlignment="1">
      <alignment/>
    </xf>
    <xf numFmtId="180" fontId="0" fillId="0" borderId="36" xfId="69" applyNumberFormat="1" applyFont="1" applyFill="1" applyBorder="1" applyAlignment="1">
      <alignment/>
    </xf>
    <xf numFmtId="180" fontId="0" fillId="0" borderId="37" xfId="69" applyNumberFormat="1" applyFont="1" applyFill="1" applyBorder="1" applyAlignment="1">
      <alignment/>
    </xf>
    <xf numFmtId="180" fontId="0" fillId="0" borderId="58" xfId="69" applyNumberFormat="1" applyFont="1" applyFill="1" applyBorder="1" applyAlignment="1">
      <alignment/>
    </xf>
    <xf numFmtId="180" fontId="0" fillId="0" borderId="59" xfId="69" applyNumberFormat="1" applyFont="1" applyFill="1" applyBorder="1" applyAlignment="1">
      <alignment/>
    </xf>
    <xf numFmtId="180" fontId="0" fillId="0" borderId="0" xfId="69" applyNumberFormat="1" applyFont="1" applyFill="1" applyBorder="1" applyAlignment="1">
      <alignment/>
    </xf>
    <xf numFmtId="180" fontId="0" fillId="0" borderId="60" xfId="69" applyNumberFormat="1" applyFont="1" applyFill="1" applyBorder="1" applyAlignment="1">
      <alignment/>
    </xf>
    <xf numFmtId="180" fontId="0" fillId="0" borderId="49" xfId="69" applyNumberFormat="1" applyFont="1" applyFill="1" applyBorder="1" applyAlignment="1">
      <alignment/>
    </xf>
    <xf numFmtId="180" fontId="0" fillId="0" borderId="61" xfId="69" applyNumberFormat="1" applyFont="1" applyFill="1" applyBorder="1" applyAlignment="1">
      <alignment/>
    </xf>
    <xf numFmtId="180" fontId="0" fillId="0" borderId="42" xfId="69" applyNumberFormat="1" applyFont="1" applyFill="1" applyBorder="1" applyAlignment="1">
      <alignment/>
    </xf>
    <xf numFmtId="180" fontId="0" fillId="0" borderId="44" xfId="69" applyNumberFormat="1" applyFont="1" applyFill="1" applyBorder="1" applyAlignment="1">
      <alignment/>
    </xf>
    <xf numFmtId="0" fontId="14" fillId="0" borderId="0" xfId="85" applyFont="1" applyFill="1" applyBorder="1">
      <alignment/>
      <protection/>
    </xf>
    <xf numFmtId="0" fontId="0" fillId="0" borderId="0" xfId="85" applyFont="1" applyFill="1">
      <alignment/>
      <protection/>
    </xf>
    <xf numFmtId="0" fontId="15" fillId="0" borderId="16" xfId="85" applyFont="1" applyFill="1" applyBorder="1" applyAlignment="1">
      <alignment horizontal="center" vertical="center"/>
      <protection/>
    </xf>
    <xf numFmtId="0" fontId="15" fillId="0" borderId="22" xfId="85" applyFont="1" applyFill="1" applyBorder="1" applyAlignment="1">
      <alignment horizontal="center" vertical="center"/>
      <protection/>
    </xf>
    <xf numFmtId="0" fontId="15" fillId="0" borderId="20" xfId="85" applyFont="1" applyFill="1" applyBorder="1" applyAlignment="1">
      <alignment horizontal="center" vertical="distributed" textRotation="255"/>
      <protection/>
    </xf>
    <xf numFmtId="0" fontId="18" fillId="0" borderId="17" xfId="85" applyFont="1" applyFill="1" applyBorder="1" applyAlignment="1">
      <alignment horizontal="center" vertical="center" wrapText="1"/>
      <protection/>
    </xf>
    <xf numFmtId="0" fontId="16" fillId="0" borderId="20" xfId="85" applyFont="1" applyFill="1" applyBorder="1" applyAlignment="1">
      <alignment horizontal="center" vertical="center" wrapText="1"/>
      <protection/>
    </xf>
    <xf numFmtId="0" fontId="15" fillId="0" borderId="13" xfId="85" applyFont="1" applyFill="1" applyBorder="1" applyAlignment="1" applyProtection="1">
      <alignment horizontal="left"/>
      <protection locked="0"/>
    </xf>
    <xf numFmtId="41" fontId="18" fillId="0" borderId="13" xfId="85" applyNumberFormat="1" applyFont="1" applyFill="1" applyBorder="1" applyAlignment="1">
      <alignment horizontal="center" vertical="center" wrapText="1"/>
      <protection/>
    </xf>
    <xf numFmtId="41" fontId="0" fillId="0" borderId="23" xfId="85" applyNumberFormat="1" applyFont="1" applyFill="1" applyBorder="1" applyAlignment="1">
      <alignment horizontal="center" vertical="center" textRotation="255" wrapText="1"/>
      <protection/>
    </xf>
    <xf numFmtId="41" fontId="0" fillId="0" borderId="24" xfId="85" applyNumberFormat="1" applyFont="1" applyFill="1" applyBorder="1" applyAlignment="1">
      <alignment horizontal="center" vertical="center" textRotation="255"/>
      <protection/>
    </xf>
    <xf numFmtId="41" fontId="0" fillId="0" borderId="15" xfId="85" applyNumberFormat="1" applyFont="1" applyFill="1" applyBorder="1" applyAlignment="1">
      <alignment horizontal="center" vertical="center" textRotation="255" wrapText="1"/>
      <protection/>
    </xf>
    <xf numFmtId="41" fontId="0" fillId="0" borderId="25" xfId="85" applyNumberFormat="1" applyFont="1" applyFill="1" applyBorder="1" applyAlignment="1">
      <alignment horizontal="center" vertical="center" textRotation="255" wrapText="1"/>
      <protection/>
    </xf>
    <xf numFmtId="41" fontId="15" fillId="0" borderId="16" xfId="85" applyNumberFormat="1" applyFont="1" applyFill="1" applyBorder="1" applyAlignment="1">
      <alignment horizontal="center" vertical="top" textRotation="255" wrapText="1"/>
      <protection/>
    </xf>
    <xf numFmtId="41" fontId="0" fillId="0" borderId="16" xfId="85" applyNumberFormat="1" applyFont="1" applyFill="1" applyBorder="1" applyAlignment="1">
      <alignment horizontal="center" vertical="center" textRotation="255" wrapText="1"/>
      <protection/>
    </xf>
    <xf numFmtId="41" fontId="0" fillId="0" borderId="26" xfId="85" applyNumberFormat="1" applyFont="1" applyFill="1" applyBorder="1" applyAlignment="1">
      <alignment horizontal="center" vertical="center" textRotation="255" wrapText="1"/>
      <protection/>
    </xf>
    <xf numFmtId="41" fontId="16" fillId="0" borderId="16" xfId="85" applyNumberFormat="1" applyFont="1" applyFill="1" applyBorder="1" applyAlignment="1">
      <alignment horizontal="center" vertical="top" textRotation="255" wrapText="1"/>
      <protection/>
    </xf>
    <xf numFmtId="41" fontId="16" fillId="0" borderId="16" xfId="85" applyNumberFormat="1" applyFont="1" applyFill="1" applyBorder="1" applyAlignment="1">
      <alignment horizontal="center" vertical="center" wrapText="1"/>
      <protection/>
    </xf>
    <xf numFmtId="41" fontId="15" fillId="0" borderId="16" xfId="85" applyNumberFormat="1" applyFont="1" applyFill="1" applyBorder="1" applyAlignment="1">
      <alignment horizontal="center" vertical="top" textRotation="255"/>
      <protection/>
    </xf>
    <xf numFmtId="41" fontId="15" fillId="0" borderId="22" xfId="85" applyNumberFormat="1" applyFont="1" applyFill="1" applyBorder="1" applyAlignment="1">
      <alignment horizontal="center" vertical="top" textRotation="255"/>
      <protection/>
    </xf>
    <xf numFmtId="41" fontId="17" fillId="0" borderId="27" xfId="85" applyNumberFormat="1" applyFont="1" applyFill="1" applyBorder="1" applyAlignment="1">
      <alignment horizontal="center" vertical="center" textRotation="255" wrapText="1"/>
      <protection/>
    </xf>
    <xf numFmtId="41" fontId="17" fillId="0" borderId="16" xfId="85" applyNumberFormat="1" applyFont="1" applyFill="1" applyBorder="1" applyAlignment="1">
      <alignment horizontal="center" vertical="center" textRotation="255" wrapText="1"/>
      <protection/>
    </xf>
    <xf numFmtId="41" fontId="17" fillId="0" borderId="50" xfId="85" applyNumberFormat="1" applyFont="1" applyFill="1" applyBorder="1" applyAlignment="1">
      <alignment horizontal="center" vertical="center" textRotation="255" wrapText="1"/>
      <protection/>
    </xf>
    <xf numFmtId="0" fontId="0" fillId="0" borderId="0" xfId="85" applyFont="1" applyFill="1" applyBorder="1">
      <alignment/>
      <protection/>
    </xf>
    <xf numFmtId="0" fontId="14" fillId="0" borderId="0" xfId="86" applyFont="1" applyFill="1" applyBorder="1">
      <alignment/>
      <protection/>
    </xf>
    <xf numFmtId="0" fontId="0" fillId="0" borderId="0" xfId="86" applyFont="1" applyFill="1">
      <alignment/>
      <protection/>
    </xf>
    <xf numFmtId="0" fontId="15" fillId="0" borderId="16" xfId="86" applyFont="1" applyFill="1" applyBorder="1" applyAlignment="1">
      <alignment horizontal="center" vertical="center"/>
      <protection/>
    </xf>
    <xf numFmtId="0" fontId="15" fillId="0" borderId="22" xfId="86" applyFont="1" applyFill="1" applyBorder="1" applyAlignment="1">
      <alignment horizontal="center" vertical="center"/>
      <protection/>
    </xf>
    <xf numFmtId="0" fontId="15" fillId="0" borderId="20" xfId="86" applyFont="1" applyFill="1" applyBorder="1" applyAlignment="1">
      <alignment horizontal="center" vertical="distributed" textRotation="255"/>
      <protection/>
    </xf>
    <xf numFmtId="0" fontId="18" fillId="0" borderId="17" xfId="86" applyFont="1" applyFill="1" applyBorder="1" applyAlignment="1">
      <alignment horizontal="center" vertical="center" wrapText="1"/>
      <protection/>
    </xf>
    <xf numFmtId="0" fontId="16" fillId="0" borderId="20" xfId="86" applyFont="1" applyFill="1" applyBorder="1" applyAlignment="1">
      <alignment horizontal="center" vertical="center" wrapText="1"/>
      <protection/>
    </xf>
    <xf numFmtId="0" fontId="15" fillId="0" borderId="13" xfId="86" applyFont="1" applyFill="1" applyBorder="1" applyAlignment="1" applyProtection="1">
      <alignment horizontal="left"/>
      <protection locked="0"/>
    </xf>
    <xf numFmtId="41" fontId="18" fillId="0" borderId="13" xfId="86" applyNumberFormat="1" applyFont="1" applyFill="1" applyBorder="1" applyAlignment="1">
      <alignment horizontal="center" vertical="center" wrapText="1"/>
      <protection/>
    </xf>
    <xf numFmtId="41" fontId="0" fillId="0" borderId="23" xfId="86" applyNumberFormat="1" applyFont="1" applyFill="1" applyBorder="1" applyAlignment="1">
      <alignment horizontal="center" vertical="center" textRotation="255" wrapText="1"/>
      <protection/>
    </xf>
    <xf numFmtId="41" fontId="0" fillId="0" borderId="24" xfId="86" applyNumberFormat="1" applyFont="1" applyFill="1" applyBorder="1" applyAlignment="1">
      <alignment horizontal="center" vertical="center" textRotation="255"/>
      <protection/>
    </xf>
    <xf numFmtId="41" fontId="0" fillId="0" borderId="15" xfId="86" applyNumberFormat="1" applyFont="1" applyFill="1" applyBorder="1" applyAlignment="1">
      <alignment horizontal="center" vertical="center" textRotation="255" wrapText="1"/>
      <protection/>
    </xf>
    <xf numFmtId="41" fontId="0" fillId="0" borderId="25" xfId="86" applyNumberFormat="1" applyFont="1" applyFill="1" applyBorder="1" applyAlignment="1">
      <alignment horizontal="center" vertical="center" textRotation="255" wrapText="1"/>
      <protection/>
    </xf>
    <xf numFmtId="41" fontId="15" fillId="0" borderId="16" xfId="86" applyNumberFormat="1" applyFont="1" applyFill="1" applyBorder="1" applyAlignment="1">
      <alignment horizontal="center" vertical="top" textRotation="255" wrapText="1"/>
      <protection/>
    </xf>
    <xf numFmtId="41" fontId="0" fillId="0" borderId="16" xfId="86" applyNumberFormat="1" applyFont="1" applyFill="1" applyBorder="1" applyAlignment="1">
      <alignment horizontal="center" vertical="center" textRotation="255" wrapText="1"/>
      <protection/>
    </xf>
    <xf numFmtId="41" fontId="0" fillId="0" borderId="26" xfId="86" applyNumberFormat="1" applyFont="1" applyFill="1" applyBorder="1" applyAlignment="1">
      <alignment horizontal="center" vertical="center" textRotation="255" wrapText="1"/>
      <protection/>
    </xf>
    <xf numFmtId="41" fontId="16" fillId="0" borderId="16" xfId="86" applyNumberFormat="1" applyFont="1" applyFill="1" applyBorder="1" applyAlignment="1">
      <alignment horizontal="center" vertical="top" textRotation="255" wrapText="1"/>
      <protection/>
    </xf>
    <xf numFmtId="41" fontId="16" fillId="0" borderId="16" xfId="86" applyNumberFormat="1" applyFont="1" applyFill="1" applyBorder="1" applyAlignment="1">
      <alignment horizontal="center" vertical="center" wrapText="1"/>
      <protection/>
    </xf>
    <xf numFmtId="41" fontId="15" fillId="0" borderId="16" xfId="86" applyNumberFormat="1" applyFont="1" applyFill="1" applyBorder="1" applyAlignment="1">
      <alignment horizontal="center" vertical="top" textRotation="255"/>
      <protection/>
    </xf>
    <xf numFmtId="41" fontId="15" fillId="0" borderId="22" xfId="86" applyNumberFormat="1" applyFont="1" applyFill="1" applyBorder="1" applyAlignment="1">
      <alignment horizontal="center" vertical="top" textRotation="255"/>
      <protection/>
    </xf>
    <xf numFmtId="41" fontId="17" fillId="0" borderId="27" xfId="86" applyNumberFormat="1" applyFont="1" applyFill="1" applyBorder="1" applyAlignment="1">
      <alignment horizontal="center" vertical="center" textRotation="255" wrapText="1"/>
      <protection/>
    </xf>
    <xf numFmtId="41" fontId="17" fillId="0" borderId="16" xfId="86" applyNumberFormat="1" applyFont="1" applyFill="1" applyBorder="1" applyAlignment="1">
      <alignment horizontal="center" vertical="center" textRotation="255" wrapText="1"/>
      <protection/>
    </xf>
    <xf numFmtId="41" fontId="17" fillId="0" borderId="50" xfId="86" applyNumberFormat="1" applyFont="1" applyFill="1" applyBorder="1" applyAlignment="1">
      <alignment horizontal="center" vertical="center" textRotation="255" wrapText="1"/>
      <protection/>
    </xf>
    <xf numFmtId="0" fontId="15" fillId="0" borderId="17" xfId="86" applyFont="1" applyFill="1" applyBorder="1" applyAlignment="1" applyProtection="1">
      <alignment horizontal="distributed"/>
      <protection locked="0"/>
    </xf>
    <xf numFmtId="0" fontId="15" fillId="0" borderId="17" xfId="86" applyFont="1" applyFill="1" applyBorder="1" applyAlignment="1" applyProtection="1">
      <alignment horizontal="right"/>
      <protection locked="0"/>
    </xf>
    <xf numFmtId="0" fontId="15" fillId="0" borderId="17" xfId="86" applyFont="1" applyFill="1" applyBorder="1" applyAlignment="1">
      <alignment horizontal="right"/>
      <protection/>
    </xf>
    <xf numFmtId="0" fontId="15" fillId="0" borderId="51" xfId="86" applyFont="1" applyFill="1" applyBorder="1" applyAlignment="1" applyProtection="1">
      <alignment horizontal="left"/>
      <protection locked="0"/>
    </xf>
    <xf numFmtId="0" fontId="0" fillId="0" borderId="0" xfId="86" applyFont="1" applyFill="1" applyBorder="1">
      <alignment/>
      <protection/>
    </xf>
    <xf numFmtId="0" fontId="15" fillId="0" borderId="0" xfId="85" applyFont="1" applyFill="1" applyAlignment="1" applyProtection="1">
      <alignment horizontal="left"/>
      <protection locked="0"/>
    </xf>
    <xf numFmtId="41" fontId="0" fillId="0" borderId="49" xfId="69" applyNumberFormat="1" applyFont="1" applyFill="1" applyBorder="1" applyAlignment="1">
      <alignment/>
    </xf>
    <xf numFmtId="41" fontId="0" fillId="0" borderId="51" xfId="69" applyNumberFormat="1" applyFont="1" applyFill="1" applyBorder="1" applyAlignment="1">
      <alignment shrinkToFit="1"/>
    </xf>
    <xf numFmtId="41" fontId="0" fillId="0" borderId="52" xfId="69" applyNumberFormat="1" applyFont="1" applyFill="1" applyBorder="1" applyAlignment="1">
      <alignment shrinkToFit="1"/>
    </xf>
    <xf numFmtId="41" fontId="0" fillId="0" borderId="37" xfId="69" applyNumberFormat="1" applyFont="1" applyFill="1" applyBorder="1" applyAlignment="1" applyProtection="1">
      <alignment shrinkToFit="1"/>
      <protection locked="0"/>
    </xf>
    <xf numFmtId="41" fontId="0" fillId="0" borderId="62" xfId="69" applyNumberFormat="1" applyFont="1" applyFill="1" applyBorder="1" applyAlignment="1">
      <alignment shrinkToFit="1"/>
    </xf>
    <xf numFmtId="41" fontId="0" fillId="0" borderId="63" xfId="69" applyNumberFormat="1" applyFont="1" applyFill="1" applyBorder="1" applyAlignment="1">
      <alignment shrinkToFit="1"/>
    </xf>
    <xf numFmtId="41" fontId="0" fillId="0" borderId="64" xfId="69" applyNumberFormat="1" applyFont="1" applyFill="1" applyBorder="1" applyAlignment="1">
      <alignment shrinkToFit="1"/>
    </xf>
    <xf numFmtId="41" fontId="0" fillId="0" borderId="65" xfId="69" applyNumberFormat="1" applyFont="1" applyFill="1" applyBorder="1" applyAlignment="1">
      <alignment shrinkToFit="1"/>
    </xf>
    <xf numFmtId="41" fontId="0" fillId="0" borderId="66" xfId="69" applyNumberFormat="1" applyFont="1" applyFill="1" applyBorder="1" applyAlignment="1">
      <alignment shrinkToFit="1"/>
    </xf>
    <xf numFmtId="41" fontId="0" fillId="0" borderId="66" xfId="69" applyNumberFormat="1" applyFont="1" applyFill="1" applyBorder="1" applyAlignment="1" applyProtection="1">
      <alignment shrinkToFit="1"/>
      <protection locked="0"/>
    </xf>
    <xf numFmtId="41" fontId="0" fillId="0" borderId="67" xfId="69" applyNumberFormat="1" applyFont="1" applyFill="1" applyBorder="1" applyAlignment="1">
      <alignment shrinkToFit="1"/>
    </xf>
    <xf numFmtId="41" fontId="0" fillId="0" borderId="68" xfId="69" applyNumberFormat="1" applyFont="1" applyFill="1" applyBorder="1" applyAlignment="1">
      <alignment shrinkToFit="1"/>
    </xf>
    <xf numFmtId="0" fontId="14" fillId="0" borderId="0" xfId="87" applyFont="1" applyFill="1" applyBorder="1">
      <alignment/>
      <protection/>
    </xf>
    <xf numFmtId="0" fontId="0" fillId="0" borderId="0" xfId="87" applyFont="1" applyFill="1">
      <alignment/>
      <protection/>
    </xf>
    <xf numFmtId="0" fontId="15" fillId="0" borderId="16" xfId="87" applyFont="1" applyFill="1" applyBorder="1" applyAlignment="1">
      <alignment horizontal="center" vertical="center"/>
      <protection/>
    </xf>
    <xf numFmtId="0" fontId="15" fillId="0" borderId="22" xfId="87" applyFont="1" applyFill="1" applyBorder="1" applyAlignment="1">
      <alignment horizontal="center" vertical="center"/>
      <protection/>
    </xf>
    <xf numFmtId="0" fontId="15" fillId="0" borderId="20" xfId="87" applyFont="1" applyFill="1" applyBorder="1" applyAlignment="1">
      <alignment horizontal="center" vertical="distributed" textRotation="255"/>
      <protection/>
    </xf>
    <xf numFmtId="0" fontId="18" fillId="0" borderId="17" xfId="87" applyFont="1" applyFill="1" applyBorder="1" applyAlignment="1">
      <alignment horizontal="center" vertical="center" wrapText="1"/>
      <protection/>
    </xf>
    <xf numFmtId="0" fontId="16" fillId="0" borderId="20" xfId="87" applyFont="1" applyFill="1" applyBorder="1" applyAlignment="1">
      <alignment horizontal="center" vertical="center" wrapText="1"/>
      <protection/>
    </xf>
    <xf numFmtId="0" fontId="17" fillId="0" borderId="13" xfId="87" applyFont="1" applyFill="1" applyBorder="1" applyAlignment="1">
      <alignment horizontal="distributed"/>
      <protection/>
    </xf>
    <xf numFmtId="0" fontId="15" fillId="0" borderId="17" xfId="87" applyFont="1" applyFill="1" applyBorder="1" applyAlignment="1">
      <alignment horizontal="right"/>
      <protection/>
    </xf>
    <xf numFmtId="0" fontId="17" fillId="0" borderId="51" xfId="87" applyFont="1" applyFill="1" applyBorder="1" applyAlignment="1">
      <alignment horizontal="distributed"/>
      <protection/>
    </xf>
    <xf numFmtId="0" fontId="15" fillId="0" borderId="49" xfId="87" applyFont="1" applyFill="1" applyBorder="1" applyAlignment="1">
      <alignment horizontal="right"/>
      <protection/>
    </xf>
    <xf numFmtId="0" fontId="0" fillId="0" borderId="0" xfId="87" applyFont="1" applyFill="1" applyBorder="1">
      <alignment/>
      <protection/>
    </xf>
    <xf numFmtId="0" fontId="15" fillId="0" borderId="0" xfId="87" applyFont="1" applyFill="1" applyBorder="1">
      <alignment/>
      <protection/>
    </xf>
    <xf numFmtId="180" fontId="0" fillId="0" borderId="22" xfId="69" applyNumberFormat="1" applyFont="1" applyFill="1" applyBorder="1" applyAlignment="1">
      <alignment/>
    </xf>
    <xf numFmtId="0" fontId="14" fillId="35" borderId="0" xfId="87" applyFont="1" applyFill="1" applyBorder="1">
      <alignment/>
      <protection/>
    </xf>
    <xf numFmtId="0" fontId="0" fillId="35" borderId="0" xfId="87" applyFont="1" applyFill="1">
      <alignment/>
      <protection/>
    </xf>
    <xf numFmtId="0" fontId="15" fillId="35" borderId="16" xfId="87" applyFont="1" applyFill="1" applyBorder="1" applyAlignment="1">
      <alignment horizontal="center" vertical="center"/>
      <protection/>
    </xf>
    <xf numFmtId="0" fontId="15" fillId="35" borderId="22" xfId="87" applyFont="1" applyFill="1" applyBorder="1" applyAlignment="1">
      <alignment horizontal="center" vertical="center"/>
      <protection/>
    </xf>
    <xf numFmtId="0" fontId="15" fillId="35" borderId="20" xfId="87" applyFont="1" applyFill="1" applyBorder="1" applyAlignment="1">
      <alignment horizontal="center" vertical="distributed" textRotation="255"/>
      <protection/>
    </xf>
    <xf numFmtId="0" fontId="18" fillId="35" borderId="17" xfId="87" applyFont="1" applyFill="1" applyBorder="1" applyAlignment="1">
      <alignment horizontal="center" vertical="center" wrapText="1"/>
      <protection/>
    </xf>
    <xf numFmtId="0" fontId="16" fillId="35" borderId="20" xfId="87" applyFont="1" applyFill="1" applyBorder="1" applyAlignment="1">
      <alignment horizontal="center" vertical="center" wrapText="1"/>
      <protection/>
    </xf>
    <xf numFmtId="0" fontId="17" fillId="35" borderId="13" xfId="87" applyFont="1" applyFill="1" applyBorder="1" applyAlignment="1">
      <alignment horizontal="distributed"/>
      <protection/>
    </xf>
    <xf numFmtId="41" fontId="0" fillId="35" borderId="13" xfId="69" applyNumberFormat="1" applyFont="1" applyFill="1" applyBorder="1" applyAlignment="1">
      <alignment/>
    </xf>
    <xf numFmtId="41" fontId="0" fillId="35" borderId="23" xfId="69" applyNumberFormat="1" applyFont="1" applyFill="1" applyBorder="1" applyAlignment="1">
      <alignment/>
    </xf>
    <xf numFmtId="41" fontId="0" fillId="35" borderId="24" xfId="69" applyNumberFormat="1" applyFont="1" applyFill="1" applyBorder="1" applyAlignment="1">
      <alignment/>
    </xf>
    <xf numFmtId="41" fontId="0" fillId="35" borderId="15" xfId="69" applyNumberFormat="1" applyFont="1" applyFill="1" applyBorder="1" applyAlignment="1">
      <alignment/>
    </xf>
    <xf numFmtId="41" fontId="0" fillId="35" borderId="25" xfId="69" applyNumberFormat="1" applyFont="1" applyFill="1" applyBorder="1" applyAlignment="1">
      <alignment/>
    </xf>
    <xf numFmtId="41" fontId="0" fillId="35" borderId="16" xfId="69" applyNumberFormat="1" applyFont="1" applyFill="1" applyBorder="1" applyAlignment="1">
      <alignment/>
    </xf>
    <xf numFmtId="41" fontId="0" fillId="35" borderId="26" xfId="69" applyNumberFormat="1" applyFont="1" applyFill="1" applyBorder="1" applyAlignment="1">
      <alignment/>
    </xf>
    <xf numFmtId="41" fontId="0" fillId="35" borderId="22" xfId="69" applyNumberFormat="1" applyFont="1" applyFill="1" applyBorder="1" applyAlignment="1">
      <alignment/>
    </xf>
    <xf numFmtId="41" fontId="0" fillId="35" borderId="27" xfId="69" applyNumberFormat="1" applyFont="1" applyFill="1" applyBorder="1" applyAlignment="1">
      <alignment/>
    </xf>
    <xf numFmtId="41" fontId="0" fillId="35" borderId="28" xfId="69" applyNumberFormat="1" applyFont="1" applyFill="1" applyBorder="1" applyAlignment="1">
      <alignment/>
    </xf>
    <xf numFmtId="0" fontId="15" fillId="35" borderId="17" xfId="87" applyFont="1" applyFill="1" applyBorder="1" applyAlignment="1">
      <alignment horizontal="right"/>
      <protection/>
    </xf>
    <xf numFmtId="41" fontId="0" fillId="35" borderId="29" xfId="69" applyNumberFormat="1" applyFont="1" applyFill="1" applyBorder="1" applyAlignment="1">
      <alignment/>
    </xf>
    <xf numFmtId="41" fontId="0" fillId="35" borderId="30" xfId="69" applyNumberFormat="1" applyFont="1" applyFill="1" applyBorder="1" applyAlignment="1">
      <alignment/>
    </xf>
    <xf numFmtId="41" fontId="0" fillId="35" borderId="18" xfId="69" applyNumberFormat="1" applyFont="1" applyFill="1" applyBorder="1" applyAlignment="1" applyProtection="1">
      <alignment/>
      <protection locked="0"/>
    </xf>
    <xf numFmtId="41" fontId="0" fillId="35" borderId="19" xfId="69" applyNumberFormat="1" applyFont="1" applyFill="1" applyBorder="1" applyAlignment="1" applyProtection="1">
      <alignment/>
      <protection locked="0"/>
    </xf>
    <xf numFmtId="41" fontId="0" fillId="35" borderId="31" xfId="69" applyNumberFormat="1" applyFont="1" applyFill="1" applyBorder="1" applyAlignment="1" applyProtection="1">
      <alignment/>
      <protection locked="0"/>
    </xf>
    <xf numFmtId="41" fontId="0" fillId="35" borderId="20" xfId="69" applyNumberFormat="1" applyFont="1" applyFill="1" applyBorder="1" applyAlignment="1" applyProtection="1">
      <alignment/>
      <protection locked="0"/>
    </xf>
    <xf numFmtId="41" fontId="0" fillId="35" borderId="20" xfId="69" applyNumberFormat="1" applyFont="1" applyFill="1" applyBorder="1" applyAlignment="1">
      <alignment/>
    </xf>
    <xf numFmtId="41" fontId="0" fillId="35" borderId="32" xfId="69" applyNumberFormat="1" applyFont="1" applyFill="1" applyBorder="1" applyAlignment="1" applyProtection="1">
      <alignment/>
      <protection locked="0"/>
    </xf>
    <xf numFmtId="41" fontId="0" fillId="35" borderId="0" xfId="69" applyNumberFormat="1" applyFont="1" applyFill="1" applyBorder="1" applyAlignment="1" applyProtection="1">
      <alignment/>
      <protection locked="0"/>
    </xf>
    <xf numFmtId="41" fontId="0" fillId="35" borderId="33" xfId="69" applyNumberFormat="1" applyFont="1" applyFill="1" applyBorder="1" applyAlignment="1" applyProtection="1">
      <alignment/>
      <protection locked="0"/>
    </xf>
    <xf numFmtId="41" fontId="0" fillId="35" borderId="34" xfId="69" applyNumberFormat="1" applyFont="1" applyFill="1" applyBorder="1" applyAlignment="1" applyProtection="1">
      <alignment/>
      <protection locked="0"/>
    </xf>
    <xf numFmtId="0" fontId="17" fillId="35" borderId="51" xfId="87" applyFont="1" applyFill="1" applyBorder="1" applyAlignment="1">
      <alignment horizontal="distributed"/>
      <protection/>
    </xf>
    <xf numFmtId="41" fontId="0" fillId="35" borderId="51" xfId="69" applyNumberFormat="1" applyFont="1" applyFill="1" applyBorder="1" applyAlignment="1">
      <alignment/>
    </xf>
    <xf numFmtId="41" fontId="0" fillId="35" borderId="52" xfId="69" applyNumberFormat="1" applyFont="1" applyFill="1" applyBorder="1" applyAlignment="1">
      <alignment/>
    </xf>
    <xf numFmtId="41" fontId="0" fillId="35" borderId="35" xfId="69" applyNumberFormat="1" applyFont="1" applyFill="1" applyBorder="1" applyAlignment="1" applyProtection="1">
      <alignment/>
      <protection locked="0"/>
    </xf>
    <xf numFmtId="41" fontId="0" fillId="35" borderId="53" xfId="69" applyNumberFormat="1" applyFont="1" applyFill="1" applyBorder="1" applyAlignment="1" applyProtection="1">
      <alignment/>
      <protection locked="0"/>
    </xf>
    <xf numFmtId="41" fontId="0" fillId="35" borderId="54" xfId="69" applyNumberFormat="1" applyFont="1" applyFill="1" applyBorder="1" applyAlignment="1" applyProtection="1">
      <alignment/>
      <protection locked="0"/>
    </xf>
    <xf numFmtId="41" fontId="0" fillId="35" borderId="37" xfId="69" applyNumberFormat="1" applyFont="1" applyFill="1" applyBorder="1" applyAlignment="1" applyProtection="1">
      <alignment/>
      <protection locked="0"/>
    </xf>
    <xf numFmtId="41" fontId="0" fillId="35" borderId="37" xfId="69" applyNumberFormat="1" applyFont="1" applyFill="1" applyBorder="1" applyAlignment="1">
      <alignment/>
    </xf>
    <xf numFmtId="41" fontId="0" fillId="35" borderId="36" xfId="69" applyNumberFormat="1" applyFont="1" applyFill="1" applyBorder="1" applyAlignment="1" applyProtection="1">
      <alignment/>
      <protection locked="0"/>
    </xf>
    <xf numFmtId="41" fontId="0" fillId="35" borderId="38" xfId="69" applyNumberFormat="1" applyFont="1" applyFill="1" applyBorder="1" applyAlignment="1" applyProtection="1">
      <alignment/>
      <protection locked="0"/>
    </xf>
    <xf numFmtId="41" fontId="0" fillId="35" borderId="39" xfId="69" applyNumberFormat="1" applyFont="1" applyFill="1" applyBorder="1" applyAlignment="1" applyProtection="1">
      <alignment/>
      <protection locked="0"/>
    </xf>
    <xf numFmtId="0" fontId="15" fillId="35" borderId="49" xfId="87" applyFont="1" applyFill="1" applyBorder="1" applyAlignment="1">
      <alignment horizontal="right"/>
      <protection/>
    </xf>
    <xf numFmtId="41" fontId="0" fillId="35" borderId="48" xfId="69" applyNumberFormat="1" applyFont="1" applyFill="1" applyBorder="1" applyAlignment="1">
      <alignment/>
    </xf>
    <xf numFmtId="41" fontId="0" fillId="35" borderId="40" xfId="69" applyNumberFormat="1" applyFont="1" applyFill="1" applyBorder="1" applyAlignment="1">
      <alignment/>
    </xf>
    <xf numFmtId="41" fontId="0" fillId="35" borderId="41" xfId="69" applyNumberFormat="1" applyFont="1" applyFill="1" applyBorder="1" applyAlignment="1" applyProtection="1">
      <alignment/>
      <protection locked="0"/>
    </xf>
    <xf numFmtId="41" fontId="0" fillId="35" borderId="42" xfId="69" applyNumberFormat="1" applyFont="1" applyFill="1" applyBorder="1" applyAlignment="1" applyProtection="1">
      <alignment/>
      <protection locked="0"/>
    </xf>
    <xf numFmtId="41" fontId="0" fillId="35" borderId="43" xfId="69" applyNumberFormat="1" applyFont="1" applyFill="1" applyBorder="1" applyAlignment="1" applyProtection="1">
      <alignment/>
      <protection locked="0"/>
    </xf>
    <xf numFmtId="41" fontId="0" fillId="35" borderId="21" xfId="69" applyNumberFormat="1" applyFont="1" applyFill="1" applyBorder="1" applyAlignment="1" applyProtection="1">
      <alignment/>
      <protection locked="0"/>
    </xf>
    <xf numFmtId="41" fontId="0" fillId="35" borderId="21" xfId="69" applyNumberFormat="1" applyFont="1" applyFill="1" applyBorder="1" applyAlignment="1">
      <alignment/>
    </xf>
    <xf numFmtId="41" fontId="0" fillId="35" borderId="44" xfId="69" applyNumberFormat="1" applyFont="1" applyFill="1" applyBorder="1" applyAlignment="1" applyProtection="1">
      <alignment/>
      <protection locked="0"/>
    </xf>
    <xf numFmtId="41" fontId="0" fillId="35" borderId="45" xfId="69" applyNumberFormat="1" applyFont="1" applyFill="1" applyBorder="1" applyAlignment="1" applyProtection="1">
      <alignment/>
      <protection locked="0"/>
    </xf>
    <xf numFmtId="41" fontId="0" fillId="35" borderId="46" xfId="69" applyNumberFormat="1" applyFont="1" applyFill="1" applyBorder="1" applyAlignment="1" applyProtection="1">
      <alignment/>
      <protection locked="0"/>
    </xf>
    <xf numFmtId="0" fontId="0" fillId="35" borderId="0" xfId="87" applyFont="1" applyFill="1" applyBorder="1">
      <alignment/>
      <protection/>
    </xf>
    <xf numFmtId="180" fontId="0" fillId="0" borderId="56" xfId="69" applyNumberFormat="1" applyFont="1" applyFill="1" applyBorder="1" applyAlignment="1">
      <alignment/>
    </xf>
    <xf numFmtId="41" fontId="0" fillId="0" borderId="13" xfId="69" applyNumberFormat="1" applyFont="1" applyFill="1" applyBorder="1" applyAlignment="1">
      <alignment/>
    </xf>
    <xf numFmtId="41" fontId="0" fillId="0" borderId="23" xfId="69" applyNumberFormat="1" applyFont="1" applyFill="1" applyBorder="1" applyAlignment="1">
      <alignment/>
    </xf>
    <xf numFmtId="41" fontId="0" fillId="0" borderId="24" xfId="69" applyNumberFormat="1" applyFont="1" applyFill="1" applyBorder="1" applyAlignment="1">
      <alignment/>
    </xf>
    <xf numFmtId="41" fontId="0" fillId="0" borderId="15" xfId="69" applyNumberFormat="1" applyFont="1" applyFill="1" applyBorder="1" applyAlignment="1">
      <alignment/>
    </xf>
    <xf numFmtId="41" fontId="0" fillId="0" borderId="25" xfId="69" applyNumberFormat="1" applyFont="1" applyFill="1" applyBorder="1" applyAlignment="1">
      <alignment/>
    </xf>
    <xf numFmtId="41" fontId="0" fillId="0" borderId="16" xfId="69" applyNumberFormat="1" applyFont="1" applyFill="1" applyBorder="1" applyAlignment="1">
      <alignment/>
    </xf>
    <xf numFmtId="41" fontId="0" fillId="0" borderId="26" xfId="69" applyNumberFormat="1" applyFont="1" applyFill="1" applyBorder="1" applyAlignment="1">
      <alignment/>
    </xf>
    <xf numFmtId="41" fontId="0" fillId="0" borderId="22" xfId="69" applyNumberFormat="1" applyFont="1" applyFill="1" applyBorder="1" applyAlignment="1">
      <alignment/>
    </xf>
    <xf numFmtId="41" fontId="0" fillId="0" borderId="27" xfId="69" applyNumberFormat="1" applyFont="1" applyFill="1" applyBorder="1" applyAlignment="1">
      <alignment/>
    </xf>
    <xf numFmtId="41" fontId="0" fillId="0" borderId="28" xfId="69" applyNumberFormat="1" applyFont="1" applyFill="1" applyBorder="1" applyAlignment="1">
      <alignment/>
    </xf>
    <xf numFmtId="180" fontId="0" fillId="0" borderId="69" xfId="69" applyNumberFormat="1" applyFont="1" applyFill="1" applyBorder="1" applyAlignment="1">
      <alignment/>
    </xf>
    <xf numFmtId="180" fontId="0" fillId="0" borderId="70" xfId="69" applyNumberFormat="1" applyFont="1" applyFill="1" applyBorder="1" applyAlignment="1">
      <alignment/>
    </xf>
    <xf numFmtId="180" fontId="0" fillId="0" borderId="71" xfId="69" applyNumberFormat="1" applyFont="1" applyFill="1" applyBorder="1" applyAlignment="1">
      <alignment/>
    </xf>
    <xf numFmtId="180" fontId="0" fillId="0" borderId="72" xfId="69" applyNumberFormat="1" applyFont="1" applyFill="1" applyBorder="1" applyAlignment="1">
      <alignment/>
    </xf>
    <xf numFmtId="180" fontId="0" fillId="0" borderId="73" xfId="69" applyNumberFormat="1" applyFont="1" applyFill="1" applyBorder="1" applyAlignment="1">
      <alignment/>
    </xf>
    <xf numFmtId="180" fontId="0" fillId="0" borderId="74" xfId="69" applyNumberFormat="1" applyFont="1" applyFill="1" applyBorder="1" applyAlignment="1">
      <alignment/>
    </xf>
    <xf numFmtId="180" fontId="0" fillId="0" borderId="75" xfId="69" applyNumberFormat="1" applyFont="1" applyFill="1" applyBorder="1" applyAlignment="1">
      <alignment/>
    </xf>
    <xf numFmtId="180" fontId="0" fillId="0" borderId="50" xfId="69" applyNumberFormat="1" applyFont="1" applyFill="1" applyBorder="1" applyAlignment="1">
      <alignment/>
    </xf>
    <xf numFmtId="0" fontId="17" fillId="0" borderId="55" xfId="82" applyFont="1" applyFill="1" applyBorder="1" applyAlignment="1">
      <alignment horizontal="distributed"/>
      <protection/>
    </xf>
    <xf numFmtId="0" fontId="15" fillId="0" borderId="57" xfId="82" applyFont="1" applyFill="1" applyBorder="1" applyAlignment="1">
      <alignment horizontal="right"/>
      <protection/>
    </xf>
    <xf numFmtId="0" fontId="17" fillId="0" borderId="76" xfId="82" applyFont="1" applyFill="1" applyBorder="1" applyAlignment="1">
      <alignment horizontal="distributed"/>
      <protection/>
    </xf>
    <xf numFmtId="0" fontId="15" fillId="0" borderId="77" xfId="82" applyFont="1" applyFill="1" applyBorder="1" applyAlignment="1">
      <alignment horizontal="right"/>
      <protection/>
    </xf>
    <xf numFmtId="0" fontId="15" fillId="0" borderId="57" xfId="84" applyFont="1" applyFill="1" applyBorder="1" applyAlignment="1" applyProtection="1">
      <alignment horizontal="right"/>
      <protection locked="0"/>
    </xf>
    <xf numFmtId="0" fontId="15" fillId="0" borderId="57" xfId="84" applyFont="1" applyFill="1" applyBorder="1" applyAlignment="1">
      <alignment horizontal="right"/>
      <protection/>
    </xf>
    <xf numFmtId="0" fontId="15" fillId="0" borderId="76" xfId="84" applyFont="1" applyFill="1" applyBorder="1" applyAlignment="1" applyProtection="1">
      <alignment horizontal="left"/>
      <protection locked="0"/>
    </xf>
    <xf numFmtId="181" fontId="0" fillId="0" borderId="72" xfId="69" applyNumberFormat="1" applyFont="1" applyFill="1" applyBorder="1" applyAlignment="1" applyProtection="1">
      <alignment/>
      <protection locked="0"/>
    </xf>
    <xf numFmtId="0" fontId="15" fillId="0" borderId="17" xfId="85" applyFont="1" applyFill="1" applyBorder="1" applyAlignment="1" applyProtection="1">
      <alignment horizontal="distributed"/>
      <protection locked="0"/>
    </xf>
    <xf numFmtId="41" fontId="0" fillId="0" borderId="17" xfId="69" applyNumberFormat="1" applyFont="1" applyFill="1" applyBorder="1" applyAlignment="1">
      <alignment/>
    </xf>
    <xf numFmtId="41" fontId="0" fillId="0" borderId="78" xfId="69" applyNumberFormat="1" applyFont="1" applyFill="1" applyBorder="1" applyAlignment="1">
      <alignment/>
    </xf>
    <xf numFmtId="41" fontId="0" fillId="0" borderId="79" xfId="69" applyNumberFormat="1" applyFont="1" applyFill="1" applyBorder="1" applyAlignment="1">
      <alignment/>
    </xf>
    <xf numFmtId="41" fontId="0" fillId="0" borderId="19" xfId="69" applyNumberFormat="1" applyFont="1" applyFill="1" applyBorder="1" applyAlignment="1">
      <alignment/>
    </xf>
    <xf numFmtId="41" fontId="0" fillId="0" borderId="31" xfId="69" applyNumberFormat="1" applyFont="1" applyFill="1" applyBorder="1" applyAlignment="1">
      <alignment/>
    </xf>
    <xf numFmtId="41" fontId="0" fillId="0" borderId="20" xfId="69" applyNumberFormat="1" applyFont="1" applyFill="1" applyBorder="1" applyAlignment="1">
      <alignment/>
    </xf>
    <xf numFmtId="41" fontId="0" fillId="0" borderId="32" xfId="69" applyNumberFormat="1" applyFont="1" applyFill="1" applyBorder="1" applyAlignment="1">
      <alignment/>
    </xf>
    <xf numFmtId="41" fontId="0" fillId="0" borderId="0" xfId="69" applyNumberFormat="1" applyFont="1" applyFill="1" applyBorder="1" applyAlignment="1">
      <alignment/>
    </xf>
    <xf numFmtId="41" fontId="0" fillId="0" borderId="33" xfId="69" applyNumberFormat="1" applyFont="1" applyFill="1" applyBorder="1" applyAlignment="1">
      <alignment/>
    </xf>
    <xf numFmtId="41" fontId="0" fillId="0" borderId="34" xfId="69" applyNumberFormat="1" applyFont="1" applyFill="1" applyBorder="1" applyAlignment="1">
      <alignment/>
    </xf>
    <xf numFmtId="41" fontId="0" fillId="0" borderId="29" xfId="69" applyNumberFormat="1" applyFont="1" applyFill="1" applyBorder="1" applyAlignment="1">
      <alignment/>
    </xf>
    <xf numFmtId="41" fontId="0" fillId="0" borderId="30" xfId="69" applyNumberFormat="1" applyFont="1" applyFill="1" applyBorder="1" applyAlignment="1">
      <alignment/>
    </xf>
    <xf numFmtId="41" fontId="0" fillId="0" borderId="18" xfId="69" applyNumberFormat="1" applyFont="1" applyFill="1" applyBorder="1" applyAlignment="1" applyProtection="1">
      <alignment/>
      <protection locked="0"/>
    </xf>
    <xf numFmtId="41" fontId="0" fillId="0" borderId="19" xfId="69" applyNumberFormat="1" applyFont="1" applyFill="1" applyBorder="1" applyAlignment="1" applyProtection="1">
      <alignment/>
      <protection locked="0"/>
    </xf>
    <xf numFmtId="41" fontId="0" fillId="0" borderId="31" xfId="69" applyNumberFormat="1" applyFont="1" applyFill="1" applyBorder="1" applyAlignment="1" applyProtection="1">
      <alignment/>
      <protection locked="0"/>
    </xf>
    <xf numFmtId="41" fontId="0" fillId="0" borderId="20" xfId="69" applyNumberFormat="1" applyFont="1" applyFill="1" applyBorder="1" applyAlignment="1" applyProtection="1">
      <alignment/>
      <protection locked="0"/>
    </xf>
    <xf numFmtId="41" fontId="0" fillId="0" borderId="32" xfId="69" applyNumberFormat="1" applyFont="1" applyFill="1" applyBorder="1" applyAlignment="1" applyProtection="1">
      <alignment/>
      <protection locked="0"/>
    </xf>
    <xf numFmtId="41" fontId="0" fillId="0" borderId="0" xfId="69" applyNumberFormat="1" applyFont="1" applyFill="1" applyBorder="1" applyAlignment="1" applyProtection="1">
      <alignment/>
      <protection locked="0"/>
    </xf>
    <xf numFmtId="41" fontId="0" fillId="0" borderId="33" xfId="69" applyNumberFormat="1" applyFont="1" applyFill="1" applyBorder="1" applyAlignment="1" applyProtection="1">
      <alignment/>
      <protection locked="0"/>
    </xf>
    <xf numFmtId="41" fontId="0" fillId="0" borderId="34" xfId="69" applyNumberFormat="1" applyFont="1" applyFill="1" applyBorder="1" applyAlignment="1" applyProtection="1">
      <alignment/>
      <protection locked="0"/>
    </xf>
    <xf numFmtId="0" fontId="15" fillId="0" borderId="17" xfId="85" applyFont="1" applyFill="1" applyBorder="1" applyAlignment="1" applyProtection="1">
      <alignment horizontal="right"/>
      <protection locked="0"/>
    </xf>
    <xf numFmtId="0" fontId="15" fillId="0" borderId="17" xfId="85" applyFont="1" applyFill="1" applyBorder="1" applyAlignment="1">
      <alignment horizontal="right"/>
      <protection/>
    </xf>
    <xf numFmtId="0" fontId="15" fillId="0" borderId="51" xfId="85" applyFont="1" applyFill="1" applyBorder="1" applyAlignment="1" applyProtection="1">
      <alignment horizontal="left"/>
      <protection locked="0"/>
    </xf>
    <xf numFmtId="41" fontId="0" fillId="0" borderId="51" xfId="69" applyNumberFormat="1" applyFont="1" applyFill="1" applyBorder="1" applyAlignment="1">
      <alignment/>
    </xf>
    <xf numFmtId="41" fontId="0" fillId="0" borderId="52" xfId="69" applyNumberFormat="1" applyFont="1" applyFill="1" applyBorder="1" applyAlignment="1">
      <alignment/>
    </xf>
    <xf numFmtId="41" fontId="0" fillId="0" borderId="35" xfId="69" applyNumberFormat="1" applyFont="1" applyFill="1" applyBorder="1" applyAlignment="1" applyProtection="1">
      <alignment/>
      <protection locked="0"/>
    </xf>
    <xf numFmtId="41" fontId="0" fillId="0" borderId="53" xfId="69" applyNumberFormat="1" applyFont="1" applyFill="1" applyBorder="1" applyAlignment="1" applyProtection="1">
      <alignment/>
      <protection locked="0"/>
    </xf>
    <xf numFmtId="41" fontId="0" fillId="0" borderId="54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 applyProtection="1">
      <alignment/>
      <protection locked="0"/>
    </xf>
    <xf numFmtId="41" fontId="0" fillId="0" borderId="37" xfId="69" applyNumberFormat="1" applyFont="1" applyFill="1" applyBorder="1" applyAlignment="1">
      <alignment/>
    </xf>
    <xf numFmtId="41" fontId="0" fillId="0" borderId="36" xfId="69" applyNumberFormat="1" applyFont="1" applyFill="1" applyBorder="1" applyAlignment="1" applyProtection="1">
      <alignment/>
      <protection locked="0"/>
    </xf>
    <xf numFmtId="41" fontId="0" fillId="0" borderId="38" xfId="69" applyNumberFormat="1" applyFont="1" applyFill="1" applyBorder="1" applyAlignment="1" applyProtection="1">
      <alignment/>
      <protection locked="0"/>
    </xf>
    <xf numFmtId="41" fontId="0" fillId="0" borderId="39" xfId="69" applyNumberFormat="1" applyFont="1" applyFill="1" applyBorder="1" applyAlignment="1" applyProtection="1">
      <alignment/>
      <protection locked="0"/>
    </xf>
    <xf numFmtId="41" fontId="0" fillId="0" borderId="48" xfId="69" applyNumberFormat="1" applyFont="1" applyFill="1" applyBorder="1" applyAlignment="1">
      <alignment/>
    </xf>
    <xf numFmtId="41" fontId="0" fillId="0" borderId="40" xfId="69" applyNumberFormat="1" applyFont="1" applyFill="1" applyBorder="1" applyAlignment="1">
      <alignment/>
    </xf>
    <xf numFmtId="41" fontId="0" fillId="0" borderId="41" xfId="69" applyNumberFormat="1" applyFont="1" applyFill="1" applyBorder="1" applyAlignment="1" applyProtection="1">
      <alignment/>
      <protection locked="0"/>
    </xf>
    <xf numFmtId="41" fontId="0" fillId="0" borderId="42" xfId="69" applyNumberFormat="1" applyFont="1" applyFill="1" applyBorder="1" applyAlignment="1" applyProtection="1">
      <alignment/>
      <protection locked="0"/>
    </xf>
    <xf numFmtId="41" fontId="0" fillId="0" borderId="43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 applyProtection="1">
      <alignment/>
      <protection locked="0"/>
    </xf>
    <xf numFmtId="41" fontId="0" fillId="0" borderId="21" xfId="69" applyNumberFormat="1" applyFont="1" applyFill="1" applyBorder="1" applyAlignment="1">
      <alignment/>
    </xf>
    <xf numFmtId="41" fontId="0" fillId="0" borderId="44" xfId="69" applyNumberFormat="1" applyFont="1" applyFill="1" applyBorder="1" applyAlignment="1" applyProtection="1">
      <alignment/>
      <protection locked="0"/>
    </xf>
    <xf numFmtId="41" fontId="0" fillId="0" borderId="45" xfId="69" applyNumberFormat="1" applyFont="1" applyFill="1" applyBorder="1" applyAlignment="1" applyProtection="1">
      <alignment/>
      <protection locked="0"/>
    </xf>
    <xf numFmtId="41" fontId="0" fillId="0" borderId="46" xfId="69" applyNumberFormat="1" applyFont="1" applyFill="1" applyBorder="1" applyAlignment="1" applyProtection="1">
      <alignment/>
      <protection locked="0"/>
    </xf>
    <xf numFmtId="0" fontId="0" fillId="0" borderId="0" xfId="86" applyFont="1" applyFill="1">
      <alignment/>
      <protection/>
    </xf>
    <xf numFmtId="0" fontId="0" fillId="0" borderId="0" xfId="84" applyFont="1" applyFill="1">
      <alignment/>
      <protection/>
    </xf>
    <xf numFmtId="0" fontId="17" fillId="0" borderId="13" xfId="82" applyFont="1" applyFill="1" applyBorder="1" applyAlignment="1">
      <alignment horizontal="distributed"/>
      <protection/>
    </xf>
    <xf numFmtId="0" fontId="15" fillId="0" borderId="17" xfId="82" applyFont="1" applyFill="1" applyBorder="1" applyAlignment="1">
      <alignment horizontal="right"/>
      <protection/>
    </xf>
    <xf numFmtId="0" fontId="17" fillId="0" borderId="51" xfId="82" applyFont="1" applyFill="1" applyBorder="1" applyAlignment="1">
      <alignment horizontal="distributed"/>
      <protection/>
    </xf>
    <xf numFmtId="0" fontId="15" fillId="0" borderId="49" xfId="82" applyFont="1" applyFill="1" applyBorder="1" applyAlignment="1">
      <alignment horizontal="right"/>
      <protection/>
    </xf>
    <xf numFmtId="0" fontId="17" fillId="0" borderId="80" xfId="82" applyFont="1" applyFill="1" applyBorder="1" applyAlignment="1">
      <alignment horizontal="distributed"/>
      <protection/>
    </xf>
    <xf numFmtId="0" fontId="0" fillId="0" borderId="0" xfId="85" applyFont="1" applyFill="1">
      <alignment/>
      <protection/>
    </xf>
    <xf numFmtId="180" fontId="0" fillId="0" borderId="81" xfId="69" applyNumberFormat="1" applyFont="1" applyFill="1" applyBorder="1" applyAlignment="1">
      <alignment/>
    </xf>
    <xf numFmtId="180" fontId="0" fillId="0" borderId="82" xfId="69" applyNumberFormat="1" applyFont="1" applyFill="1" applyBorder="1" applyAlignment="1">
      <alignment/>
    </xf>
    <xf numFmtId="180" fontId="0" fillId="0" borderId="83" xfId="69" applyNumberFormat="1" applyFont="1" applyFill="1" applyBorder="1" applyAlignment="1">
      <alignment/>
    </xf>
    <xf numFmtId="180" fontId="0" fillId="0" borderId="84" xfId="69" applyNumberFormat="1" applyFont="1" applyFill="1" applyBorder="1" applyAlignment="1">
      <alignment/>
    </xf>
    <xf numFmtId="180" fontId="0" fillId="0" borderId="85" xfId="69" applyNumberFormat="1" applyFont="1" applyFill="1" applyBorder="1" applyAlignment="1">
      <alignment/>
    </xf>
    <xf numFmtId="180" fontId="0" fillId="0" borderId="86" xfId="69" applyNumberFormat="1" applyFont="1" applyFill="1" applyBorder="1" applyAlignment="1">
      <alignment/>
    </xf>
    <xf numFmtId="180" fontId="0" fillId="0" borderId="87" xfId="69" applyNumberFormat="1" applyFont="1" applyFill="1" applyBorder="1" applyAlignment="1">
      <alignment/>
    </xf>
    <xf numFmtId="180" fontId="0" fillId="0" borderId="88" xfId="69" applyNumberFormat="1" applyFont="1" applyFill="1" applyBorder="1" applyAlignment="1">
      <alignment/>
    </xf>
    <xf numFmtId="0" fontId="15" fillId="0" borderId="77" xfId="84" applyFont="1" applyFill="1" applyBorder="1" applyAlignment="1" applyProtection="1">
      <alignment horizontal="right"/>
      <protection locked="0"/>
    </xf>
    <xf numFmtId="0" fontId="15" fillId="0" borderId="49" xfId="85" applyFont="1" applyFill="1" applyBorder="1" applyAlignment="1" applyProtection="1">
      <alignment horizontal="right"/>
      <protection locked="0"/>
    </xf>
    <xf numFmtId="0" fontId="15" fillId="0" borderId="49" xfId="84" applyFont="1" applyFill="1" applyBorder="1" applyAlignment="1" applyProtection="1">
      <alignment horizontal="right"/>
      <protection locked="0"/>
    </xf>
    <xf numFmtId="0" fontId="15" fillId="0" borderId="49" xfId="86" applyFont="1" applyFill="1" applyBorder="1" applyAlignment="1" applyProtection="1">
      <alignment horizontal="right"/>
      <protection locked="0"/>
    </xf>
    <xf numFmtId="180" fontId="0" fillId="0" borderId="89" xfId="69" applyNumberFormat="1" applyFont="1" applyFill="1" applyBorder="1" applyAlignment="1">
      <alignment/>
    </xf>
    <xf numFmtId="180" fontId="0" fillId="0" borderId="90" xfId="69" applyNumberFormat="1" applyFont="1" applyFill="1" applyBorder="1" applyAlignment="1">
      <alignment/>
    </xf>
    <xf numFmtId="180" fontId="0" fillId="0" borderId="91" xfId="69" applyNumberFormat="1" applyFont="1" applyFill="1" applyBorder="1" applyAlignment="1">
      <alignment/>
    </xf>
    <xf numFmtId="180" fontId="0" fillId="0" borderId="92" xfId="69" applyNumberFormat="1" applyFont="1" applyFill="1" applyBorder="1" applyAlignment="1">
      <alignment/>
    </xf>
    <xf numFmtId="180" fontId="0" fillId="0" borderId="93" xfId="69" applyNumberFormat="1" applyFont="1" applyFill="1" applyBorder="1" applyAlignment="1">
      <alignment/>
    </xf>
    <xf numFmtId="180" fontId="0" fillId="0" borderId="94" xfId="69" applyNumberFormat="1" applyFont="1" applyFill="1" applyBorder="1" applyAlignment="1">
      <alignment/>
    </xf>
    <xf numFmtId="180" fontId="0" fillId="0" borderId="95" xfId="69" applyNumberFormat="1" applyFont="1" applyFill="1" applyBorder="1" applyAlignment="1">
      <alignment/>
    </xf>
    <xf numFmtId="180" fontId="0" fillId="0" borderId="96" xfId="69" applyNumberFormat="1" applyFont="1" applyFill="1" applyBorder="1" applyAlignment="1">
      <alignment/>
    </xf>
    <xf numFmtId="180" fontId="0" fillId="0" borderId="97" xfId="69" applyNumberFormat="1" applyFont="1" applyFill="1" applyBorder="1" applyAlignment="1">
      <alignment/>
    </xf>
    <xf numFmtId="41" fontId="0" fillId="35" borderId="85" xfId="69" applyNumberFormat="1" applyFont="1" applyFill="1" applyBorder="1" applyAlignment="1" applyProtection="1">
      <alignment/>
      <protection locked="0"/>
    </xf>
    <xf numFmtId="0" fontId="15" fillId="0" borderId="20" xfId="87" applyFont="1" applyFill="1" applyBorder="1" applyAlignment="1">
      <alignment horizontal="center" vertical="top" textRotation="255"/>
      <protection/>
    </xf>
    <xf numFmtId="0" fontId="15" fillId="0" borderId="21" xfId="87" applyFont="1" applyFill="1" applyBorder="1" applyAlignment="1">
      <alignment horizontal="center" vertical="top" textRotation="255"/>
      <protection/>
    </xf>
    <xf numFmtId="0" fontId="16" fillId="0" borderId="20" xfId="87" applyFont="1" applyFill="1" applyBorder="1" applyAlignment="1">
      <alignment horizontal="center" vertical="top" textRotation="255" wrapText="1"/>
      <protection/>
    </xf>
    <xf numFmtId="0" fontId="16" fillId="0" borderId="21" xfId="87" applyFont="1" applyFill="1" applyBorder="1" applyAlignment="1">
      <alignment horizontal="center" vertical="top" textRotation="255" wrapText="1"/>
      <protection/>
    </xf>
    <xf numFmtId="0" fontId="15" fillId="0" borderId="20" xfId="87" applyFont="1" applyFill="1" applyBorder="1" applyAlignment="1">
      <alignment horizontal="center" vertical="top" textRotation="255" wrapText="1"/>
      <protection/>
    </xf>
    <xf numFmtId="0" fontId="15" fillId="0" borderId="21" xfId="87" applyFont="1" applyFill="1" applyBorder="1" applyAlignment="1">
      <alignment horizontal="center" vertical="top" textRotation="255" wrapText="1"/>
      <protection/>
    </xf>
    <xf numFmtId="0" fontId="15" fillId="0" borderId="98" xfId="87" applyFont="1" applyFill="1" applyBorder="1" applyAlignment="1">
      <alignment horizontal="center" vertical="center" textRotation="255" wrapText="1"/>
      <protection/>
    </xf>
    <xf numFmtId="0" fontId="0" fillId="0" borderId="42" xfId="87" applyFont="1" applyFill="1" applyBorder="1" applyAlignment="1">
      <alignment horizontal="center" vertical="center" textRotation="255" wrapText="1"/>
      <protection/>
    </xf>
    <xf numFmtId="0" fontId="15" fillId="0" borderId="99" xfId="87" applyFont="1" applyFill="1" applyBorder="1" applyAlignment="1">
      <alignment horizontal="center" vertical="center" textRotation="255" wrapText="1"/>
      <protection/>
    </xf>
    <xf numFmtId="0" fontId="0" fillId="0" borderId="43" xfId="87" applyFont="1" applyFill="1" applyBorder="1" applyAlignment="1">
      <alignment horizontal="center" vertical="center" textRotation="255" wrapText="1"/>
      <protection/>
    </xf>
    <xf numFmtId="0" fontId="15" fillId="0" borderId="0" xfId="87" applyFont="1" applyFill="1" applyBorder="1" applyAlignment="1">
      <alignment horizontal="center" vertical="top" textRotation="255"/>
      <protection/>
    </xf>
    <xf numFmtId="0" fontId="15" fillId="0" borderId="44" xfId="87" applyFont="1" applyFill="1" applyBorder="1" applyAlignment="1">
      <alignment horizontal="center" vertical="top" textRotation="255"/>
      <protection/>
    </xf>
    <xf numFmtId="0" fontId="15" fillId="0" borderId="44" xfId="82" applyFont="1" applyFill="1" applyBorder="1" applyAlignment="1" applyProtection="1">
      <alignment horizontal="center"/>
      <protection locked="0"/>
    </xf>
    <xf numFmtId="0" fontId="17" fillId="0" borderId="27" xfId="87" applyFont="1" applyFill="1" applyBorder="1" applyAlignment="1">
      <alignment horizontal="center" vertical="center" textRotation="255" wrapText="1"/>
      <protection/>
    </xf>
    <xf numFmtId="0" fontId="17" fillId="0" borderId="45" xfId="87" applyFont="1" applyFill="1" applyBorder="1" applyAlignment="1">
      <alignment horizontal="center" vertical="center" textRotation="255" wrapText="1"/>
      <protection/>
    </xf>
    <xf numFmtId="0" fontId="17" fillId="0" borderId="16" xfId="87" applyFont="1" applyFill="1" applyBorder="1" applyAlignment="1">
      <alignment horizontal="center" vertical="center" textRotation="255" wrapText="1"/>
      <protection/>
    </xf>
    <xf numFmtId="0" fontId="17" fillId="0" borderId="21" xfId="87" applyFont="1" applyFill="1" applyBorder="1" applyAlignment="1">
      <alignment horizontal="center" vertical="center" textRotation="255" wrapText="1"/>
      <protection/>
    </xf>
    <xf numFmtId="0" fontId="15" fillId="0" borderId="100" xfId="87" applyFont="1" applyFill="1" applyBorder="1" applyAlignment="1">
      <alignment horizontal="center" vertical="center" wrapText="1"/>
      <protection/>
    </xf>
    <xf numFmtId="0" fontId="15" fillId="0" borderId="1" xfId="87" applyFont="1" applyFill="1" applyBorder="1" applyAlignment="1">
      <alignment horizontal="center" vertical="center" wrapText="1"/>
      <protection/>
    </xf>
    <xf numFmtId="0" fontId="15" fillId="0" borderId="101" xfId="87" applyFont="1" applyFill="1" applyBorder="1" applyAlignment="1">
      <alignment horizontal="center" vertical="center" wrapText="1"/>
      <protection/>
    </xf>
    <xf numFmtId="0" fontId="17" fillId="0" borderId="50" xfId="87" applyFont="1" applyFill="1" applyBorder="1" applyAlignment="1">
      <alignment horizontal="center" vertical="center" textRotation="255" wrapText="1"/>
      <protection/>
    </xf>
    <xf numFmtId="0" fontId="17" fillId="0" borderId="48" xfId="87" applyFont="1" applyFill="1" applyBorder="1" applyAlignment="1">
      <alignment horizontal="center" vertical="center" textRotation="255" wrapText="1"/>
      <protection/>
    </xf>
    <xf numFmtId="0" fontId="15" fillId="0" borderId="13" xfId="87" applyFont="1" applyFill="1" applyBorder="1" applyAlignment="1">
      <alignment horizontal="center" vertical="center"/>
      <protection/>
    </xf>
    <xf numFmtId="0" fontId="15" fillId="0" borderId="17" xfId="87" applyFont="1" applyFill="1" applyBorder="1" applyAlignment="1">
      <alignment horizontal="center" vertical="center"/>
      <protection/>
    </xf>
    <xf numFmtId="0" fontId="0" fillId="0" borderId="49" xfId="87" applyFont="1" applyFill="1" applyBorder="1" applyAlignment="1">
      <alignment horizontal="center" vertical="center"/>
      <protection/>
    </xf>
    <xf numFmtId="0" fontId="15" fillId="0" borderId="13" xfId="87" applyFont="1" applyFill="1" applyBorder="1" applyAlignment="1">
      <alignment horizontal="center" wrapText="1"/>
      <protection/>
    </xf>
    <xf numFmtId="0" fontId="0" fillId="0" borderId="17" xfId="87" applyFont="1" applyFill="1" applyBorder="1" applyAlignment="1">
      <alignment horizontal="center" wrapText="1"/>
      <protection/>
    </xf>
    <xf numFmtId="0" fontId="15" fillId="0" borderId="102" xfId="87" applyFont="1" applyFill="1" applyBorder="1" applyAlignment="1">
      <alignment horizontal="center" vertical="center"/>
      <protection/>
    </xf>
    <xf numFmtId="0" fontId="15" fillId="0" borderId="103" xfId="87" applyFont="1" applyFill="1" applyBorder="1" applyAlignment="1">
      <alignment horizontal="center" vertical="center"/>
      <protection/>
    </xf>
    <xf numFmtId="0" fontId="15" fillId="0" borderId="104" xfId="87" applyFont="1" applyFill="1" applyBorder="1" applyAlignment="1">
      <alignment horizontal="center" vertical="center"/>
      <protection/>
    </xf>
    <xf numFmtId="0" fontId="15" fillId="0" borderId="22" xfId="87" applyFont="1" applyFill="1" applyBorder="1" applyAlignment="1">
      <alignment horizontal="center" vertical="center" wrapText="1"/>
      <protection/>
    </xf>
    <xf numFmtId="0" fontId="0" fillId="0" borderId="22" xfId="87" applyFont="1" applyFill="1" applyBorder="1" applyAlignment="1">
      <alignment horizontal="center" vertical="center" wrapText="1"/>
      <protection/>
    </xf>
    <xf numFmtId="0" fontId="15" fillId="0" borderId="105" xfId="87" applyFont="1" applyFill="1" applyBorder="1" applyAlignment="1">
      <alignment horizontal="center" vertical="center" textRotation="255" wrapText="1"/>
      <protection/>
    </xf>
    <xf numFmtId="0" fontId="0" fillId="0" borderId="41" xfId="87" applyFont="1" applyFill="1" applyBorder="1" applyAlignment="1">
      <alignment horizontal="center" vertical="center" textRotation="255" wrapText="1"/>
      <protection/>
    </xf>
    <xf numFmtId="0" fontId="15" fillId="0" borderId="106" xfId="87" applyFont="1" applyFill="1" applyBorder="1" applyAlignment="1">
      <alignment horizontal="center" vertical="center" textRotation="255" wrapText="1"/>
      <protection/>
    </xf>
    <xf numFmtId="0" fontId="0" fillId="0" borderId="40" xfId="87" applyFont="1" applyFill="1" applyBorder="1" applyAlignment="1">
      <alignment horizontal="center" vertical="center" textRotation="255" wrapText="1"/>
      <protection/>
    </xf>
    <xf numFmtId="0" fontId="15" fillId="0" borderId="107" xfId="87" applyFont="1" applyFill="1" applyBorder="1" applyAlignment="1">
      <alignment horizontal="center" vertical="center" textRotation="255"/>
      <protection/>
    </xf>
    <xf numFmtId="0" fontId="0" fillId="0" borderId="61" xfId="87" applyFont="1" applyFill="1" applyBorder="1" applyAlignment="1">
      <alignment horizontal="center" vertical="center" textRotation="255"/>
      <protection/>
    </xf>
    <xf numFmtId="0" fontId="15" fillId="0" borderId="108" xfId="87" applyFont="1" applyFill="1" applyBorder="1" applyAlignment="1">
      <alignment horizontal="center" vertical="center" textRotation="255" wrapText="1"/>
      <protection/>
    </xf>
    <xf numFmtId="0" fontId="0" fillId="0" borderId="21" xfId="87" applyFont="1" applyFill="1" applyBorder="1" applyAlignment="1">
      <alignment horizontal="center" vertical="center" textRotation="255" wrapText="1"/>
      <protection/>
    </xf>
    <xf numFmtId="0" fontId="15" fillId="35" borderId="13" xfId="87" applyFont="1" applyFill="1" applyBorder="1" applyAlignment="1">
      <alignment horizontal="center" vertical="center"/>
      <protection/>
    </xf>
    <xf numFmtId="0" fontId="15" fillId="35" borderId="17" xfId="87" applyFont="1" applyFill="1" applyBorder="1" applyAlignment="1">
      <alignment horizontal="center" vertical="center"/>
      <protection/>
    </xf>
    <xf numFmtId="0" fontId="0" fillId="35" borderId="49" xfId="87" applyFont="1" applyFill="1" applyBorder="1" applyAlignment="1">
      <alignment horizontal="center" vertical="center"/>
      <protection/>
    </xf>
    <xf numFmtId="0" fontId="15" fillId="35" borderId="13" xfId="87" applyFont="1" applyFill="1" applyBorder="1" applyAlignment="1">
      <alignment horizontal="center" wrapText="1"/>
      <protection/>
    </xf>
    <xf numFmtId="0" fontId="0" fillId="35" borderId="17" xfId="87" applyFont="1" applyFill="1" applyBorder="1" applyAlignment="1">
      <alignment horizontal="center" wrapText="1"/>
      <protection/>
    </xf>
    <xf numFmtId="0" fontId="15" fillId="35" borderId="102" xfId="87" applyFont="1" applyFill="1" applyBorder="1" applyAlignment="1">
      <alignment horizontal="center" vertical="center"/>
      <protection/>
    </xf>
    <xf numFmtId="0" fontId="15" fillId="35" borderId="103" xfId="87" applyFont="1" applyFill="1" applyBorder="1" applyAlignment="1">
      <alignment horizontal="center" vertical="center"/>
      <protection/>
    </xf>
    <xf numFmtId="0" fontId="15" fillId="35" borderId="104" xfId="87" applyFont="1" applyFill="1" applyBorder="1" applyAlignment="1">
      <alignment horizontal="center" vertical="center"/>
      <protection/>
    </xf>
    <xf numFmtId="0" fontId="15" fillId="35" borderId="22" xfId="87" applyFont="1" applyFill="1" applyBorder="1" applyAlignment="1">
      <alignment horizontal="center" vertical="center" wrapText="1"/>
      <protection/>
    </xf>
    <xf numFmtId="0" fontId="0" fillId="35" borderId="22" xfId="87" applyFont="1" applyFill="1" applyBorder="1" applyAlignment="1">
      <alignment horizontal="center" vertical="center" wrapText="1"/>
      <protection/>
    </xf>
    <xf numFmtId="0" fontId="15" fillId="35" borderId="98" xfId="87" applyFont="1" applyFill="1" applyBorder="1" applyAlignment="1">
      <alignment horizontal="center" vertical="center" textRotation="255" wrapText="1"/>
      <protection/>
    </xf>
    <xf numFmtId="0" fontId="0" fillId="35" borderId="42" xfId="87" applyFont="1" applyFill="1" applyBorder="1" applyAlignment="1">
      <alignment horizontal="center" vertical="center" textRotation="255" wrapText="1"/>
      <protection/>
    </xf>
    <xf numFmtId="0" fontId="15" fillId="35" borderId="99" xfId="87" applyFont="1" applyFill="1" applyBorder="1" applyAlignment="1">
      <alignment horizontal="center" vertical="center" textRotation="255" wrapText="1"/>
      <protection/>
    </xf>
    <xf numFmtId="0" fontId="0" fillId="35" borderId="43" xfId="87" applyFont="1" applyFill="1" applyBorder="1" applyAlignment="1">
      <alignment horizontal="center" vertical="center" textRotation="255" wrapText="1"/>
      <protection/>
    </xf>
    <xf numFmtId="0" fontId="15" fillId="35" borderId="20" xfId="87" applyFont="1" applyFill="1" applyBorder="1" applyAlignment="1">
      <alignment horizontal="center" vertical="top" textRotation="255" wrapText="1"/>
      <protection/>
    </xf>
    <xf numFmtId="0" fontId="15" fillId="35" borderId="21" xfId="87" applyFont="1" applyFill="1" applyBorder="1" applyAlignment="1">
      <alignment horizontal="center" vertical="top" textRotation="255" wrapText="1"/>
      <protection/>
    </xf>
    <xf numFmtId="0" fontId="15" fillId="35" borderId="108" xfId="87" applyFont="1" applyFill="1" applyBorder="1" applyAlignment="1">
      <alignment horizontal="center" vertical="center" textRotation="255" wrapText="1"/>
      <protection/>
    </xf>
    <xf numFmtId="0" fontId="0" fillId="35" borderId="21" xfId="87" applyFont="1" applyFill="1" applyBorder="1" applyAlignment="1">
      <alignment horizontal="center" vertical="center" textRotation="255" wrapText="1"/>
      <protection/>
    </xf>
    <xf numFmtId="0" fontId="15" fillId="35" borderId="105" xfId="87" applyFont="1" applyFill="1" applyBorder="1" applyAlignment="1">
      <alignment horizontal="center" vertical="center" textRotation="255" wrapText="1"/>
      <protection/>
    </xf>
    <xf numFmtId="0" fontId="0" fillId="35" borderId="41" xfId="87" applyFont="1" applyFill="1" applyBorder="1" applyAlignment="1">
      <alignment horizontal="center" vertical="center" textRotation="255" wrapText="1"/>
      <protection/>
    </xf>
    <xf numFmtId="0" fontId="15" fillId="35" borderId="100" xfId="87" applyFont="1" applyFill="1" applyBorder="1" applyAlignment="1">
      <alignment horizontal="center" vertical="center" wrapText="1"/>
      <protection/>
    </xf>
    <xf numFmtId="0" fontId="15" fillId="35" borderId="1" xfId="87" applyFont="1" applyFill="1" applyBorder="1" applyAlignment="1">
      <alignment horizontal="center" vertical="center" wrapText="1"/>
      <protection/>
    </xf>
    <xf numFmtId="0" fontId="15" fillId="35" borderId="101" xfId="87" applyFont="1" applyFill="1" applyBorder="1" applyAlignment="1">
      <alignment horizontal="center" vertical="center" wrapText="1"/>
      <protection/>
    </xf>
    <xf numFmtId="0" fontId="15" fillId="35" borderId="106" xfId="87" applyFont="1" applyFill="1" applyBorder="1" applyAlignment="1">
      <alignment horizontal="center" vertical="center" textRotation="255" wrapText="1"/>
      <protection/>
    </xf>
    <xf numFmtId="0" fontId="0" fillId="35" borderId="40" xfId="87" applyFont="1" applyFill="1" applyBorder="1" applyAlignment="1">
      <alignment horizontal="center" vertical="center" textRotation="255" wrapText="1"/>
      <protection/>
    </xf>
    <xf numFmtId="0" fontId="15" fillId="35" borderId="107" xfId="87" applyFont="1" applyFill="1" applyBorder="1" applyAlignment="1">
      <alignment horizontal="center" vertical="center" textRotation="255"/>
      <protection/>
    </xf>
    <xf numFmtId="0" fontId="0" fillId="35" borderId="61" xfId="87" applyFont="1" applyFill="1" applyBorder="1" applyAlignment="1">
      <alignment horizontal="center" vertical="center" textRotation="255"/>
      <protection/>
    </xf>
    <xf numFmtId="0" fontId="17" fillId="35" borderId="16" xfId="87" applyFont="1" applyFill="1" applyBorder="1" applyAlignment="1">
      <alignment horizontal="center" vertical="center" textRotation="255" wrapText="1"/>
      <protection/>
    </xf>
    <xf numFmtId="0" fontId="17" fillId="35" borderId="21" xfId="87" applyFont="1" applyFill="1" applyBorder="1" applyAlignment="1">
      <alignment horizontal="center" vertical="center" textRotation="255" wrapText="1"/>
      <protection/>
    </xf>
    <xf numFmtId="0" fontId="17" fillId="35" borderId="50" xfId="87" applyFont="1" applyFill="1" applyBorder="1" applyAlignment="1">
      <alignment horizontal="center" vertical="center" textRotation="255" wrapText="1"/>
      <protection/>
    </xf>
    <xf numFmtId="0" fontId="17" fillId="35" borderId="48" xfId="87" applyFont="1" applyFill="1" applyBorder="1" applyAlignment="1">
      <alignment horizontal="center" vertical="center" textRotation="255" wrapText="1"/>
      <protection/>
    </xf>
    <xf numFmtId="0" fontId="17" fillId="35" borderId="27" xfId="87" applyFont="1" applyFill="1" applyBorder="1" applyAlignment="1">
      <alignment horizontal="center" vertical="center" textRotation="255" wrapText="1"/>
      <protection/>
    </xf>
    <xf numFmtId="0" fontId="17" fillId="35" borderId="45" xfId="87" applyFont="1" applyFill="1" applyBorder="1" applyAlignment="1">
      <alignment horizontal="center" vertical="center" textRotation="255" wrapText="1"/>
      <protection/>
    </xf>
    <xf numFmtId="0" fontId="16" fillId="35" borderId="20" xfId="87" applyFont="1" applyFill="1" applyBorder="1" applyAlignment="1">
      <alignment horizontal="center" vertical="top" textRotation="255" wrapText="1"/>
      <protection/>
    </xf>
    <xf numFmtId="0" fontId="16" fillId="35" borderId="21" xfId="87" applyFont="1" applyFill="1" applyBorder="1" applyAlignment="1">
      <alignment horizontal="center" vertical="top" textRotation="255" wrapText="1"/>
      <protection/>
    </xf>
    <xf numFmtId="0" fontId="15" fillId="35" borderId="20" xfId="87" applyFont="1" applyFill="1" applyBorder="1" applyAlignment="1">
      <alignment horizontal="center" vertical="top" textRotation="255"/>
      <protection/>
    </xf>
    <xf numFmtId="0" fontId="15" fillId="35" borderId="21" xfId="87" applyFont="1" applyFill="1" applyBorder="1" applyAlignment="1">
      <alignment horizontal="center" vertical="top" textRotation="255"/>
      <protection/>
    </xf>
    <xf numFmtId="0" fontId="15" fillId="35" borderId="0" xfId="87" applyFont="1" applyFill="1" applyBorder="1" applyAlignment="1">
      <alignment horizontal="center" vertical="top" textRotation="255"/>
      <protection/>
    </xf>
    <xf numFmtId="0" fontId="15" fillId="35" borderId="44" xfId="87" applyFont="1" applyFill="1" applyBorder="1" applyAlignment="1">
      <alignment horizontal="center" vertical="top" textRotation="255"/>
      <protection/>
    </xf>
    <xf numFmtId="0" fontId="15" fillId="0" borderId="13" xfId="82" applyFont="1" applyFill="1" applyBorder="1" applyAlignment="1">
      <alignment horizontal="center" vertical="center"/>
      <protection/>
    </xf>
    <xf numFmtId="0" fontId="15" fillId="0" borderId="17" xfId="82" applyFont="1" applyFill="1" applyBorder="1" applyAlignment="1">
      <alignment horizontal="center" vertical="center"/>
      <protection/>
    </xf>
    <xf numFmtId="0" fontId="0" fillId="0" borderId="49" xfId="82" applyFont="1" applyFill="1" applyBorder="1" applyAlignment="1">
      <alignment horizontal="center" vertical="center"/>
      <protection/>
    </xf>
    <xf numFmtId="0" fontId="15" fillId="0" borderId="13" xfId="82" applyFont="1" applyFill="1" applyBorder="1" applyAlignment="1">
      <alignment horizontal="center" wrapText="1"/>
      <protection/>
    </xf>
    <xf numFmtId="0" fontId="0" fillId="0" borderId="17" xfId="82" applyFont="1" applyFill="1" applyBorder="1" applyAlignment="1">
      <alignment horizontal="center" wrapText="1"/>
      <protection/>
    </xf>
    <xf numFmtId="0" fontId="15" fillId="0" borderId="102" xfId="82" applyFont="1" applyFill="1" applyBorder="1" applyAlignment="1">
      <alignment horizontal="center" vertical="center"/>
      <protection/>
    </xf>
    <xf numFmtId="0" fontId="15" fillId="0" borderId="103" xfId="82" applyFont="1" applyFill="1" applyBorder="1" applyAlignment="1">
      <alignment horizontal="center" vertical="center"/>
      <protection/>
    </xf>
    <xf numFmtId="0" fontId="15" fillId="0" borderId="104" xfId="82" applyFont="1" applyFill="1" applyBorder="1" applyAlignment="1">
      <alignment horizontal="center" vertical="center"/>
      <protection/>
    </xf>
    <xf numFmtId="0" fontId="15" fillId="0" borderId="22" xfId="82" applyFont="1" applyFill="1" applyBorder="1" applyAlignment="1">
      <alignment horizontal="center" vertical="center" wrapText="1"/>
      <protection/>
    </xf>
    <xf numFmtId="0" fontId="0" fillId="0" borderId="22" xfId="82" applyFont="1" applyFill="1" applyBorder="1" applyAlignment="1">
      <alignment horizontal="center" vertical="center" wrapText="1"/>
      <protection/>
    </xf>
    <xf numFmtId="0" fontId="15" fillId="0" borderId="100" xfId="82" applyFont="1" applyFill="1" applyBorder="1" applyAlignment="1">
      <alignment horizontal="center" vertical="center" wrapText="1"/>
      <protection/>
    </xf>
    <xf numFmtId="0" fontId="15" fillId="0" borderId="1" xfId="82" applyFont="1" applyFill="1" applyBorder="1" applyAlignment="1">
      <alignment horizontal="center" vertical="center" wrapText="1"/>
      <protection/>
    </xf>
    <xf numFmtId="0" fontId="15" fillId="0" borderId="101" xfId="82" applyFont="1" applyFill="1" applyBorder="1" applyAlignment="1">
      <alignment horizontal="center" vertical="center" wrapText="1"/>
      <protection/>
    </xf>
    <xf numFmtId="0" fontId="15" fillId="0" borderId="106" xfId="82" applyFont="1" applyFill="1" applyBorder="1" applyAlignment="1">
      <alignment horizontal="center" vertical="center" textRotation="255" wrapText="1"/>
      <protection/>
    </xf>
    <xf numFmtId="0" fontId="0" fillId="0" borderId="40" xfId="82" applyFont="1" applyFill="1" applyBorder="1" applyAlignment="1">
      <alignment horizontal="center" vertical="center" textRotation="255" wrapText="1"/>
      <protection/>
    </xf>
    <xf numFmtId="0" fontId="15" fillId="0" borderId="107" xfId="82" applyFont="1" applyFill="1" applyBorder="1" applyAlignment="1">
      <alignment horizontal="center" vertical="center" textRotation="255"/>
      <protection/>
    </xf>
    <xf numFmtId="0" fontId="0" fillId="0" borderId="61" xfId="82" applyFont="1" applyFill="1" applyBorder="1" applyAlignment="1">
      <alignment horizontal="center" vertical="center" textRotation="255"/>
      <protection/>
    </xf>
    <xf numFmtId="0" fontId="15" fillId="0" borderId="98" xfId="82" applyFont="1" applyFill="1" applyBorder="1" applyAlignment="1">
      <alignment horizontal="center" vertical="center" textRotation="255" wrapText="1"/>
      <protection/>
    </xf>
    <xf numFmtId="0" fontId="0" fillId="0" borderId="42" xfId="82" applyFont="1" applyFill="1" applyBorder="1" applyAlignment="1">
      <alignment horizontal="center" vertical="center" textRotation="255" wrapText="1"/>
      <protection/>
    </xf>
    <xf numFmtId="0" fontId="15" fillId="0" borderId="20" xfId="82" applyFont="1" applyFill="1" applyBorder="1" applyAlignment="1">
      <alignment horizontal="center" vertical="top" textRotation="255" wrapText="1"/>
      <protection/>
    </xf>
    <xf numFmtId="0" fontId="15" fillId="0" borderId="21" xfId="82" applyFont="1" applyFill="1" applyBorder="1" applyAlignment="1">
      <alignment horizontal="center" vertical="top" textRotation="255" wrapText="1"/>
      <protection/>
    </xf>
    <xf numFmtId="0" fontId="15" fillId="0" borderId="108" xfId="82" applyFont="1" applyFill="1" applyBorder="1" applyAlignment="1">
      <alignment horizontal="center" vertical="center" textRotation="255" wrapText="1"/>
      <protection/>
    </xf>
    <xf numFmtId="0" fontId="0" fillId="0" borderId="21" xfId="82" applyFont="1" applyFill="1" applyBorder="1" applyAlignment="1">
      <alignment horizontal="center" vertical="center" textRotation="255" wrapText="1"/>
      <protection/>
    </xf>
    <xf numFmtId="0" fontId="17" fillId="0" borderId="16" xfId="82" applyFont="1" applyFill="1" applyBorder="1" applyAlignment="1">
      <alignment horizontal="center" vertical="center" textRotation="255" wrapText="1"/>
      <protection/>
    </xf>
    <xf numFmtId="0" fontId="17" fillId="0" borderId="21" xfId="82" applyFont="1" applyFill="1" applyBorder="1" applyAlignment="1">
      <alignment horizontal="center" vertical="center" textRotation="255" wrapText="1"/>
      <protection/>
    </xf>
    <xf numFmtId="0" fontId="15" fillId="0" borderId="99" xfId="82" applyFont="1" applyFill="1" applyBorder="1" applyAlignment="1">
      <alignment horizontal="center" vertical="center" textRotation="255" wrapText="1"/>
      <protection/>
    </xf>
    <xf numFmtId="0" fontId="0" fillId="0" borderId="43" xfId="82" applyFont="1" applyFill="1" applyBorder="1" applyAlignment="1">
      <alignment horizontal="center" vertical="center" textRotation="255" wrapText="1"/>
      <protection/>
    </xf>
    <xf numFmtId="0" fontId="15" fillId="0" borderId="105" xfId="82" applyFont="1" applyFill="1" applyBorder="1" applyAlignment="1">
      <alignment horizontal="center" vertical="center" textRotation="255" wrapText="1"/>
      <protection/>
    </xf>
    <xf numFmtId="0" fontId="0" fillId="0" borderId="41" xfId="82" applyFont="1" applyFill="1" applyBorder="1" applyAlignment="1">
      <alignment horizontal="center" vertical="center" textRotation="255" wrapText="1"/>
      <protection/>
    </xf>
    <xf numFmtId="0" fontId="17" fillId="0" borderId="50" xfId="82" applyFont="1" applyFill="1" applyBorder="1" applyAlignment="1">
      <alignment horizontal="center" vertical="center" textRotation="255" wrapText="1"/>
      <protection/>
    </xf>
    <xf numFmtId="0" fontId="17" fillId="0" borderId="48" xfId="82" applyFont="1" applyFill="1" applyBorder="1" applyAlignment="1">
      <alignment horizontal="center" vertical="center" textRotation="255" wrapText="1"/>
      <protection/>
    </xf>
    <xf numFmtId="0" fontId="16" fillId="0" borderId="20" xfId="82" applyFont="1" applyFill="1" applyBorder="1" applyAlignment="1">
      <alignment horizontal="center" vertical="top" textRotation="255" wrapText="1"/>
      <protection/>
    </xf>
    <xf numFmtId="0" fontId="16" fillId="0" borderId="21" xfId="82" applyFont="1" applyFill="1" applyBorder="1" applyAlignment="1">
      <alignment horizontal="center" vertical="top" textRotation="255" wrapText="1"/>
      <protection/>
    </xf>
    <xf numFmtId="0" fontId="15" fillId="0" borderId="20" xfId="82" applyFont="1" applyFill="1" applyBorder="1" applyAlignment="1">
      <alignment horizontal="center" vertical="top" textRotation="255"/>
      <protection/>
    </xf>
    <xf numFmtId="0" fontId="15" fillId="0" borderId="21" xfId="82" applyFont="1" applyFill="1" applyBorder="1" applyAlignment="1">
      <alignment horizontal="center" vertical="top" textRotation="255"/>
      <protection/>
    </xf>
    <xf numFmtId="0" fontId="15" fillId="0" borderId="0" xfId="82" applyFont="1" applyFill="1" applyBorder="1" applyAlignment="1">
      <alignment horizontal="center" vertical="top" textRotation="255"/>
      <protection/>
    </xf>
    <xf numFmtId="0" fontId="15" fillId="0" borderId="44" xfId="82" applyFont="1" applyFill="1" applyBorder="1" applyAlignment="1">
      <alignment horizontal="center" vertical="top" textRotation="255"/>
      <protection/>
    </xf>
    <xf numFmtId="0" fontId="17" fillId="0" borderId="27" xfId="82" applyFont="1" applyFill="1" applyBorder="1" applyAlignment="1">
      <alignment horizontal="center" vertical="center" textRotation="255" wrapText="1"/>
      <protection/>
    </xf>
    <xf numFmtId="0" fontId="17" fillId="0" borderId="45" xfId="82" applyFont="1" applyFill="1" applyBorder="1" applyAlignment="1">
      <alignment horizontal="center" vertical="center" textRotation="255" wrapText="1"/>
      <protection/>
    </xf>
    <xf numFmtId="0" fontId="15" fillId="0" borderId="22" xfId="84" applyFont="1" applyFill="1" applyBorder="1" applyAlignment="1">
      <alignment horizontal="center" vertical="center" wrapText="1"/>
      <protection/>
    </xf>
    <xf numFmtId="0" fontId="0" fillId="0" borderId="22" xfId="84" applyFont="1" applyFill="1" applyBorder="1" applyAlignment="1">
      <alignment horizontal="center" vertical="center" wrapText="1"/>
      <protection/>
    </xf>
    <xf numFmtId="0" fontId="15" fillId="0" borderId="100" xfId="84" applyFont="1" applyFill="1" applyBorder="1" applyAlignment="1">
      <alignment horizontal="center" vertical="center" wrapText="1"/>
      <protection/>
    </xf>
    <xf numFmtId="0" fontId="15" fillId="0" borderId="1" xfId="84" applyFont="1" applyFill="1" applyBorder="1" applyAlignment="1">
      <alignment horizontal="center" vertical="center" wrapText="1"/>
      <protection/>
    </xf>
    <xf numFmtId="0" fontId="15" fillId="0" borderId="101" xfId="84" applyFont="1" applyFill="1" applyBorder="1" applyAlignment="1">
      <alignment horizontal="center" vertical="center" wrapText="1"/>
      <protection/>
    </xf>
    <xf numFmtId="0" fontId="15" fillId="0" borderId="105" xfId="84" applyFont="1" applyFill="1" applyBorder="1" applyAlignment="1">
      <alignment horizontal="center" vertical="center" textRotation="255" wrapText="1"/>
      <protection/>
    </xf>
    <xf numFmtId="0" fontId="0" fillId="0" borderId="32" xfId="84" applyFont="1" applyFill="1" applyBorder="1" applyAlignment="1">
      <alignment horizontal="center" vertical="center" textRotation="255" wrapText="1"/>
      <protection/>
    </xf>
    <xf numFmtId="0" fontId="15" fillId="0" borderId="99" xfId="84" applyFont="1" applyFill="1" applyBorder="1" applyAlignment="1">
      <alignment horizontal="center" vertical="center" textRotation="255" wrapText="1"/>
      <protection/>
    </xf>
    <xf numFmtId="0" fontId="0" fillId="0" borderId="31" xfId="84" applyFont="1" applyFill="1" applyBorder="1" applyAlignment="1">
      <alignment horizontal="center" vertical="center" textRotation="255" wrapText="1"/>
      <protection/>
    </xf>
    <xf numFmtId="0" fontId="16" fillId="0" borderId="20" xfId="84" applyFont="1" applyFill="1" applyBorder="1" applyAlignment="1">
      <alignment horizontal="center" vertical="top" textRotation="255" wrapText="1"/>
      <protection/>
    </xf>
    <xf numFmtId="0" fontId="15" fillId="0" borderId="20" xfId="84" applyFont="1" applyFill="1" applyBorder="1" applyAlignment="1">
      <alignment horizontal="center" vertical="top" textRotation="255" wrapText="1"/>
      <protection/>
    </xf>
    <xf numFmtId="0" fontId="15" fillId="0" borderId="108" xfId="84" applyFont="1" applyFill="1" applyBorder="1" applyAlignment="1">
      <alignment horizontal="center" vertical="center" textRotation="255" wrapText="1"/>
      <protection/>
    </xf>
    <xf numFmtId="0" fontId="0" fillId="0" borderId="20" xfId="84" applyFont="1" applyFill="1" applyBorder="1" applyAlignment="1">
      <alignment horizontal="center" vertical="center" textRotation="255" wrapText="1"/>
      <protection/>
    </xf>
    <xf numFmtId="0" fontId="17" fillId="0" borderId="50" xfId="84" applyFont="1" applyFill="1" applyBorder="1" applyAlignment="1">
      <alignment horizontal="center" vertical="center" textRotation="255" wrapText="1"/>
      <protection/>
    </xf>
    <xf numFmtId="0" fontId="17" fillId="0" borderId="29" xfId="84" applyFont="1" applyFill="1" applyBorder="1" applyAlignment="1">
      <alignment horizontal="center" vertical="center" textRotation="255" wrapText="1"/>
      <protection/>
    </xf>
    <xf numFmtId="0" fontId="17" fillId="0" borderId="16" xfId="84" applyFont="1" applyFill="1" applyBorder="1" applyAlignment="1">
      <alignment horizontal="center" vertical="center" textRotation="255" wrapText="1"/>
      <protection/>
    </xf>
    <xf numFmtId="0" fontId="17" fillId="0" borderId="20" xfId="84" applyFont="1" applyFill="1" applyBorder="1" applyAlignment="1">
      <alignment horizontal="center" vertical="center" textRotation="255" wrapText="1"/>
      <protection/>
    </xf>
    <xf numFmtId="0" fontId="15" fillId="0" borderId="20" xfId="84" applyFont="1" applyFill="1" applyBorder="1" applyAlignment="1">
      <alignment horizontal="center" vertical="top" textRotation="255"/>
      <protection/>
    </xf>
    <xf numFmtId="0" fontId="15" fillId="0" borderId="0" xfId="84" applyFont="1" applyFill="1" applyBorder="1" applyAlignment="1">
      <alignment horizontal="center" vertical="top" textRotation="255"/>
      <protection/>
    </xf>
    <xf numFmtId="0" fontId="17" fillId="0" borderId="27" xfId="84" applyFont="1" applyFill="1" applyBorder="1" applyAlignment="1">
      <alignment horizontal="center" vertical="center" textRotation="255" wrapText="1"/>
      <protection/>
    </xf>
    <xf numFmtId="0" fontId="17" fillId="0" borderId="33" xfId="84" applyFont="1" applyFill="1" applyBorder="1" applyAlignment="1">
      <alignment horizontal="center" vertical="center" textRotation="255" wrapText="1"/>
      <protection/>
    </xf>
    <xf numFmtId="0" fontId="15" fillId="0" borderId="13" xfId="84" applyFont="1" applyFill="1" applyBorder="1" applyAlignment="1">
      <alignment horizontal="center" vertical="center"/>
      <protection/>
    </xf>
    <xf numFmtId="0" fontId="15" fillId="0" borderId="17" xfId="84" applyFont="1" applyFill="1" applyBorder="1" applyAlignment="1">
      <alignment horizontal="center" vertical="center"/>
      <protection/>
    </xf>
    <xf numFmtId="0" fontId="0" fillId="0" borderId="17" xfId="84" applyFont="1" applyFill="1" applyBorder="1" applyAlignment="1">
      <alignment horizontal="center" vertical="center"/>
      <protection/>
    </xf>
    <xf numFmtId="0" fontId="15" fillId="0" borderId="13" xfId="84" applyFont="1" applyFill="1" applyBorder="1" applyAlignment="1">
      <alignment horizontal="center" wrapText="1"/>
      <protection/>
    </xf>
    <xf numFmtId="0" fontId="0" fillId="0" borderId="17" xfId="84" applyFont="1" applyFill="1" applyBorder="1" applyAlignment="1">
      <alignment horizontal="center" wrapText="1"/>
      <protection/>
    </xf>
    <xf numFmtId="0" fontId="15" fillId="0" borderId="102" xfId="84" applyFont="1" applyFill="1" applyBorder="1" applyAlignment="1">
      <alignment horizontal="center" vertical="center"/>
      <protection/>
    </xf>
    <xf numFmtId="0" fontId="15" fillId="0" borderId="103" xfId="84" applyFont="1" applyFill="1" applyBorder="1" applyAlignment="1">
      <alignment horizontal="center" vertical="center"/>
      <protection/>
    </xf>
    <xf numFmtId="0" fontId="15" fillId="0" borderId="104" xfId="84" applyFont="1" applyFill="1" applyBorder="1" applyAlignment="1">
      <alignment horizontal="center" vertical="center"/>
      <protection/>
    </xf>
    <xf numFmtId="0" fontId="15" fillId="0" borderId="106" xfId="84" applyFont="1" applyFill="1" applyBorder="1" applyAlignment="1">
      <alignment horizontal="center" vertical="center" textRotation="255" wrapText="1"/>
      <protection/>
    </xf>
    <xf numFmtId="0" fontId="0" fillId="0" borderId="30" xfId="84" applyFont="1" applyFill="1" applyBorder="1" applyAlignment="1">
      <alignment horizontal="center" vertical="center" textRotation="255" wrapText="1"/>
      <protection/>
    </xf>
    <xf numFmtId="0" fontId="15" fillId="0" borderId="107" xfId="84" applyFont="1" applyFill="1" applyBorder="1" applyAlignment="1">
      <alignment horizontal="center" vertical="center" textRotation="255"/>
      <protection/>
    </xf>
    <xf numFmtId="0" fontId="0" fillId="0" borderId="18" xfId="84" applyFont="1" applyFill="1" applyBorder="1" applyAlignment="1">
      <alignment horizontal="center" vertical="center" textRotation="255"/>
      <protection/>
    </xf>
    <xf numFmtId="0" fontId="15" fillId="0" borderId="98" xfId="84" applyFont="1" applyFill="1" applyBorder="1" applyAlignment="1">
      <alignment horizontal="center" vertical="center" textRotation="255" wrapText="1"/>
      <protection/>
    </xf>
    <xf numFmtId="0" fontId="0" fillId="0" borderId="19" xfId="84" applyFont="1" applyFill="1" applyBorder="1" applyAlignment="1">
      <alignment horizontal="center" vertical="center" textRotation="255" wrapText="1"/>
      <protection/>
    </xf>
    <xf numFmtId="0" fontId="15" fillId="0" borderId="98" xfId="85" applyFont="1" applyFill="1" applyBorder="1" applyAlignment="1">
      <alignment horizontal="center" vertical="center" textRotation="255" wrapText="1"/>
      <protection/>
    </xf>
    <xf numFmtId="0" fontId="0" fillId="0" borderId="19" xfId="85" applyFont="1" applyFill="1" applyBorder="1" applyAlignment="1">
      <alignment horizontal="center" vertical="center" textRotation="255" wrapText="1"/>
      <protection/>
    </xf>
    <xf numFmtId="0" fontId="17" fillId="0" borderId="27" xfId="85" applyFont="1" applyFill="1" applyBorder="1" applyAlignment="1">
      <alignment horizontal="center" vertical="center" textRotation="255" wrapText="1"/>
      <protection/>
    </xf>
    <xf numFmtId="0" fontId="17" fillId="0" borderId="33" xfId="85" applyFont="1" applyFill="1" applyBorder="1" applyAlignment="1">
      <alignment horizontal="center" vertical="center" textRotation="255" wrapText="1"/>
      <protection/>
    </xf>
    <xf numFmtId="0" fontId="17" fillId="0" borderId="16" xfId="85" applyFont="1" applyFill="1" applyBorder="1" applyAlignment="1">
      <alignment horizontal="center" vertical="center" textRotation="255" wrapText="1"/>
      <protection/>
    </xf>
    <xf numFmtId="0" fontId="17" fillId="0" borderId="20" xfId="85" applyFont="1" applyFill="1" applyBorder="1" applyAlignment="1">
      <alignment horizontal="center" vertical="center" textRotation="255" wrapText="1"/>
      <protection/>
    </xf>
    <xf numFmtId="0" fontId="15" fillId="0" borderId="108" xfId="85" applyFont="1" applyFill="1" applyBorder="1" applyAlignment="1">
      <alignment horizontal="center" vertical="center" textRotation="255" wrapText="1"/>
      <protection/>
    </xf>
    <xf numFmtId="0" fontId="0" fillId="0" borderId="20" xfId="85" applyFont="1" applyFill="1" applyBorder="1" applyAlignment="1">
      <alignment horizontal="center" vertical="center" textRotation="255" wrapText="1"/>
      <protection/>
    </xf>
    <xf numFmtId="0" fontId="15" fillId="0" borderId="20" xfId="85" applyFont="1" applyFill="1" applyBorder="1" applyAlignment="1">
      <alignment horizontal="center" vertical="top" textRotation="255"/>
      <protection/>
    </xf>
    <xf numFmtId="0" fontId="15" fillId="0" borderId="13" xfId="85" applyFont="1" applyFill="1" applyBorder="1" applyAlignment="1">
      <alignment horizontal="center" vertical="center"/>
      <protection/>
    </xf>
    <xf numFmtId="0" fontId="15" fillId="0" borderId="17" xfId="85" applyFont="1" applyFill="1" applyBorder="1" applyAlignment="1">
      <alignment horizontal="center" vertical="center"/>
      <protection/>
    </xf>
    <xf numFmtId="0" fontId="0" fillId="0" borderId="17" xfId="85" applyFont="1" applyFill="1" applyBorder="1" applyAlignment="1">
      <alignment horizontal="center" vertical="center"/>
      <protection/>
    </xf>
    <xf numFmtId="0" fontId="15" fillId="0" borderId="13" xfId="85" applyFont="1" applyFill="1" applyBorder="1" applyAlignment="1">
      <alignment horizontal="center" wrapText="1"/>
      <protection/>
    </xf>
    <xf numFmtId="0" fontId="0" fillId="0" borderId="17" xfId="85" applyFont="1" applyFill="1" applyBorder="1" applyAlignment="1">
      <alignment horizontal="center" wrapText="1"/>
      <protection/>
    </xf>
    <xf numFmtId="0" fontId="15" fillId="0" borderId="102" xfId="85" applyFont="1" applyFill="1" applyBorder="1" applyAlignment="1">
      <alignment horizontal="center" vertical="center"/>
      <protection/>
    </xf>
    <xf numFmtId="0" fontId="15" fillId="0" borderId="103" xfId="85" applyFont="1" applyFill="1" applyBorder="1" applyAlignment="1">
      <alignment horizontal="center" vertical="center"/>
      <protection/>
    </xf>
    <xf numFmtId="0" fontId="15" fillId="0" borderId="104" xfId="85" applyFont="1" applyFill="1" applyBorder="1" applyAlignment="1">
      <alignment horizontal="center" vertical="center"/>
      <protection/>
    </xf>
    <xf numFmtId="0" fontId="15" fillId="0" borderId="22" xfId="85" applyFont="1" applyFill="1" applyBorder="1" applyAlignment="1">
      <alignment horizontal="center" vertical="center" wrapText="1"/>
      <protection/>
    </xf>
    <xf numFmtId="0" fontId="0" fillId="0" borderId="22" xfId="85" applyFont="1" applyFill="1" applyBorder="1" applyAlignment="1">
      <alignment horizontal="center" vertical="center" wrapText="1"/>
      <protection/>
    </xf>
    <xf numFmtId="0" fontId="15" fillId="0" borderId="106" xfId="85" applyFont="1" applyFill="1" applyBorder="1" applyAlignment="1">
      <alignment horizontal="center" vertical="center" textRotation="255" wrapText="1"/>
      <protection/>
    </xf>
    <xf numFmtId="0" fontId="0" fillId="0" borderId="30" xfId="85" applyFont="1" applyFill="1" applyBorder="1" applyAlignment="1">
      <alignment horizontal="center" vertical="center" textRotation="255" wrapText="1"/>
      <protection/>
    </xf>
    <xf numFmtId="0" fontId="15" fillId="0" borderId="107" xfId="85" applyFont="1" applyFill="1" applyBorder="1" applyAlignment="1">
      <alignment horizontal="center" vertical="center" textRotation="255"/>
      <protection/>
    </xf>
    <xf numFmtId="0" fontId="0" fillId="0" borderId="18" xfId="85" applyFont="1" applyFill="1" applyBorder="1" applyAlignment="1">
      <alignment horizontal="center" vertical="center" textRotation="255"/>
      <protection/>
    </xf>
    <xf numFmtId="0" fontId="15" fillId="0" borderId="99" xfId="85" applyFont="1" applyFill="1" applyBorder="1" applyAlignment="1">
      <alignment horizontal="center" vertical="center" textRotation="255" wrapText="1"/>
      <protection/>
    </xf>
    <xf numFmtId="0" fontId="0" fillId="0" borderId="31" xfId="85" applyFont="1" applyFill="1" applyBorder="1" applyAlignment="1">
      <alignment horizontal="center" vertical="center" textRotation="255" wrapText="1"/>
      <protection/>
    </xf>
    <xf numFmtId="0" fontId="15" fillId="0" borderId="20" xfId="85" applyFont="1" applyFill="1" applyBorder="1" applyAlignment="1">
      <alignment horizontal="center" vertical="top" textRotation="255" wrapText="1"/>
      <protection/>
    </xf>
    <xf numFmtId="0" fontId="15" fillId="0" borderId="100" xfId="85" applyFont="1" applyFill="1" applyBorder="1" applyAlignment="1">
      <alignment horizontal="center" vertical="center" wrapText="1"/>
      <protection/>
    </xf>
    <xf numFmtId="0" fontId="15" fillId="0" borderId="1" xfId="85" applyFont="1" applyFill="1" applyBorder="1" applyAlignment="1">
      <alignment horizontal="center" vertical="center" wrapText="1"/>
      <protection/>
    </xf>
    <xf numFmtId="0" fontId="15" fillId="0" borderId="101" xfId="85" applyFont="1" applyFill="1" applyBorder="1" applyAlignment="1">
      <alignment horizontal="center" vertical="center" wrapText="1"/>
      <protection/>
    </xf>
    <xf numFmtId="0" fontId="15" fillId="0" borderId="105" xfId="85" applyFont="1" applyFill="1" applyBorder="1" applyAlignment="1">
      <alignment horizontal="center" vertical="center" textRotation="255" wrapText="1"/>
      <protection/>
    </xf>
    <xf numFmtId="0" fontId="0" fillId="0" borderId="32" xfId="85" applyFont="1" applyFill="1" applyBorder="1" applyAlignment="1">
      <alignment horizontal="center" vertical="center" textRotation="255" wrapText="1"/>
      <protection/>
    </xf>
    <xf numFmtId="0" fontId="16" fillId="0" borderId="20" xfId="85" applyFont="1" applyFill="1" applyBorder="1" applyAlignment="1">
      <alignment horizontal="center" vertical="top" textRotation="255" wrapText="1"/>
      <protection/>
    </xf>
    <xf numFmtId="0" fontId="17" fillId="0" borderId="50" xfId="85" applyFont="1" applyFill="1" applyBorder="1" applyAlignment="1">
      <alignment horizontal="center" vertical="center" textRotation="255" wrapText="1"/>
      <protection/>
    </xf>
    <xf numFmtId="0" fontId="17" fillId="0" borderId="29" xfId="85" applyFont="1" applyFill="1" applyBorder="1" applyAlignment="1">
      <alignment horizontal="center" vertical="center" textRotation="255" wrapText="1"/>
      <protection/>
    </xf>
    <xf numFmtId="0" fontId="15" fillId="0" borderId="0" xfId="85" applyFont="1" applyFill="1" applyBorder="1" applyAlignment="1">
      <alignment horizontal="center" vertical="top" textRotation="255"/>
      <protection/>
    </xf>
    <xf numFmtId="0" fontId="15" fillId="0" borderId="22" xfId="86" applyFont="1" applyFill="1" applyBorder="1" applyAlignment="1">
      <alignment horizontal="center" vertical="center" wrapText="1"/>
      <protection/>
    </xf>
    <xf numFmtId="0" fontId="0" fillId="0" borderId="22" xfId="86" applyFont="1" applyFill="1" applyBorder="1" applyAlignment="1">
      <alignment horizontal="center" vertical="center" wrapText="1"/>
      <protection/>
    </xf>
    <xf numFmtId="0" fontId="15" fillId="0" borderId="100" xfId="86" applyFont="1" applyFill="1" applyBorder="1" applyAlignment="1">
      <alignment horizontal="center" vertical="center" wrapText="1"/>
      <protection/>
    </xf>
    <xf numFmtId="0" fontId="15" fillId="0" borderId="1" xfId="86" applyFont="1" applyFill="1" applyBorder="1" applyAlignment="1">
      <alignment horizontal="center" vertical="center" wrapText="1"/>
      <protection/>
    </xf>
    <xf numFmtId="0" fontId="15" fillId="0" borderId="101" xfId="86" applyFont="1" applyFill="1" applyBorder="1" applyAlignment="1">
      <alignment horizontal="center" vertical="center" wrapText="1"/>
      <protection/>
    </xf>
    <xf numFmtId="0" fontId="15" fillId="0" borderId="105" xfId="86" applyFont="1" applyFill="1" applyBorder="1" applyAlignment="1">
      <alignment horizontal="center" vertical="center" textRotation="255" wrapText="1"/>
      <protection/>
    </xf>
    <xf numFmtId="0" fontId="0" fillId="0" borderId="32" xfId="86" applyFont="1" applyFill="1" applyBorder="1" applyAlignment="1">
      <alignment horizontal="center" vertical="center" textRotation="255" wrapText="1"/>
      <protection/>
    </xf>
    <xf numFmtId="0" fontId="15" fillId="0" borderId="99" xfId="86" applyFont="1" applyFill="1" applyBorder="1" applyAlignment="1">
      <alignment horizontal="center" vertical="center" textRotation="255" wrapText="1"/>
      <protection/>
    </xf>
    <xf numFmtId="0" fontId="0" fillId="0" borderId="31" xfId="86" applyFont="1" applyFill="1" applyBorder="1" applyAlignment="1">
      <alignment horizontal="center" vertical="center" textRotation="255" wrapText="1"/>
      <protection/>
    </xf>
    <xf numFmtId="0" fontId="16" fillId="0" borderId="20" xfId="86" applyFont="1" applyFill="1" applyBorder="1" applyAlignment="1">
      <alignment horizontal="center" vertical="top" textRotation="255" wrapText="1"/>
      <protection/>
    </xf>
    <xf numFmtId="0" fontId="15" fillId="0" borderId="20" xfId="86" applyFont="1" applyFill="1" applyBorder="1" applyAlignment="1">
      <alignment horizontal="center" vertical="top" textRotation="255" wrapText="1"/>
      <protection/>
    </xf>
    <xf numFmtId="0" fontId="15" fillId="0" borderId="108" xfId="86" applyFont="1" applyFill="1" applyBorder="1" applyAlignment="1">
      <alignment horizontal="center" vertical="center" textRotation="255" wrapText="1"/>
      <protection/>
    </xf>
    <xf numFmtId="0" fontId="0" fillId="0" borderId="20" xfId="86" applyFont="1" applyFill="1" applyBorder="1" applyAlignment="1">
      <alignment horizontal="center" vertical="center" textRotation="255" wrapText="1"/>
      <protection/>
    </xf>
    <xf numFmtId="0" fontId="17" fillId="0" borderId="50" xfId="86" applyFont="1" applyFill="1" applyBorder="1" applyAlignment="1">
      <alignment horizontal="center" vertical="center" textRotation="255" wrapText="1"/>
      <protection/>
    </xf>
    <xf numFmtId="0" fontId="17" fillId="0" borderId="29" xfId="86" applyFont="1" applyFill="1" applyBorder="1" applyAlignment="1">
      <alignment horizontal="center" vertical="center" textRotation="255" wrapText="1"/>
      <protection/>
    </xf>
    <xf numFmtId="0" fontId="17" fillId="0" borderId="16" xfId="86" applyFont="1" applyFill="1" applyBorder="1" applyAlignment="1">
      <alignment horizontal="center" vertical="center" textRotation="255" wrapText="1"/>
      <protection/>
    </xf>
    <xf numFmtId="0" fontId="17" fillId="0" borderId="20" xfId="86" applyFont="1" applyFill="1" applyBorder="1" applyAlignment="1">
      <alignment horizontal="center" vertical="center" textRotation="255" wrapText="1"/>
      <protection/>
    </xf>
    <xf numFmtId="0" fontId="15" fillId="0" borderId="20" xfId="86" applyFont="1" applyFill="1" applyBorder="1" applyAlignment="1">
      <alignment horizontal="center" vertical="top" textRotation="255"/>
      <protection/>
    </xf>
    <xf numFmtId="0" fontId="15" fillId="0" borderId="0" xfId="86" applyFont="1" applyFill="1" applyBorder="1" applyAlignment="1">
      <alignment horizontal="center" vertical="top" textRotation="255"/>
      <protection/>
    </xf>
    <xf numFmtId="0" fontId="17" fillId="0" borderId="27" xfId="86" applyFont="1" applyFill="1" applyBorder="1" applyAlignment="1">
      <alignment horizontal="center" vertical="center" textRotation="255" wrapText="1"/>
      <protection/>
    </xf>
    <xf numFmtId="0" fontId="17" fillId="0" borderId="33" xfId="86" applyFont="1" applyFill="1" applyBorder="1" applyAlignment="1">
      <alignment horizontal="center" vertical="center" textRotation="255" wrapText="1"/>
      <protection/>
    </xf>
    <xf numFmtId="0" fontId="15" fillId="0" borderId="13" xfId="86" applyFont="1" applyFill="1" applyBorder="1" applyAlignment="1">
      <alignment horizontal="center" vertical="center"/>
      <protection/>
    </xf>
    <xf numFmtId="0" fontId="15" fillId="0" borderId="17" xfId="86" applyFont="1" applyFill="1" applyBorder="1" applyAlignment="1">
      <alignment horizontal="center" vertical="center"/>
      <protection/>
    </xf>
    <xf numFmtId="0" fontId="0" fillId="0" borderId="17" xfId="86" applyFont="1" applyFill="1" applyBorder="1" applyAlignment="1">
      <alignment horizontal="center" vertical="center"/>
      <protection/>
    </xf>
    <xf numFmtId="0" fontId="15" fillId="0" borderId="13" xfId="86" applyFont="1" applyFill="1" applyBorder="1" applyAlignment="1">
      <alignment horizontal="center" wrapText="1"/>
      <protection/>
    </xf>
    <xf numFmtId="0" fontId="0" fillId="0" borderId="17" xfId="86" applyFont="1" applyFill="1" applyBorder="1" applyAlignment="1">
      <alignment horizontal="center" wrapText="1"/>
      <protection/>
    </xf>
    <xf numFmtId="0" fontId="15" fillId="0" borderId="102" xfId="86" applyFont="1" applyFill="1" applyBorder="1" applyAlignment="1">
      <alignment horizontal="center" vertical="center"/>
      <protection/>
    </xf>
    <xf numFmtId="0" fontId="15" fillId="0" borderId="103" xfId="86" applyFont="1" applyFill="1" applyBorder="1" applyAlignment="1">
      <alignment horizontal="center" vertical="center"/>
      <protection/>
    </xf>
    <xf numFmtId="0" fontId="15" fillId="0" borderId="104" xfId="86" applyFont="1" applyFill="1" applyBorder="1" applyAlignment="1">
      <alignment horizontal="center" vertical="center"/>
      <protection/>
    </xf>
    <xf numFmtId="0" fontId="15" fillId="0" borderId="106" xfId="86" applyFont="1" applyFill="1" applyBorder="1" applyAlignment="1">
      <alignment horizontal="center" vertical="center" textRotation="255" wrapText="1"/>
      <protection/>
    </xf>
    <xf numFmtId="0" fontId="0" fillId="0" borderId="30" xfId="86" applyFont="1" applyFill="1" applyBorder="1" applyAlignment="1">
      <alignment horizontal="center" vertical="center" textRotation="255" wrapText="1"/>
      <protection/>
    </xf>
    <xf numFmtId="0" fontId="15" fillId="0" borderId="107" xfId="86" applyFont="1" applyFill="1" applyBorder="1" applyAlignment="1">
      <alignment horizontal="center" vertical="center" textRotation="255"/>
      <protection/>
    </xf>
    <xf numFmtId="0" fontId="0" fillId="0" borderId="18" xfId="86" applyFont="1" applyFill="1" applyBorder="1" applyAlignment="1">
      <alignment horizontal="center" vertical="center" textRotation="255"/>
      <protection/>
    </xf>
    <xf numFmtId="0" fontId="15" fillId="0" borderId="98" xfId="86" applyFont="1" applyFill="1" applyBorder="1" applyAlignment="1">
      <alignment horizontal="center" vertical="center" textRotation="255" wrapText="1"/>
      <protection/>
    </xf>
    <xf numFmtId="0" fontId="0" fillId="0" borderId="19" xfId="86" applyFont="1" applyFill="1" applyBorder="1" applyAlignment="1">
      <alignment horizontal="center" vertical="center" textRotation="255" wrapTex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10" xfId="80"/>
    <cellStyle name="標準 2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良い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2" sqref="T2:W2"/>
    </sheetView>
  </sheetViews>
  <sheetFormatPr defaultColWidth="5.875" defaultRowHeight="13.5"/>
  <cols>
    <col min="1" max="1" width="9.00390625" style="212" customWidth="1"/>
    <col min="2" max="2" width="10.625" style="212" customWidth="1"/>
    <col min="3" max="3" width="11.25390625" style="212" bestFit="1" customWidth="1"/>
    <col min="4" max="4" width="9.25390625" style="212" bestFit="1" customWidth="1"/>
    <col min="5" max="5" width="7.50390625" style="212" customWidth="1"/>
    <col min="6" max="6" width="7.125" style="212" customWidth="1"/>
    <col min="7" max="8" width="5.875" style="212" customWidth="1"/>
    <col min="9" max="9" width="7.875" style="212" bestFit="1" customWidth="1"/>
    <col min="10" max="10" width="5.875" style="212" customWidth="1"/>
    <col min="11" max="11" width="8.25390625" style="212" customWidth="1"/>
    <col min="12" max="14" width="6.875" style="212" customWidth="1"/>
    <col min="15" max="15" width="6.00390625" style="212" customWidth="1"/>
    <col min="16" max="18" width="7.125" style="212" customWidth="1"/>
    <col min="19" max="19" width="4.50390625" style="212" customWidth="1"/>
    <col min="20" max="22" width="4.375" style="212" customWidth="1"/>
    <col min="23" max="23" width="4.50390625" style="212" customWidth="1"/>
    <col min="24" max="250" width="9.00390625" style="212" customWidth="1"/>
    <col min="251" max="251" width="10.625" style="212" customWidth="1"/>
    <col min="252" max="252" width="11.25390625" style="212" bestFit="1" customWidth="1"/>
    <col min="253" max="253" width="9.25390625" style="212" bestFit="1" customWidth="1"/>
    <col min="254" max="254" width="7.50390625" style="212" customWidth="1"/>
    <col min="255" max="255" width="7.125" style="212" customWidth="1"/>
    <col min="256" max="16384" width="5.875" style="212" customWidth="1"/>
  </cols>
  <sheetData>
    <row r="1" ht="17.25">
      <c r="B1" s="211" t="s">
        <v>81</v>
      </c>
    </row>
    <row r="2" spans="2:23" ht="18" thickBot="1">
      <c r="B2" s="211"/>
      <c r="T2" s="391" t="s">
        <v>84</v>
      </c>
      <c r="U2" s="391"/>
      <c r="V2" s="391"/>
      <c r="W2" s="391"/>
    </row>
    <row r="3" spans="2:23" ht="29.25" customHeight="1" thickBot="1">
      <c r="B3" s="401" t="s">
        <v>0</v>
      </c>
      <c r="C3" s="404" t="s">
        <v>1</v>
      </c>
      <c r="D3" s="406" t="s">
        <v>2</v>
      </c>
      <c r="E3" s="407"/>
      <c r="F3" s="407"/>
      <c r="G3" s="407"/>
      <c r="H3" s="407"/>
      <c r="I3" s="407"/>
      <c r="J3" s="408"/>
      <c r="K3" s="213" t="s">
        <v>65</v>
      </c>
      <c r="L3" s="214" t="s">
        <v>66</v>
      </c>
      <c r="M3" s="409" t="s">
        <v>3</v>
      </c>
      <c r="N3" s="410"/>
      <c r="O3" s="213" t="s">
        <v>67</v>
      </c>
      <c r="P3" s="213" t="s">
        <v>68</v>
      </c>
      <c r="Q3" s="213" t="s">
        <v>69</v>
      </c>
      <c r="R3" s="213" t="s">
        <v>70</v>
      </c>
      <c r="S3" s="214" t="s">
        <v>71</v>
      </c>
      <c r="T3" s="396" t="s">
        <v>52</v>
      </c>
      <c r="U3" s="397"/>
      <c r="V3" s="397"/>
      <c r="W3" s="398"/>
    </row>
    <row r="4" spans="2:23" ht="45.75" customHeight="1">
      <c r="B4" s="402"/>
      <c r="C4" s="405"/>
      <c r="D4" s="413" t="s">
        <v>4</v>
      </c>
      <c r="E4" s="415" t="s">
        <v>5</v>
      </c>
      <c r="F4" s="385" t="s">
        <v>6</v>
      </c>
      <c r="G4" s="385" t="s">
        <v>7</v>
      </c>
      <c r="H4" s="385" t="s">
        <v>8</v>
      </c>
      <c r="I4" s="385" t="s">
        <v>9</v>
      </c>
      <c r="J4" s="387" t="s">
        <v>10</v>
      </c>
      <c r="K4" s="383" t="s">
        <v>11</v>
      </c>
      <c r="L4" s="417" t="s">
        <v>4</v>
      </c>
      <c r="M4" s="411" t="s">
        <v>12</v>
      </c>
      <c r="N4" s="387" t="s">
        <v>13</v>
      </c>
      <c r="O4" s="381" t="s">
        <v>14</v>
      </c>
      <c r="P4" s="215" t="s">
        <v>72</v>
      </c>
      <c r="Q4" s="383" t="s">
        <v>15</v>
      </c>
      <c r="R4" s="379" t="s">
        <v>16</v>
      </c>
      <c r="S4" s="389" t="s">
        <v>73</v>
      </c>
      <c r="T4" s="392" t="s">
        <v>17</v>
      </c>
      <c r="U4" s="394" t="s">
        <v>18</v>
      </c>
      <c r="V4" s="394" t="s">
        <v>19</v>
      </c>
      <c r="W4" s="399" t="s">
        <v>20</v>
      </c>
    </row>
    <row r="5" spans="2:23" ht="44.25" customHeight="1" thickBot="1">
      <c r="B5" s="403"/>
      <c r="C5" s="216" t="s">
        <v>21</v>
      </c>
      <c r="D5" s="414"/>
      <c r="E5" s="416"/>
      <c r="F5" s="386"/>
      <c r="G5" s="386"/>
      <c r="H5" s="386"/>
      <c r="I5" s="386"/>
      <c r="J5" s="388"/>
      <c r="K5" s="384"/>
      <c r="L5" s="418"/>
      <c r="M5" s="412"/>
      <c r="N5" s="388"/>
      <c r="O5" s="382"/>
      <c r="P5" s="217" t="s">
        <v>22</v>
      </c>
      <c r="Q5" s="384"/>
      <c r="R5" s="380"/>
      <c r="S5" s="390"/>
      <c r="T5" s="393"/>
      <c r="U5" s="395"/>
      <c r="V5" s="395"/>
      <c r="W5" s="400"/>
    </row>
    <row r="6" spans="2:23" ht="13.5">
      <c r="B6" s="218" t="s">
        <v>23</v>
      </c>
      <c r="C6" s="279">
        <f>D6+K6+L6+O6+P6+Q6+R6+S6</f>
        <v>21929</v>
      </c>
      <c r="D6" s="280">
        <f aca="true" t="shared" si="0" ref="D6:K6">SUM(D7:D17)</f>
        <v>14572</v>
      </c>
      <c r="E6" s="281">
        <f t="shared" si="0"/>
        <v>13161</v>
      </c>
      <c r="F6" s="282">
        <f t="shared" si="0"/>
        <v>1295</v>
      </c>
      <c r="G6" s="282">
        <f t="shared" si="0"/>
        <v>6</v>
      </c>
      <c r="H6" s="282">
        <f t="shared" si="0"/>
        <v>1</v>
      </c>
      <c r="I6" s="282">
        <f t="shared" si="0"/>
        <v>108</v>
      </c>
      <c r="J6" s="283">
        <f t="shared" si="0"/>
        <v>1</v>
      </c>
      <c r="K6" s="284">
        <f t="shared" si="0"/>
        <v>3072</v>
      </c>
      <c r="L6" s="284">
        <f>M6+N6</f>
        <v>1174</v>
      </c>
      <c r="M6" s="285">
        <f aca="true" t="shared" si="1" ref="M6:W6">SUM(M7:M17)</f>
        <v>470</v>
      </c>
      <c r="N6" s="283">
        <f t="shared" si="1"/>
        <v>704</v>
      </c>
      <c r="O6" s="284">
        <f t="shared" si="1"/>
        <v>63</v>
      </c>
      <c r="P6" s="284">
        <f t="shared" si="1"/>
        <v>1722</v>
      </c>
      <c r="Q6" s="284">
        <f t="shared" si="1"/>
        <v>184</v>
      </c>
      <c r="R6" s="284">
        <f t="shared" si="1"/>
        <v>1141</v>
      </c>
      <c r="S6" s="286">
        <f t="shared" si="1"/>
        <v>1</v>
      </c>
      <c r="T6" s="287">
        <f t="shared" si="1"/>
        <v>1</v>
      </c>
      <c r="U6" s="284">
        <f t="shared" si="1"/>
        <v>3</v>
      </c>
      <c r="V6" s="284">
        <f t="shared" si="1"/>
        <v>1</v>
      </c>
      <c r="W6" s="288">
        <f t="shared" si="1"/>
        <v>0</v>
      </c>
    </row>
    <row r="7" spans="2:23" ht="13.5">
      <c r="B7" s="219" t="s">
        <v>24</v>
      </c>
      <c r="C7" s="90">
        <f>D7+K7+L7+O7+P7+Q7+R7+S7</f>
        <v>18191</v>
      </c>
      <c r="D7" s="91">
        <f>SUM(E7:J7)</f>
        <v>12695</v>
      </c>
      <c r="E7" s="92">
        <f>'【男女】公立計'!E7+'【男女】国・私立計'!E7+'【男女】国・私立計'!E9</f>
        <v>11537</v>
      </c>
      <c r="F7" s="93">
        <f>'【男女】公立計'!F7+'【男女】国・私立計'!F7+'【男女】国・私立計'!F9</f>
        <v>1121</v>
      </c>
      <c r="G7" s="93">
        <f>'【男女】公立計'!G7+'【男女】国・私立計'!G7+'【男女】国・私立計'!G9</f>
        <v>5</v>
      </c>
      <c r="H7" s="93">
        <f>'【男女】公立計'!H7+'【男女】国・私立計'!H7+'【男女】国・私立計'!H9</f>
        <v>0</v>
      </c>
      <c r="I7" s="93">
        <f>'【男女】公立計'!I7+'【男女】国・私立計'!I7+'【男女】国・私立計'!I9</f>
        <v>31</v>
      </c>
      <c r="J7" s="94">
        <f>'【男女】公立計'!J7+'【男女】国・私立計'!J7+'【男女】国・私立計'!J9</f>
        <v>1</v>
      </c>
      <c r="K7" s="95">
        <f>'【男女】公立計'!K7+'【男女】国・私立計'!K7+'【男女】国・私立計'!K9</f>
        <v>2533</v>
      </c>
      <c r="L7" s="89">
        <f>M7+N7</f>
        <v>882</v>
      </c>
      <c r="M7" s="96">
        <f>'【男女】公立計'!M7+'【男女】国・私立計'!M7+'【男女】国・私立計'!M9</f>
        <v>334</v>
      </c>
      <c r="N7" s="94">
        <f>'【男女】公立計'!N7+'【男女】国・私立計'!N7+'【男女】国・私立計'!N9</f>
        <v>548</v>
      </c>
      <c r="O7" s="95">
        <f>'【男女】公立計'!O7+'【男女】国・私立計'!O7+'【男女】国・私立計'!O9</f>
        <v>38</v>
      </c>
      <c r="P7" s="95">
        <f>'【男女】公立計'!P7+'【男女】国・私立計'!P7+'【男女】国・私立計'!P9</f>
        <v>917</v>
      </c>
      <c r="Q7" s="95">
        <f>'【男女】公立計'!Q7+'【男女】国・私立計'!Q7+'【男女】国・私立計'!Q9</f>
        <v>147</v>
      </c>
      <c r="R7" s="95">
        <f>'【男女】公立計'!R7+'【男女】国・私立計'!R7+'【男女】国・私立計'!R9</f>
        <v>978</v>
      </c>
      <c r="S7" s="1">
        <f>'【男女】公立計'!S7+'【男女】国・私立計'!S7+'【男女】国・私立計'!S9</f>
        <v>1</v>
      </c>
      <c r="T7" s="97">
        <f>'【男女】公立計'!T7+'【男女】国・私立計'!T7+'【男女】国・私立計'!T9</f>
        <v>1</v>
      </c>
      <c r="U7" s="95">
        <f>'【男女】公立計'!U7+'【男女】国・私立計'!U7+'【男女】国・私立計'!U9</f>
        <v>3</v>
      </c>
      <c r="V7" s="95">
        <f>'【男女】公立計'!V7+'【男女】国・私立計'!V7+'【男女】国・私立計'!V9</f>
        <v>1</v>
      </c>
      <c r="W7" s="98">
        <f>'【男女】公立計'!W7+'【男女】国・私立計'!W7+'【男女】国・私立計'!W9</f>
        <v>0</v>
      </c>
    </row>
    <row r="8" spans="2:23" ht="13.5">
      <c r="B8" s="219" t="s">
        <v>25</v>
      </c>
      <c r="C8" s="90">
        <f>D8+K8+L8+O8+P8+Q8+R8+S8</f>
        <v>279</v>
      </c>
      <c r="D8" s="91">
        <f aca="true" t="shared" si="2" ref="D8:D16">SUM(E8:J8)</f>
        <v>76</v>
      </c>
      <c r="E8" s="92">
        <f>'【男女】公立計'!E8</f>
        <v>58</v>
      </c>
      <c r="F8" s="93">
        <f>'【男女】公立計'!F8</f>
        <v>17</v>
      </c>
      <c r="G8" s="93">
        <f>'【男女】公立計'!G8</f>
        <v>0</v>
      </c>
      <c r="H8" s="93">
        <f>'【男女】公立計'!H8</f>
        <v>1</v>
      </c>
      <c r="I8" s="93">
        <f>'【男女】公立計'!I8</f>
        <v>0</v>
      </c>
      <c r="J8" s="94">
        <f>'【男女】公立計'!J8</f>
        <v>0</v>
      </c>
      <c r="K8" s="95">
        <f>'【男女】公立計'!K8</f>
        <v>53</v>
      </c>
      <c r="L8" s="89">
        <f aca="true" t="shared" si="3" ref="L8:L16">M8+N8</f>
        <v>15</v>
      </c>
      <c r="M8" s="96">
        <f>'【男女】公立計'!M8</f>
        <v>12</v>
      </c>
      <c r="N8" s="94">
        <f>'【男女】公立計'!N8</f>
        <v>3</v>
      </c>
      <c r="O8" s="95">
        <f>'【男女】公立計'!O8</f>
        <v>8</v>
      </c>
      <c r="P8" s="95">
        <f>'【男女】公立計'!P8</f>
        <v>110</v>
      </c>
      <c r="Q8" s="95">
        <f>'【男女】公立計'!Q8</f>
        <v>4</v>
      </c>
      <c r="R8" s="95">
        <f>'【男女】公立計'!R8</f>
        <v>13</v>
      </c>
      <c r="S8" s="1">
        <f>'【男女】公立計'!S8</f>
        <v>0</v>
      </c>
      <c r="T8" s="97">
        <f>'【男女】公立計'!T8</f>
        <v>0</v>
      </c>
      <c r="U8" s="95">
        <f>'【男女】公立計'!U8</f>
        <v>0</v>
      </c>
      <c r="V8" s="95">
        <f>'【男女】公立計'!V8</f>
        <v>0</v>
      </c>
      <c r="W8" s="98">
        <f>'【男女】公立計'!W8</f>
        <v>0</v>
      </c>
    </row>
    <row r="9" spans="2:23" ht="13.5">
      <c r="B9" s="219" t="s">
        <v>26</v>
      </c>
      <c r="C9" s="90">
        <f aca="true" t="shared" si="4" ref="C9:C16">D9+K9+L9+O9+P9+Q9+R9+S9</f>
        <v>641</v>
      </c>
      <c r="D9" s="91">
        <f t="shared" si="2"/>
        <v>163</v>
      </c>
      <c r="E9" s="92">
        <f>'【男女】公立計'!E9</f>
        <v>147</v>
      </c>
      <c r="F9" s="93">
        <f>'【男女】公立計'!F9</f>
        <v>16</v>
      </c>
      <c r="G9" s="93">
        <f>'【男女】公立計'!G9</f>
        <v>0</v>
      </c>
      <c r="H9" s="93">
        <f>'【男女】公立計'!H9</f>
        <v>0</v>
      </c>
      <c r="I9" s="93">
        <f>'【男女】公立計'!I9</f>
        <v>0</v>
      </c>
      <c r="J9" s="94">
        <f>'【男女】公立計'!J9</f>
        <v>0</v>
      </c>
      <c r="K9" s="95">
        <f>'【男女】公立計'!K9</f>
        <v>96</v>
      </c>
      <c r="L9" s="89">
        <f t="shared" si="3"/>
        <v>19</v>
      </c>
      <c r="M9" s="96">
        <f>'【男女】公立計'!M9</f>
        <v>16</v>
      </c>
      <c r="N9" s="94">
        <f>'【男女】公立計'!N9</f>
        <v>3</v>
      </c>
      <c r="O9" s="95">
        <f>'【男女】公立計'!O9</f>
        <v>3</v>
      </c>
      <c r="P9" s="95">
        <f>'【男女】公立計'!P9</f>
        <v>351</v>
      </c>
      <c r="Q9" s="95">
        <f>'【男女】公立計'!Q9</f>
        <v>1</v>
      </c>
      <c r="R9" s="95">
        <f>'【男女】公立計'!R9</f>
        <v>8</v>
      </c>
      <c r="S9" s="1">
        <f>'【男女】公立計'!S9</f>
        <v>0</v>
      </c>
      <c r="T9" s="97">
        <f>'【男女】公立計'!T9</f>
        <v>0</v>
      </c>
      <c r="U9" s="95">
        <f>'【男女】公立計'!U9</f>
        <v>0</v>
      </c>
      <c r="V9" s="95">
        <f>'【男女】公立計'!V9</f>
        <v>0</v>
      </c>
      <c r="W9" s="98">
        <f>'【男女】公立計'!W9</f>
        <v>0</v>
      </c>
    </row>
    <row r="10" spans="2:23" ht="13.5">
      <c r="B10" s="219" t="s">
        <v>27</v>
      </c>
      <c r="C10" s="90">
        <f t="shared" si="4"/>
        <v>403</v>
      </c>
      <c r="D10" s="91">
        <f t="shared" si="2"/>
        <v>168</v>
      </c>
      <c r="E10" s="92">
        <f>'【男女】公立計'!E10+'【男女】国・私立計'!E10</f>
        <v>121</v>
      </c>
      <c r="F10" s="93">
        <f>'【男女】公立計'!F10+'【男女】国・私立計'!F10</f>
        <v>47</v>
      </c>
      <c r="G10" s="93">
        <f>'【男女】公立計'!G10+'【男女】国・私立計'!G10</f>
        <v>0</v>
      </c>
      <c r="H10" s="93">
        <f>'【男女】公立計'!H10+'【男女】国・私立計'!H10</f>
        <v>0</v>
      </c>
      <c r="I10" s="93">
        <f>'【男女】公立計'!I10+'【男女】国・私立計'!I10</f>
        <v>0</v>
      </c>
      <c r="J10" s="94">
        <f>'【男女】公立計'!J10+'【男女】国・私立計'!J10</f>
        <v>0</v>
      </c>
      <c r="K10" s="95">
        <f>'【男女】公立計'!K10+'【男女】国・私立計'!K10</f>
        <v>93</v>
      </c>
      <c r="L10" s="89">
        <f t="shared" si="3"/>
        <v>14</v>
      </c>
      <c r="M10" s="96">
        <f>'【男女】公立計'!M10+'【男女】国・私立計'!M10</f>
        <v>12</v>
      </c>
      <c r="N10" s="94">
        <f>'【男女】公立計'!N10+'【男女】国・私立計'!N10</f>
        <v>2</v>
      </c>
      <c r="O10" s="95">
        <f>'【男女】公立計'!O10+'【男女】国・私立計'!O10</f>
        <v>2</v>
      </c>
      <c r="P10" s="95">
        <f>'【男女】公立計'!P10+'【男女】国・私立計'!P10</f>
        <v>115</v>
      </c>
      <c r="Q10" s="95">
        <f>'【男女】公立計'!Q10+'【男女】国・私立計'!Q10</f>
        <v>3</v>
      </c>
      <c r="R10" s="95">
        <f>'【男女】公立計'!R10+'【男女】国・私立計'!R10</f>
        <v>8</v>
      </c>
      <c r="S10" s="1">
        <f>'【男女】公立計'!S10+'【男女】国・私立計'!S10</f>
        <v>0</v>
      </c>
      <c r="T10" s="97">
        <f>'【男女】公立計'!T10+'【男女】国・私立計'!T10</f>
        <v>0</v>
      </c>
      <c r="U10" s="95">
        <f>'【男女】公立計'!U10+'【男女】国・私立計'!U10</f>
        <v>0</v>
      </c>
      <c r="V10" s="95">
        <f>'【男女】公立計'!V10+'【男女】国・私立計'!V10</f>
        <v>0</v>
      </c>
      <c r="W10" s="98">
        <f>'【男女】公立計'!W10+'【男女】国・私立計'!W10</f>
        <v>0</v>
      </c>
    </row>
    <row r="11" spans="2:23" ht="13.5">
      <c r="B11" s="219" t="s">
        <v>28</v>
      </c>
      <c r="C11" s="90">
        <f t="shared" si="4"/>
        <v>88</v>
      </c>
      <c r="D11" s="91">
        <f t="shared" si="2"/>
        <v>19</v>
      </c>
      <c r="E11" s="92">
        <f>'【男女】公立計'!E11</f>
        <v>16</v>
      </c>
      <c r="F11" s="93">
        <f>'【男女】公立計'!F11</f>
        <v>2</v>
      </c>
      <c r="G11" s="93">
        <f>'【男女】公立計'!G11</f>
        <v>0</v>
      </c>
      <c r="H11" s="93">
        <f>'【男女】公立計'!H11</f>
        <v>0</v>
      </c>
      <c r="I11" s="93">
        <f>'【男女】公立計'!I11</f>
        <v>1</v>
      </c>
      <c r="J11" s="94">
        <f>'【男女】公立計'!J11</f>
        <v>0</v>
      </c>
      <c r="K11" s="95">
        <f>'【男女】公立計'!K11</f>
        <v>22</v>
      </c>
      <c r="L11" s="89">
        <f t="shared" si="3"/>
        <v>1</v>
      </c>
      <c r="M11" s="96">
        <f>'【男女】公立計'!M11</f>
        <v>0</v>
      </c>
      <c r="N11" s="94">
        <f>'【男女】公立計'!N11</f>
        <v>1</v>
      </c>
      <c r="O11" s="95">
        <f>'【男女】公立計'!O11</f>
        <v>4</v>
      </c>
      <c r="P11" s="95">
        <f>'【男女】公立計'!P11</f>
        <v>40</v>
      </c>
      <c r="Q11" s="95">
        <f>'【男女】公立計'!Q11</f>
        <v>0</v>
      </c>
      <c r="R11" s="95">
        <f>'【男女】公立計'!R11</f>
        <v>2</v>
      </c>
      <c r="S11" s="1">
        <f>'【男女】公立計'!S11</f>
        <v>0</v>
      </c>
      <c r="T11" s="97">
        <f>'【男女】公立計'!T11</f>
        <v>0</v>
      </c>
      <c r="U11" s="95">
        <f>'【男女】公立計'!U11</f>
        <v>0</v>
      </c>
      <c r="V11" s="95">
        <f>'【男女】公立計'!V11</f>
        <v>0</v>
      </c>
      <c r="W11" s="98">
        <f>'【男女】公立計'!W11</f>
        <v>0</v>
      </c>
    </row>
    <row r="12" spans="2:23" ht="13.5">
      <c r="B12" s="219" t="s">
        <v>29</v>
      </c>
      <c r="C12" s="90">
        <f t="shared" si="4"/>
        <v>9</v>
      </c>
      <c r="D12" s="91">
        <f t="shared" si="2"/>
        <v>0</v>
      </c>
      <c r="E12" s="92">
        <f>'【男女】公立計'!E12</f>
        <v>0</v>
      </c>
      <c r="F12" s="93">
        <f>'【男女】公立計'!F12</f>
        <v>0</v>
      </c>
      <c r="G12" s="93">
        <f>'【男女】公立計'!G12</f>
        <v>0</v>
      </c>
      <c r="H12" s="93">
        <f>'【男女】公立計'!H12</f>
        <v>0</v>
      </c>
      <c r="I12" s="93">
        <f>'【男女】公立計'!I12</f>
        <v>0</v>
      </c>
      <c r="J12" s="94">
        <f>'【男女】公立計'!J12</f>
        <v>0</v>
      </c>
      <c r="K12" s="95">
        <f>'【男女】公立計'!K12</f>
        <v>0</v>
      </c>
      <c r="L12" s="89">
        <f t="shared" si="3"/>
        <v>1</v>
      </c>
      <c r="M12" s="96">
        <f>'【男女】公立計'!M12</f>
        <v>1</v>
      </c>
      <c r="N12" s="94">
        <f>'【男女】公立計'!N12</f>
        <v>0</v>
      </c>
      <c r="O12" s="95">
        <f>'【男女】公立計'!O12</f>
        <v>0</v>
      </c>
      <c r="P12" s="95">
        <f>'【男女】公立計'!P12</f>
        <v>6</v>
      </c>
      <c r="Q12" s="95">
        <f>'【男女】公立計'!Q12</f>
        <v>1</v>
      </c>
      <c r="R12" s="95">
        <f>'【男女】公立計'!R12</f>
        <v>1</v>
      </c>
      <c r="S12" s="1">
        <f>'【男女】公立計'!S12</f>
        <v>0</v>
      </c>
      <c r="T12" s="97">
        <f>'【男女】公立計'!T12</f>
        <v>0</v>
      </c>
      <c r="U12" s="95">
        <f>'【男女】公立計'!U12</f>
        <v>0</v>
      </c>
      <c r="V12" s="95">
        <f>'【男女】公立計'!V12</f>
        <v>0</v>
      </c>
      <c r="W12" s="98">
        <f>'【男女】公立計'!W12</f>
        <v>0</v>
      </c>
    </row>
    <row r="13" spans="2:23" ht="13.5">
      <c r="B13" s="219" t="s">
        <v>58</v>
      </c>
      <c r="C13" s="90">
        <f t="shared" si="4"/>
        <v>77</v>
      </c>
      <c r="D13" s="91">
        <f t="shared" si="2"/>
        <v>75</v>
      </c>
      <c r="E13" s="92">
        <f>'【男女】国・私立計'!E11</f>
        <v>1</v>
      </c>
      <c r="F13" s="93">
        <f>'【男女】国・私立計'!F11</f>
        <v>0</v>
      </c>
      <c r="G13" s="93">
        <f>'【男女】国・私立計'!G11</f>
        <v>0</v>
      </c>
      <c r="H13" s="93">
        <f>'【男女】国・私立計'!H11</f>
        <v>0</v>
      </c>
      <c r="I13" s="93">
        <f>'【男女】国・私立計'!I11</f>
        <v>74</v>
      </c>
      <c r="J13" s="94">
        <f>'【男女】国・私立計'!J11</f>
        <v>0</v>
      </c>
      <c r="K13" s="95">
        <f>'【男女】国・私立計'!K11</f>
        <v>1</v>
      </c>
      <c r="L13" s="89">
        <f t="shared" si="3"/>
        <v>0</v>
      </c>
      <c r="M13" s="96">
        <f>'【男女】国・私立計'!M11</f>
        <v>0</v>
      </c>
      <c r="N13" s="94">
        <f>'【男女】国・私立計'!N11</f>
        <v>0</v>
      </c>
      <c r="O13" s="95">
        <f>'【男女】国・私立計'!O11</f>
        <v>0</v>
      </c>
      <c r="P13" s="95">
        <f>'【男女】国・私立計'!P11</f>
        <v>1</v>
      </c>
      <c r="Q13" s="95">
        <f>'【男女】国・私立計'!Q11</f>
        <v>0</v>
      </c>
      <c r="R13" s="95">
        <f>'【男女】国・私立計'!R11</f>
        <v>0</v>
      </c>
      <c r="S13" s="1">
        <f>'【男女】国・私立計'!S11</f>
        <v>0</v>
      </c>
      <c r="T13" s="97">
        <f>'【男女】国・私立計'!T11</f>
        <v>0</v>
      </c>
      <c r="U13" s="95">
        <f>'【男女】国・私立計'!U11</f>
        <v>0</v>
      </c>
      <c r="V13" s="95">
        <f>'【男女】国・私立計'!V11</f>
        <v>0</v>
      </c>
      <c r="W13" s="98">
        <f>'【男女】国・私立計'!W11</f>
        <v>0</v>
      </c>
    </row>
    <row r="14" spans="2:23" ht="13.5">
      <c r="B14" s="219" t="s">
        <v>30</v>
      </c>
      <c r="C14" s="90">
        <f t="shared" si="4"/>
        <v>63</v>
      </c>
      <c r="D14" s="91">
        <f t="shared" si="2"/>
        <v>36</v>
      </c>
      <c r="E14" s="92">
        <f>'【男女】公立計'!E13</f>
        <v>31</v>
      </c>
      <c r="F14" s="93">
        <f>'【男女】公立計'!F13</f>
        <v>4</v>
      </c>
      <c r="G14" s="93">
        <f>'【男女】公立計'!G13</f>
        <v>1</v>
      </c>
      <c r="H14" s="93">
        <f>'【男女】公立計'!H13</f>
        <v>0</v>
      </c>
      <c r="I14" s="93">
        <f>'【男女】公立計'!I13</f>
        <v>0</v>
      </c>
      <c r="J14" s="94">
        <f>'【男女】公立計'!J13</f>
        <v>0</v>
      </c>
      <c r="K14" s="95">
        <f>'【男女】公立計'!K13</f>
        <v>15</v>
      </c>
      <c r="L14" s="89">
        <f t="shared" si="3"/>
        <v>1</v>
      </c>
      <c r="M14" s="96">
        <f>'【男女】公立計'!M13</f>
        <v>0</v>
      </c>
      <c r="N14" s="94">
        <f>'【男女】公立計'!N13</f>
        <v>1</v>
      </c>
      <c r="O14" s="95">
        <f>'【男女】公立計'!O13</f>
        <v>1</v>
      </c>
      <c r="P14" s="95">
        <f>'【男女】公立計'!P13</f>
        <v>8</v>
      </c>
      <c r="Q14" s="95">
        <f>'【男女】公立計'!Q13</f>
        <v>0</v>
      </c>
      <c r="R14" s="95">
        <f>'【男女】公立計'!R13</f>
        <v>2</v>
      </c>
      <c r="S14" s="1">
        <f>'【男女】公立計'!S13</f>
        <v>0</v>
      </c>
      <c r="T14" s="97">
        <f>'【男女】公立計'!T13</f>
        <v>0</v>
      </c>
      <c r="U14" s="95">
        <f>'【男女】公立計'!U13</f>
        <v>0</v>
      </c>
      <c r="V14" s="95">
        <f>'【男女】公立計'!V13</f>
        <v>0</v>
      </c>
      <c r="W14" s="98">
        <f>'【男女】公立計'!W13</f>
        <v>0</v>
      </c>
    </row>
    <row r="15" spans="2:23" ht="13.5">
      <c r="B15" s="219" t="s">
        <v>59</v>
      </c>
      <c r="C15" s="90">
        <f t="shared" si="4"/>
        <v>43</v>
      </c>
      <c r="D15" s="91">
        <f>'【男】国・公・私立計'!D15+'【女】国・公・私立計'!D15</f>
        <v>8</v>
      </c>
      <c r="E15" s="92">
        <f>'【男】国・公・私立計'!E15+'【女】国・公・私立計'!E15</f>
        <v>7</v>
      </c>
      <c r="F15" s="93">
        <f>'【男】国・公・私立計'!F15+'【女】国・公・私立計'!F15</f>
        <v>1</v>
      </c>
      <c r="G15" s="93">
        <f>'【男】国・公・私立計'!G15+'【女】国・公・私立計'!G15</f>
        <v>0</v>
      </c>
      <c r="H15" s="93">
        <f>'【男】国・公・私立計'!H15+'【女】国・公・私立計'!H15</f>
        <v>0</v>
      </c>
      <c r="I15" s="93">
        <f>'【男】国・公・私立計'!I15+'【女】国・公・私立計'!I15</f>
        <v>0</v>
      </c>
      <c r="J15" s="94">
        <f>'【男】国・公・私立計'!J15+'【女】国・公・私立計'!J15</f>
        <v>0</v>
      </c>
      <c r="K15" s="95">
        <f>'【男】国・公・私立計'!K15+'【女】国・公・私立計'!K15</f>
        <v>13</v>
      </c>
      <c r="L15" s="89">
        <f>'【男】国・公・私立計'!L15+'【女】国・公・私立計'!L15</f>
        <v>0</v>
      </c>
      <c r="M15" s="96">
        <f>'【男】国・公・私立計'!M15+'【女】国・公・私立計'!M15</f>
        <v>0</v>
      </c>
      <c r="N15" s="94">
        <f>'【男】国・公・私立計'!N15+'【女】国・公・私立計'!N15</f>
        <v>0</v>
      </c>
      <c r="O15" s="95">
        <f>'【男】国・公・私立計'!O15+'【女】国・公・私立計'!O15</f>
        <v>0</v>
      </c>
      <c r="P15" s="95">
        <f>'【男】国・公・私立計'!P15+'【女】国・公・私立計'!P15</f>
        <v>19</v>
      </c>
      <c r="Q15" s="95">
        <f>'【男】国・公・私立計'!Q15+'【女】国・公・私立計'!Q15</f>
        <v>0</v>
      </c>
      <c r="R15" s="95">
        <f>'【男】国・公・私立計'!R15+'【女】国・公・私立計'!R15</f>
        <v>3</v>
      </c>
      <c r="S15" s="1">
        <f>'【男】国・公・私立計'!S15+'【女】国・公・私立計'!S15</f>
        <v>0</v>
      </c>
      <c r="T15" s="97">
        <f>'【男】国・公・私立計'!T15+'【女】国・公・私立計'!T15</f>
        <v>0</v>
      </c>
      <c r="U15" s="95">
        <f>'【男】国・公・私立計'!U15+'【女】国・公・私立計'!U15</f>
        <v>0</v>
      </c>
      <c r="V15" s="95">
        <f>'【男】国・公・私立計'!V15+'【女】国・公・私立計'!V15</f>
        <v>0</v>
      </c>
      <c r="W15" s="98">
        <f>'【男】国・公・私立計'!W15+'【女】国・公・私立計'!W15</f>
        <v>0</v>
      </c>
    </row>
    <row r="16" spans="2:23" ht="13.5">
      <c r="B16" s="219" t="s">
        <v>31</v>
      </c>
      <c r="C16" s="90">
        <f t="shared" si="4"/>
        <v>579</v>
      </c>
      <c r="D16" s="91">
        <f t="shared" si="2"/>
        <v>212</v>
      </c>
      <c r="E16" s="92">
        <f>'【男女】公立計'!E15+'【男女】国・私立計'!E13</f>
        <v>158</v>
      </c>
      <c r="F16" s="93">
        <f>'【男女】公立計'!F15+'【男女】国・私立計'!F13</f>
        <v>54</v>
      </c>
      <c r="G16" s="93">
        <f>'【男女】公立計'!G15+'【男女】国・私立計'!G13</f>
        <v>0</v>
      </c>
      <c r="H16" s="93">
        <f>'【男女】公立計'!H15+'【男女】国・私立計'!H13</f>
        <v>0</v>
      </c>
      <c r="I16" s="93">
        <f>'【男女】公立計'!I15+'【男女】国・私立計'!I13</f>
        <v>0</v>
      </c>
      <c r="J16" s="94">
        <f>'【男女】公立計'!J15+'【男女】国・私立計'!J13</f>
        <v>0</v>
      </c>
      <c r="K16" s="95">
        <f>'【男女】公立計'!K15+'【男女】国・私立計'!K13</f>
        <v>191</v>
      </c>
      <c r="L16" s="89">
        <f t="shared" si="3"/>
        <v>0</v>
      </c>
      <c r="M16" s="96">
        <f>'【男女】公立計'!M15+'【男女】国・私立計'!M13</f>
        <v>0</v>
      </c>
      <c r="N16" s="94">
        <f>'【男女】公立計'!N15+'【男女】国・私立計'!N13</f>
        <v>0</v>
      </c>
      <c r="O16" s="95">
        <f>'【男女】公立計'!O15+'【男女】国・私立計'!O13</f>
        <v>2</v>
      </c>
      <c r="P16" s="95">
        <f>'【男女】公立計'!P15+'【男女】国・私立計'!P13</f>
        <v>120</v>
      </c>
      <c r="Q16" s="95">
        <f>'【男女】公立計'!Q15+'【男女】国・私立計'!Q13</f>
        <v>25</v>
      </c>
      <c r="R16" s="95">
        <f>'【男女】公立計'!R15+'【男女】国・私立計'!R13</f>
        <v>29</v>
      </c>
      <c r="S16" s="1">
        <f>'【男女】公立計'!S15+'【男女】国・私立計'!S13</f>
        <v>0</v>
      </c>
      <c r="T16" s="97">
        <f>'【男女】公立計'!T15+'【男女】国・私立計'!T13</f>
        <v>0</v>
      </c>
      <c r="U16" s="95">
        <f>'【男女】公立計'!U15+'【男女】国・私立計'!U13</f>
        <v>0</v>
      </c>
      <c r="V16" s="95">
        <f>'【男女】公立計'!V15+'【男女】国・私立計'!V13</f>
        <v>0</v>
      </c>
      <c r="W16" s="98">
        <f>'【男女】公立計'!W15+'【男女】国・私立計'!W13</f>
        <v>0</v>
      </c>
    </row>
    <row r="17" spans="2:23" ht="13.5">
      <c r="B17" s="219" t="s">
        <v>32</v>
      </c>
      <c r="C17" s="90">
        <f aca="true" t="shared" si="5" ref="C17:C23">D17+K17+L17+O17+P17+Q17+R17+S17</f>
        <v>1556</v>
      </c>
      <c r="D17" s="91">
        <f aca="true" t="shared" si="6" ref="D17:D23">SUM(E17:J17)</f>
        <v>1120</v>
      </c>
      <c r="E17" s="92">
        <f>'【男女】公立計'!E16+'【男女】国・私立計'!E14</f>
        <v>1085</v>
      </c>
      <c r="F17" s="93">
        <f>'【男女】公立計'!F16+'【男女】国・私立計'!F14</f>
        <v>33</v>
      </c>
      <c r="G17" s="93">
        <f>'【男女】公立計'!G16+'【男女】国・私立計'!G14</f>
        <v>0</v>
      </c>
      <c r="H17" s="93">
        <f>'【男女】公立計'!H16+'【男女】国・私立計'!H14</f>
        <v>0</v>
      </c>
      <c r="I17" s="93">
        <f>'【男女】公立計'!I16+'【男女】国・私立計'!I14</f>
        <v>2</v>
      </c>
      <c r="J17" s="94">
        <f>'【男女】公立計'!J16+'【男女】国・私立計'!J14</f>
        <v>0</v>
      </c>
      <c r="K17" s="95">
        <f>'【男女】公立計'!K16+'【男女】国・私立計'!K14</f>
        <v>55</v>
      </c>
      <c r="L17" s="89">
        <f>'【男女】公立計'!L16+'【男女】国・私立計'!L14</f>
        <v>241</v>
      </c>
      <c r="M17" s="96">
        <f>'【男女】公立計'!M16+'【男女】国・私立計'!M14</f>
        <v>95</v>
      </c>
      <c r="N17" s="94">
        <f>'【男女】公立計'!N16+'【男女】国・私立計'!N14</f>
        <v>146</v>
      </c>
      <c r="O17" s="95">
        <f>'【男女】公立計'!O16+'【男女】国・私立計'!O14</f>
        <v>5</v>
      </c>
      <c r="P17" s="95">
        <f>'【男女】公立計'!P16+'【男女】国・私立計'!P14</f>
        <v>35</v>
      </c>
      <c r="Q17" s="95">
        <f>'【男女】公立計'!Q16+'【男女】国・私立計'!Q14</f>
        <v>3</v>
      </c>
      <c r="R17" s="95">
        <f>'【男女】公立計'!R16+'【男女】国・私立計'!R14</f>
        <v>97</v>
      </c>
      <c r="S17" s="1">
        <f>'【男女】公立計'!S16+'【男女】国・私立計'!S14</f>
        <v>0</v>
      </c>
      <c r="T17" s="97">
        <f>'【男】国・公・私立計'!T17+'【女】国・公・私立計'!T17</f>
        <v>0</v>
      </c>
      <c r="U17" s="95">
        <f>'【男】国・公・私立計'!U17+'【女】国・公・私立計'!U17</f>
        <v>0</v>
      </c>
      <c r="V17" s="95">
        <f>'【男】国・公・私立計'!V17+'【女】国・公・私立計'!V17</f>
        <v>0</v>
      </c>
      <c r="W17" s="98">
        <f>'【男】国・公・私立計'!W17+'【女】国・公・私立計'!W17</f>
        <v>0</v>
      </c>
    </row>
    <row r="18" spans="2:23" ht="13.5">
      <c r="B18" s="220" t="s">
        <v>33</v>
      </c>
      <c r="C18" s="102">
        <f t="shared" si="5"/>
        <v>321</v>
      </c>
      <c r="D18" s="103">
        <f t="shared" si="6"/>
        <v>27</v>
      </c>
      <c r="E18" s="104">
        <f aca="true" t="shared" si="7" ref="E18:K18">SUM(E19:E23)</f>
        <v>17</v>
      </c>
      <c r="F18" s="105">
        <f t="shared" si="7"/>
        <v>8</v>
      </c>
      <c r="G18" s="105">
        <f t="shared" si="7"/>
        <v>2</v>
      </c>
      <c r="H18" s="105">
        <f t="shared" si="7"/>
        <v>0</v>
      </c>
      <c r="I18" s="105">
        <f t="shared" si="7"/>
        <v>0</v>
      </c>
      <c r="J18" s="106">
        <f t="shared" si="7"/>
        <v>0</v>
      </c>
      <c r="K18" s="107">
        <f t="shared" si="7"/>
        <v>24</v>
      </c>
      <c r="L18" s="108">
        <f>SUM(M18:N18)</f>
        <v>24</v>
      </c>
      <c r="M18" s="104">
        <f aca="true" t="shared" si="8" ref="M18:W18">SUM(M19:M23)</f>
        <v>23</v>
      </c>
      <c r="N18" s="106">
        <f t="shared" si="8"/>
        <v>1</v>
      </c>
      <c r="O18" s="107">
        <f t="shared" si="8"/>
        <v>22</v>
      </c>
      <c r="P18" s="107">
        <f t="shared" si="8"/>
        <v>107</v>
      </c>
      <c r="Q18" s="107">
        <f t="shared" si="8"/>
        <v>81</v>
      </c>
      <c r="R18" s="107">
        <f t="shared" si="8"/>
        <v>36</v>
      </c>
      <c r="S18" s="109">
        <f t="shared" si="8"/>
        <v>0</v>
      </c>
      <c r="T18" s="110">
        <f t="shared" si="8"/>
        <v>0</v>
      </c>
      <c r="U18" s="107">
        <f t="shared" si="8"/>
        <v>0</v>
      </c>
      <c r="V18" s="107">
        <f t="shared" si="8"/>
        <v>1</v>
      </c>
      <c r="W18" s="111">
        <f t="shared" si="8"/>
        <v>1</v>
      </c>
    </row>
    <row r="19" spans="2:23" ht="13.5">
      <c r="B19" s="219" t="s">
        <v>24</v>
      </c>
      <c r="C19" s="90">
        <f t="shared" si="5"/>
        <v>224</v>
      </c>
      <c r="D19" s="91">
        <f t="shared" si="6"/>
        <v>24</v>
      </c>
      <c r="E19" s="96">
        <f>'【男女】公立計'!E18+'【男女】国・私立計'!E17</f>
        <v>14</v>
      </c>
      <c r="F19" s="93">
        <f>'【男女】公立計'!F18+'【男女】国・私立計'!F17</f>
        <v>8</v>
      </c>
      <c r="G19" s="93">
        <f>'【男女】公立計'!G18+'【男女】国・私立計'!G17</f>
        <v>2</v>
      </c>
      <c r="H19" s="93">
        <f>'【男女】公立計'!H18+'【男女】国・私立計'!H17</f>
        <v>0</v>
      </c>
      <c r="I19" s="93">
        <f>'【男女】公立計'!I18+'【男女】国・私立計'!I17</f>
        <v>0</v>
      </c>
      <c r="J19" s="94">
        <f>'【男女】公立計'!J18+'【男女】国・私立計'!J17</f>
        <v>0</v>
      </c>
      <c r="K19" s="95">
        <f>'【男女】公立計'!K18+'【男女】国・私立計'!K17</f>
        <v>16</v>
      </c>
      <c r="L19" s="89">
        <f>M19+N19</f>
        <v>21</v>
      </c>
      <c r="M19" s="96">
        <f>'【男女】公立計'!M18+'【男女】国・私立計'!M17</f>
        <v>20</v>
      </c>
      <c r="N19" s="94">
        <f>'【男女】公立計'!N18+'【男女】国・私立計'!N17</f>
        <v>1</v>
      </c>
      <c r="O19" s="95">
        <f>'【男女】公立計'!O18+'【男女】国・私立計'!O17</f>
        <v>15</v>
      </c>
      <c r="P19" s="95">
        <f>'【男女】公立計'!P18+'【男女】国・私立計'!P17</f>
        <v>62</v>
      </c>
      <c r="Q19" s="95">
        <f>'【男女】公立計'!Q18+'【男女】国・私立計'!Q17</f>
        <v>66</v>
      </c>
      <c r="R19" s="95">
        <f>'【男女】公立計'!R18+'【男女】国・私立計'!R17</f>
        <v>20</v>
      </c>
      <c r="S19" s="1">
        <f>'【男女】公立計'!S18+'【男女】国・私立計'!S17</f>
        <v>0</v>
      </c>
      <c r="T19" s="97">
        <f>'【男女】公立計'!T18+'【男女】国・私立計'!T17</f>
        <v>0</v>
      </c>
      <c r="U19" s="95">
        <f>'【男女】公立計'!U18+'【男女】国・私立計'!U17</f>
        <v>0</v>
      </c>
      <c r="V19" s="95">
        <f>'【男女】公立計'!V18+'【男女】国・私立計'!V17</f>
        <v>1</v>
      </c>
      <c r="W19" s="98">
        <f>'【男女】公立計'!W18+'【男女】国・私立計'!W17</f>
        <v>0</v>
      </c>
    </row>
    <row r="20" spans="2:23" ht="13.5">
      <c r="B20" s="219" t="s">
        <v>25</v>
      </c>
      <c r="C20" s="90">
        <f t="shared" si="5"/>
        <v>26</v>
      </c>
      <c r="D20" s="91">
        <f t="shared" si="6"/>
        <v>0</v>
      </c>
      <c r="E20" s="96">
        <f>'【男女】公立計'!E19</f>
        <v>0</v>
      </c>
      <c r="F20" s="93">
        <f>'【男女】公立計'!F19</f>
        <v>0</v>
      </c>
      <c r="G20" s="93">
        <f>'【男女】公立計'!G19</f>
        <v>0</v>
      </c>
      <c r="H20" s="93">
        <f>'【男女】公立計'!H19</f>
        <v>0</v>
      </c>
      <c r="I20" s="93">
        <f>'【男女】公立計'!I19</f>
        <v>0</v>
      </c>
      <c r="J20" s="94">
        <f>'【男女】公立計'!J19</f>
        <v>0</v>
      </c>
      <c r="K20" s="95">
        <f>'【男女】公立計'!K19</f>
        <v>1</v>
      </c>
      <c r="L20" s="89">
        <f>M20+N20</f>
        <v>2</v>
      </c>
      <c r="M20" s="96">
        <f>'【男女】公立計'!M19</f>
        <v>2</v>
      </c>
      <c r="N20" s="94">
        <f>'【男女】公立計'!N19</f>
        <v>0</v>
      </c>
      <c r="O20" s="95">
        <f>'【男女】公立計'!O19</f>
        <v>4</v>
      </c>
      <c r="P20" s="95">
        <f>'【男女】公立計'!P19</f>
        <v>12</v>
      </c>
      <c r="Q20" s="95">
        <f>'【男女】公立計'!Q19</f>
        <v>2</v>
      </c>
      <c r="R20" s="95">
        <f>'【男女】公立計'!R19</f>
        <v>5</v>
      </c>
      <c r="S20" s="1">
        <f>'【男女】公立計'!S19</f>
        <v>0</v>
      </c>
      <c r="T20" s="97">
        <f>'【男女】公立計'!T19</f>
        <v>0</v>
      </c>
      <c r="U20" s="95">
        <f>'【男女】公立計'!U19</f>
        <v>0</v>
      </c>
      <c r="V20" s="95">
        <f>'【男女】公立計'!V19</f>
        <v>0</v>
      </c>
      <c r="W20" s="98">
        <f>'【男女】公立計'!W19</f>
        <v>1</v>
      </c>
    </row>
    <row r="21" spans="2:23" ht="13.5">
      <c r="B21" s="219" t="s">
        <v>26</v>
      </c>
      <c r="C21" s="90">
        <f t="shared" si="5"/>
        <v>36</v>
      </c>
      <c r="D21" s="91">
        <f t="shared" si="6"/>
        <v>1</v>
      </c>
      <c r="E21" s="96">
        <f>'【男女】公立計'!E20</f>
        <v>1</v>
      </c>
      <c r="F21" s="93">
        <f>'【男女】公立計'!F20</f>
        <v>0</v>
      </c>
      <c r="G21" s="93">
        <f>'【男女】公立計'!G20</f>
        <v>0</v>
      </c>
      <c r="H21" s="93">
        <f>'【男女】公立計'!H20</f>
        <v>0</v>
      </c>
      <c r="I21" s="93">
        <f>'【男女】公立計'!I20</f>
        <v>0</v>
      </c>
      <c r="J21" s="94">
        <f>'【男女】公立計'!J20</f>
        <v>0</v>
      </c>
      <c r="K21" s="95">
        <f>'【男女】公立計'!K20</f>
        <v>3</v>
      </c>
      <c r="L21" s="89">
        <f>M21+N21</f>
        <v>0</v>
      </c>
      <c r="M21" s="96">
        <f>'【男女】公立計'!M20</f>
        <v>0</v>
      </c>
      <c r="N21" s="94">
        <f>'【男女】公立計'!N20</f>
        <v>0</v>
      </c>
      <c r="O21" s="95">
        <f>'【男女】公立計'!O20</f>
        <v>0</v>
      </c>
      <c r="P21" s="95">
        <f>'【男女】公立計'!P20</f>
        <v>27</v>
      </c>
      <c r="Q21" s="95">
        <f>'【男女】公立計'!Q20</f>
        <v>0</v>
      </c>
      <c r="R21" s="95">
        <f>'【男女】公立計'!R20</f>
        <v>5</v>
      </c>
      <c r="S21" s="1">
        <f>'【男女】公立計'!S20</f>
        <v>0</v>
      </c>
      <c r="T21" s="97">
        <f>'【男女】公立計'!T20</f>
        <v>0</v>
      </c>
      <c r="U21" s="95">
        <f>'【男女】公立計'!U20</f>
        <v>0</v>
      </c>
      <c r="V21" s="95">
        <f>'【男女】公立計'!V20</f>
        <v>0</v>
      </c>
      <c r="W21" s="98">
        <f>'【男女】公立計'!W20</f>
        <v>0</v>
      </c>
    </row>
    <row r="22" spans="2:23" ht="13.5">
      <c r="B22" s="219" t="s">
        <v>27</v>
      </c>
      <c r="C22" s="90">
        <f t="shared" si="5"/>
        <v>24</v>
      </c>
      <c r="D22" s="91">
        <f t="shared" si="6"/>
        <v>2</v>
      </c>
      <c r="E22" s="96">
        <f>'【男女】公立計'!E21</f>
        <v>2</v>
      </c>
      <c r="F22" s="93">
        <f>'【男女】公立計'!F21</f>
        <v>0</v>
      </c>
      <c r="G22" s="93">
        <f>'【男女】公立計'!G21</f>
        <v>0</v>
      </c>
      <c r="H22" s="93">
        <f>'【男女】公立計'!H21</f>
        <v>0</v>
      </c>
      <c r="I22" s="93">
        <f>'【男女】公立計'!I21</f>
        <v>0</v>
      </c>
      <c r="J22" s="94">
        <f>'【男女】公立計'!J21</f>
        <v>0</v>
      </c>
      <c r="K22" s="95">
        <f>'【男女】公立計'!K21</f>
        <v>3</v>
      </c>
      <c r="L22" s="89">
        <f>M22+N22</f>
        <v>0</v>
      </c>
      <c r="M22" s="96">
        <f>'【男女】公立計'!M21</f>
        <v>0</v>
      </c>
      <c r="N22" s="94">
        <f>'【男女】公立計'!N21</f>
        <v>0</v>
      </c>
      <c r="O22" s="95">
        <f>'【男女】公立計'!O21</f>
        <v>3</v>
      </c>
      <c r="P22" s="95">
        <f>'【男女】公立計'!P21</f>
        <v>3</v>
      </c>
      <c r="Q22" s="95">
        <f>'【男女】公立計'!Q21</f>
        <v>11</v>
      </c>
      <c r="R22" s="95">
        <f>'【男女】公立計'!R21</f>
        <v>2</v>
      </c>
      <c r="S22" s="1">
        <f>'【男女】公立計'!S21</f>
        <v>0</v>
      </c>
      <c r="T22" s="97">
        <f>'【男女】公立計'!T21</f>
        <v>0</v>
      </c>
      <c r="U22" s="95">
        <f>'【男女】公立計'!U21</f>
        <v>0</v>
      </c>
      <c r="V22" s="95">
        <f>'【男女】公立計'!V21</f>
        <v>0</v>
      </c>
      <c r="W22" s="98">
        <f>'【男女】公立計'!W21</f>
        <v>0</v>
      </c>
    </row>
    <row r="23" spans="2:23" ht="14.25" thickBot="1">
      <c r="B23" s="221" t="s">
        <v>29</v>
      </c>
      <c r="C23" s="112">
        <f t="shared" si="5"/>
        <v>11</v>
      </c>
      <c r="D23" s="113">
        <f t="shared" si="6"/>
        <v>0</v>
      </c>
      <c r="E23" s="114">
        <f>'【男女】公立計'!E22</f>
        <v>0</v>
      </c>
      <c r="F23" s="115">
        <f>'【男女】公立計'!F22</f>
        <v>0</v>
      </c>
      <c r="G23" s="115">
        <f>'【男女】公立計'!G22</f>
        <v>0</v>
      </c>
      <c r="H23" s="115">
        <f>'【男女】公立計'!H22</f>
        <v>0</v>
      </c>
      <c r="I23" s="115">
        <f>'【男女】公立計'!I22</f>
        <v>0</v>
      </c>
      <c r="J23" s="116">
        <f>'【男女】公立計'!J22</f>
        <v>0</v>
      </c>
      <c r="K23" s="117">
        <f>'【男女】公立計'!K22</f>
        <v>1</v>
      </c>
      <c r="L23" s="118">
        <f>M23+N23</f>
        <v>1</v>
      </c>
      <c r="M23" s="114">
        <f>'【男女】公立計'!M22</f>
        <v>1</v>
      </c>
      <c r="N23" s="116">
        <f>'【男女】公立計'!N22</f>
        <v>0</v>
      </c>
      <c r="O23" s="117">
        <f>'【男女】公立計'!O22</f>
        <v>0</v>
      </c>
      <c r="P23" s="117">
        <f>'【男女】公立計'!P22</f>
        <v>3</v>
      </c>
      <c r="Q23" s="117">
        <f>'【男女】公立計'!Q22</f>
        <v>2</v>
      </c>
      <c r="R23" s="117">
        <f>'【男女】公立計'!R22</f>
        <v>4</v>
      </c>
      <c r="S23" s="119">
        <f>'【男女】公立計'!S22</f>
        <v>0</v>
      </c>
      <c r="T23" s="120">
        <f>'【男女】公立計'!T22</f>
        <v>0</v>
      </c>
      <c r="U23" s="117">
        <f>'【男女】公立計'!U22</f>
        <v>0</v>
      </c>
      <c r="V23" s="117">
        <f>'【男女】公立計'!V22</f>
        <v>0</v>
      </c>
      <c r="W23" s="121">
        <f>'【男女】公立計'!W22</f>
        <v>0</v>
      </c>
    </row>
    <row r="24" ht="13.5">
      <c r="B24" s="222"/>
    </row>
    <row r="25" ht="14.25" thickBot="1">
      <c r="B25" s="223" t="s">
        <v>34</v>
      </c>
    </row>
    <row r="26" spans="2:23" ht="13.5">
      <c r="B26" s="218" t="s">
        <v>23</v>
      </c>
      <c r="C26" s="2">
        <f>D26+K26+L26+O26+P26+Q26+R26+S26</f>
        <v>100.00000000000001</v>
      </c>
      <c r="D26" s="278">
        <f aca="true" t="shared" si="9" ref="D26:W26">D6/$C6*100</f>
        <v>66.45081855077751</v>
      </c>
      <c r="E26" s="224">
        <f t="shared" si="9"/>
        <v>60.01641661726481</v>
      </c>
      <c r="F26" s="4">
        <f t="shared" si="9"/>
        <v>5.90542204386885</v>
      </c>
      <c r="G26" s="224">
        <f t="shared" si="9"/>
        <v>0.02736102877468193</v>
      </c>
      <c r="H26" s="4">
        <f t="shared" si="9"/>
        <v>0.004560171462446989</v>
      </c>
      <c r="I26" s="224">
        <f t="shared" si="9"/>
        <v>0.4924985179442747</v>
      </c>
      <c r="J26" s="289">
        <f t="shared" si="9"/>
        <v>0.004560171462446989</v>
      </c>
      <c r="K26" s="5">
        <f t="shared" si="9"/>
        <v>14.008846732637148</v>
      </c>
      <c r="L26" s="5">
        <f t="shared" si="9"/>
        <v>5.353641296912763</v>
      </c>
      <c r="M26" s="3">
        <f t="shared" si="9"/>
        <v>2.1432805873500844</v>
      </c>
      <c r="N26" s="289">
        <f t="shared" si="9"/>
        <v>3.21036070956268</v>
      </c>
      <c r="O26" s="5">
        <f t="shared" si="9"/>
        <v>0.28729080213416025</v>
      </c>
      <c r="P26" s="5">
        <f t="shared" si="9"/>
        <v>7.852615258333713</v>
      </c>
      <c r="Q26" s="5">
        <f t="shared" si="9"/>
        <v>0.8390715490902457</v>
      </c>
      <c r="R26" s="5">
        <f t="shared" si="9"/>
        <v>5.203155638652014</v>
      </c>
      <c r="S26" s="292">
        <f t="shared" si="9"/>
        <v>0.004560171462446989</v>
      </c>
      <c r="T26" s="224">
        <f t="shared" si="9"/>
        <v>0.004560171462446989</v>
      </c>
      <c r="U26" s="5">
        <f t="shared" si="9"/>
        <v>0.013680514387340964</v>
      </c>
      <c r="V26" s="5">
        <f t="shared" si="9"/>
        <v>0.004560171462446989</v>
      </c>
      <c r="W26" s="296">
        <f t="shared" si="9"/>
        <v>0</v>
      </c>
    </row>
    <row r="27" spans="2:23" ht="13.5">
      <c r="B27" s="219" t="s">
        <v>24</v>
      </c>
      <c r="C27" s="6">
        <f aca="true" t="shared" si="10" ref="C27:C35">D27+K27+L27+O27+P27+Q27+R27+S27</f>
        <v>100</v>
      </c>
      <c r="D27" s="58">
        <f aca="true" t="shared" si="11" ref="D27:W27">D7/$C7*100</f>
        <v>69.78725743499533</v>
      </c>
      <c r="E27" s="140">
        <f t="shared" si="11"/>
        <v>63.42147215656093</v>
      </c>
      <c r="F27" s="8">
        <f t="shared" si="11"/>
        <v>6.162387994062998</v>
      </c>
      <c r="G27" s="140">
        <f t="shared" si="11"/>
        <v>0.02748611950964763</v>
      </c>
      <c r="H27" s="8">
        <f t="shared" si="11"/>
        <v>0</v>
      </c>
      <c r="I27" s="140">
        <f t="shared" si="11"/>
        <v>0.1704139409598153</v>
      </c>
      <c r="J27" s="290">
        <f t="shared" si="11"/>
        <v>0.005497223901929526</v>
      </c>
      <c r="K27" s="9">
        <f t="shared" si="11"/>
        <v>13.924468143587488</v>
      </c>
      <c r="L27" s="9">
        <f t="shared" si="11"/>
        <v>4.848551481501842</v>
      </c>
      <c r="M27" s="7">
        <f t="shared" si="11"/>
        <v>1.8360727832444617</v>
      </c>
      <c r="N27" s="290">
        <f t="shared" si="11"/>
        <v>3.01247869825738</v>
      </c>
      <c r="O27" s="9">
        <f t="shared" si="11"/>
        <v>0.20889450827332195</v>
      </c>
      <c r="P27" s="9">
        <f t="shared" si="11"/>
        <v>5.040954318069375</v>
      </c>
      <c r="Q27" s="9">
        <f t="shared" si="11"/>
        <v>0.8080919135836402</v>
      </c>
      <c r="R27" s="9">
        <f t="shared" si="11"/>
        <v>5.376284976087076</v>
      </c>
      <c r="S27" s="141">
        <f t="shared" si="11"/>
        <v>0.005497223901929526</v>
      </c>
      <c r="T27" s="140">
        <f t="shared" si="11"/>
        <v>0.005497223901929526</v>
      </c>
      <c r="U27" s="9">
        <f t="shared" si="11"/>
        <v>0.016491671705788576</v>
      </c>
      <c r="V27" s="9">
        <f t="shared" si="11"/>
        <v>0.005497223901929526</v>
      </c>
      <c r="W27" s="57">
        <f t="shared" si="11"/>
        <v>0</v>
      </c>
    </row>
    <row r="28" spans="2:23" ht="13.5">
      <c r="B28" s="219" t="s">
        <v>25</v>
      </c>
      <c r="C28" s="6">
        <f t="shared" si="10"/>
        <v>99.99999999999999</v>
      </c>
      <c r="D28" s="58">
        <f aca="true" t="shared" si="12" ref="D28:W28">D8/$C8*100</f>
        <v>27.24014336917563</v>
      </c>
      <c r="E28" s="140">
        <f t="shared" si="12"/>
        <v>20.78853046594982</v>
      </c>
      <c r="F28" s="8">
        <f t="shared" si="12"/>
        <v>6.093189964157706</v>
      </c>
      <c r="G28" s="140">
        <f t="shared" si="12"/>
        <v>0</v>
      </c>
      <c r="H28" s="8">
        <f t="shared" si="12"/>
        <v>0.35842293906810035</v>
      </c>
      <c r="I28" s="140">
        <f t="shared" si="12"/>
        <v>0</v>
      </c>
      <c r="J28" s="290">
        <f t="shared" si="12"/>
        <v>0</v>
      </c>
      <c r="K28" s="9">
        <f t="shared" si="12"/>
        <v>18.996415770609318</v>
      </c>
      <c r="L28" s="9">
        <f t="shared" si="12"/>
        <v>5.376344086021505</v>
      </c>
      <c r="M28" s="7">
        <f t="shared" si="12"/>
        <v>4.301075268817205</v>
      </c>
      <c r="N28" s="290">
        <f t="shared" si="12"/>
        <v>1.0752688172043012</v>
      </c>
      <c r="O28" s="9">
        <f t="shared" si="12"/>
        <v>2.867383512544803</v>
      </c>
      <c r="P28" s="9">
        <f t="shared" si="12"/>
        <v>39.42652329749104</v>
      </c>
      <c r="Q28" s="9">
        <f t="shared" si="12"/>
        <v>1.4336917562724014</v>
      </c>
      <c r="R28" s="9">
        <f t="shared" si="12"/>
        <v>4.659498207885305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ht="13.5">
      <c r="B29" s="219" t="s">
        <v>26</v>
      </c>
      <c r="C29" s="6">
        <f t="shared" si="10"/>
        <v>100</v>
      </c>
      <c r="D29" s="58">
        <f aca="true" t="shared" si="13" ref="D29:W29">D9/$C9*100</f>
        <v>25.429017160686428</v>
      </c>
      <c r="E29" s="140">
        <f t="shared" si="13"/>
        <v>22.932917316692667</v>
      </c>
      <c r="F29" s="8">
        <f t="shared" si="13"/>
        <v>2.49609984399376</v>
      </c>
      <c r="G29" s="140">
        <f t="shared" si="13"/>
        <v>0</v>
      </c>
      <c r="H29" s="8">
        <f t="shared" si="13"/>
        <v>0</v>
      </c>
      <c r="I29" s="140">
        <f t="shared" si="13"/>
        <v>0</v>
      </c>
      <c r="J29" s="290">
        <f t="shared" si="13"/>
        <v>0</v>
      </c>
      <c r="K29" s="9">
        <f t="shared" si="13"/>
        <v>14.97659906396256</v>
      </c>
      <c r="L29" s="9">
        <f t="shared" si="13"/>
        <v>2.9641185647425896</v>
      </c>
      <c r="M29" s="7">
        <f t="shared" si="13"/>
        <v>2.49609984399376</v>
      </c>
      <c r="N29" s="290">
        <f t="shared" si="13"/>
        <v>0.46801872074883</v>
      </c>
      <c r="O29" s="9">
        <f t="shared" si="13"/>
        <v>0.46801872074883</v>
      </c>
      <c r="P29" s="9">
        <f t="shared" si="13"/>
        <v>54.75819032761311</v>
      </c>
      <c r="Q29" s="9">
        <f t="shared" si="13"/>
        <v>0.15600624024961</v>
      </c>
      <c r="R29" s="9">
        <f t="shared" si="13"/>
        <v>1.24804992199688</v>
      </c>
      <c r="S29" s="141">
        <f t="shared" si="13"/>
        <v>0</v>
      </c>
      <c r="T29" s="140">
        <f t="shared" si="13"/>
        <v>0</v>
      </c>
      <c r="U29" s="9">
        <f t="shared" si="13"/>
        <v>0</v>
      </c>
      <c r="V29" s="9">
        <f t="shared" si="13"/>
        <v>0</v>
      </c>
      <c r="W29" s="57">
        <f t="shared" si="13"/>
        <v>0</v>
      </c>
    </row>
    <row r="30" spans="2:23" ht="13.5">
      <c r="B30" s="219" t="s">
        <v>27</v>
      </c>
      <c r="C30" s="6">
        <f t="shared" si="10"/>
        <v>99.99999999999999</v>
      </c>
      <c r="D30" s="58">
        <f aca="true" t="shared" si="14" ref="D30:W30">D10/$C10*100</f>
        <v>41.687344913151364</v>
      </c>
      <c r="E30" s="140">
        <f t="shared" si="14"/>
        <v>30.024813895781637</v>
      </c>
      <c r="F30" s="8">
        <f t="shared" si="14"/>
        <v>11.662531017369728</v>
      </c>
      <c r="G30" s="140">
        <f t="shared" si="14"/>
        <v>0</v>
      </c>
      <c r="H30" s="8">
        <f t="shared" si="14"/>
        <v>0</v>
      </c>
      <c r="I30" s="140">
        <f t="shared" si="14"/>
        <v>0</v>
      </c>
      <c r="J30" s="290">
        <f t="shared" si="14"/>
        <v>0</v>
      </c>
      <c r="K30" s="9">
        <f t="shared" si="14"/>
        <v>23.076923076923077</v>
      </c>
      <c r="L30" s="9">
        <f t="shared" si="14"/>
        <v>3.4739454094292808</v>
      </c>
      <c r="M30" s="7">
        <f t="shared" si="14"/>
        <v>2.977667493796526</v>
      </c>
      <c r="N30" s="290">
        <f t="shared" si="14"/>
        <v>0.49627791563275436</v>
      </c>
      <c r="O30" s="9">
        <f t="shared" si="14"/>
        <v>0.49627791563275436</v>
      </c>
      <c r="P30" s="9">
        <f t="shared" si="14"/>
        <v>28.53598014888337</v>
      </c>
      <c r="Q30" s="9">
        <f t="shared" si="14"/>
        <v>0.7444168734491315</v>
      </c>
      <c r="R30" s="9">
        <f t="shared" si="14"/>
        <v>1.9851116625310175</v>
      </c>
      <c r="S30" s="141">
        <f t="shared" si="14"/>
        <v>0</v>
      </c>
      <c r="T30" s="140">
        <f t="shared" si="14"/>
        <v>0</v>
      </c>
      <c r="U30" s="9">
        <f t="shared" si="14"/>
        <v>0</v>
      </c>
      <c r="V30" s="9">
        <f t="shared" si="14"/>
        <v>0</v>
      </c>
      <c r="W30" s="57">
        <f t="shared" si="14"/>
        <v>0</v>
      </c>
    </row>
    <row r="31" spans="2:23" ht="13.5">
      <c r="B31" s="219" t="s">
        <v>28</v>
      </c>
      <c r="C31" s="6">
        <f t="shared" si="10"/>
        <v>99.99999999999999</v>
      </c>
      <c r="D31" s="58">
        <f aca="true" t="shared" si="15" ref="D31:W31">D11/$C11*100</f>
        <v>21.59090909090909</v>
      </c>
      <c r="E31" s="140">
        <f t="shared" si="15"/>
        <v>18.181818181818183</v>
      </c>
      <c r="F31" s="8">
        <f t="shared" si="15"/>
        <v>2.272727272727273</v>
      </c>
      <c r="G31" s="140">
        <f t="shared" si="15"/>
        <v>0</v>
      </c>
      <c r="H31" s="8">
        <f t="shared" si="15"/>
        <v>0</v>
      </c>
      <c r="I31" s="140">
        <f t="shared" si="15"/>
        <v>1.1363636363636365</v>
      </c>
      <c r="J31" s="290">
        <f t="shared" si="15"/>
        <v>0</v>
      </c>
      <c r="K31" s="9">
        <f t="shared" si="15"/>
        <v>25</v>
      </c>
      <c r="L31" s="9">
        <f t="shared" si="15"/>
        <v>1.1363636363636365</v>
      </c>
      <c r="M31" s="7">
        <f t="shared" si="15"/>
        <v>0</v>
      </c>
      <c r="N31" s="290">
        <f t="shared" si="15"/>
        <v>1.1363636363636365</v>
      </c>
      <c r="O31" s="9">
        <f t="shared" si="15"/>
        <v>4.545454545454546</v>
      </c>
      <c r="P31" s="9">
        <f t="shared" si="15"/>
        <v>45.45454545454545</v>
      </c>
      <c r="Q31" s="9">
        <f t="shared" si="15"/>
        <v>0</v>
      </c>
      <c r="R31" s="9">
        <f t="shared" si="15"/>
        <v>2.272727272727273</v>
      </c>
      <c r="S31" s="141">
        <f t="shared" si="15"/>
        <v>0</v>
      </c>
      <c r="T31" s="140">
        <f t="shared" si="15"/>
        <v>0</v>
      </c>
      <c r="U31" s="9">
        <f t="shared" si="15"/>
        <v>0</v>
      </c>
      <c r="V31" s="9">
        <f t="shared" si="15"/>
        <v>0</v>
      </c>
      <c r="W31" s="57">
        <f t="shared" si="15"/>
        <v>0</v>
      </c>
    </row>
    <row r="32" spans="2:23" ht="13.5">
      <c r="B32" s="219" t="s">
        <v>29</v>
      </c>
      <c r="C32" s="6">
        <f t="shared" si="10"/>
        <v>100</v>
      </c>
      <c r="D32" s="58">
        <f aca="true" t="shared" si="16" ref="D32:W32">D12/$C12*100</f>
        <v>0</v>
      </c>
      <c r="E32" s="140">
        <f t="shared" si="16"/>
        <v>0</v>
      </c>
      <c r="F32" s="8">
        <f t="shared" si="16"/>
        <v>0</v>
      </c>
      <c r="G32" s="140">
        <f t="shared" si="16"/>
        <v>0</v>
      </c>
      <c r="H32" s="8">
        <f t="shared" si="16"/>
        <v>0</v>
      </c>
      <c r="I32" s="140">
        <f t="shared" si="16"/>
        <v>0</v>
      </c>
      <c r="J32" s="290">
        <f t="shared" si="16"/>
        <v>0</v>
      </c>
      <c r="K32" s="9">
        <f t="shared" si="16"/>
        <v>0</v>
      </c>
      <c r="L32" s="9">
        <f t="shared" si="16"/>
        <v>11.11111111111111</v>
      </c>
      <c r="M32" s="7">
        <f t="shared" si="16"/>
        <v>11.11111111111111</v>
      </c>
      <c r="N32" s="290">
        <f t="shared" si="16"/>
        <v>0</v>
      </c>
      <c r="O32" s="9">
        <f t="shared" si="16"/>
        <v>0</v>
      </c>
      <c r="P32" s="9">
        <f t="shared" si="16"/>
        <v>66.66666666666666</v>
      </c>
      <c r="Q32" s="9">
        <f t="shared" si="16"/>
        <v>11.11111111111111</v>
      </c>
      <c r="R32" s="9">
        <f t="shared" si="16"/>
        <v>11.11111111111111</v>
      </c>
      <c r="S32" s="141">
        <f t="shared" si="16"/>
        <v>0</v>
      </c>
      <c r="T32" s="140">
        <f t="shared" si="16"/>
        <v>0</v>
      </c>
      <c r="U32" s="9">
        <f t="shared" si="16"/>
        <v>0</v>
      </c>
      <c r="V32" s="9">
        <f t="shared" si="16"/>
        <v>0</v>
      </c>
      <c r="W32" s="57">
        <f t="shared" si="16"/>
        <v>0</v>
      </c>
    </row>
    <row r="33" spans="2:23" ht="13.5">
      <c r="B33" s="219" t="s">
        <v>58</v>
      </c>
      <c r="C33" s="6">
        <f t="shared" si="10"/>
        <v>100.00000000000001</v>
      </c>
      <c r="D33" s="58">
        <f aca="true" t="shared" si="17" ref="D33:W33">D13/$C13*100</f>
        <v>97.40259740259741</v>
      </c>
      <c r="E33" s="140">
        <f t="shared" si="17"/>
        <v>1.2987012987012987</v>
      </c>
      <c r="F33" s="8">
        <f t="shared" si="17"/>
        <v>0</v>
      </c>
      <c r="G33" s="140">
        <f t="shared" si="17"/>
        <v>0</v>
      </c>
      <c r="H33" s="8">
        <f t="shared" si="17"/>
        <v>0</v>
      </c>
      <c r="I33" s="140">
        <f t="shared" si="17"/>
        <v>96.1038961038961</v>
      </c>
      <c r="J33" s="290">
        <f t="shared" si="17"/>
        <v>0</v>
      </c>
      <c r="K33" s="9">
        <f t="shared" si="17"/>
        <v>1.2987012987012987</v>
      </c>
      <c r="L33" s="9">
        <f t="shared" si="17"/>
        <v>0</v>
      </c>
      <c r="M33" s="7">
        <f t="shared" si="17"/>
        <v>0</v>
      </c>
      <c r="N33" s="290">
        <f t="shared" si="17"/>
        <v>0</v>
      </c>
      <c r="O33" s="9">
        <f t="shared" si="17"/>
        <v>0</v>
      </c>
      <c r="P33" s="9">
        <f t="shared" si="17"/>
        <v>1.2987012987012987</v>
      </c>
      <c r="Q33" s="9">
        <f t="shared" si="17"/>
        <v>0</v>
      </c>
      <c r="R33" s="9">
        <f t="shared" si="17"/>
        <v>0</v>
      </c>
      <c r="S33" s="141">
        <f t="shared" si="17"/>
        <v>0</v>
      </c>
      <c r="T33" s="140">
        <f t="shared" si="17"/>
        <v>0</v>
      </c>
      <c r="U33" s="9">
        <f t="shared" si="17"/>
        <v>0</v>
      </c>
      <c r="V33" s="9">
        <f t="shared" si="17"/>
        <v>0</v>
      </c>
      <c r="W33" s="57">
        <f t="shared" si="17"/>
        <v>0</v>
      </c>
    </row>
    <row r="34" spans="2:23" ht="13.5">
      <c r="B34" s="219" t="s">
        <v>30</v>
      </c>
      <c r="C34" s="6">
        <f>C10/$C10*100</f>
        <v>100</v>
      </c>
      <c r="D34" s="58">
        <f aca="true" t="shared" si="18" ref="D34:W34">D14/$C14*100</f>
        <v>57.14285714285714</v>
      </c>
      <c r="E34" s="140">
        <f t="shared" si="18"/>
        <v>49.2063492063492</v>
      </c>
      <c r="F34" s="8">
        <f t="shared" si="18"/>
        <v>6.349206349206349</v>
      </c>
      <c r="G34" s="140">
        <f t="shared" si="18"/>
        <v>1.5873015873015872</v>
      </c>
      <c r="H34" s="8">
        <f t="shared" si="18"/>
        <v>0</v>
      </c>
      <c r="I34" s="140">
        <f t="shared" si="18"/>
        <v>0</v>
      </c>
      <c r="J34" s="290">
        <f t="shared" si="18"/>
        <v>0</v>
      </c>
      <c r="K34" s="9">
        <f t="shared" si="18"/>
        <v>23.809523809523807</v>
      </c>
      <c r="L34" s="9">
        <f t="shared" si="18"/>
        <v>1.5873015873015872</v>
      </c>
      <c r="M34" s="7">
        <f t="shared" si="18"/>
        <v>0</v>
      </c>
      <c r="N34" s="290">
        <f t="shared" si="18"/>
        <v>1.5873015873015872</v>
      </c>
      <c r="O34" s="9">
        <f t="shared" si="18"/>
        <v>1.5873015873015872</v>
      </c>
      <c r="P34" s="9">
        <f t="shared" si="18"/>
        <v>12.698412698412698</v>
      </c>
      <c r="Q34" s="9">
        <f t="shared" si="18"/>
        <v>0</v>
      </c>
      <c r="R34" s="9">
        <f t="shared" si="18"/>
        <v>3.1746031746031744</v>
      </c>
      <c r="S34" s="141">
        <f t="shared" si="18"/>
        <v>0</v>
      </c>
      <c r="T34" s="140">
        <f t="shared" si="18"/>
        <v>0</v>
      </c>
      <c r="U34" s="9">
        <f t="shared" si="18"/>
        <v>0</v>
      </c>
      <c r="V34" s="9">
        <f t="shared" si="18"/>
        <v>0</v>
      </c>
      <c r="W34" s="57">
        <f t="shared" si="18"/>
        <v>0</v>
      </c>
    </row>
    <row r="35" spans="2:23" ht="13.5">
      <c r="B35" s="219" t="s">
        <v>59</v>
      </c>
      <c r="C35" s="6">
        <f t="shared" si="10"/>
        <v>100</v>
      </c>
      <c r="D35" s="58">
        <f aca="true" t="shared" si="19" ref="D35:W35">D15/$C15*100</f>
        <v>18.6046511627907</v>
      </c>
      <c r="E35" s="140">
        <f t="shared" si="19"/>
        <v>16.27906976744186</v>
      </c>
      <c r="F35" s="8">
        <f t="shared" si="19"/>
        <v>2.3255813953488373</v>
      </c>
      <c r="G35" s="140">
        <f t="shared" si="19"/>
        <v>0</v>
      </c>
      <c r="H35" s="8">
        <f t="shared" si="19"/>
        <v>0</v>
      </c>
      <c r="I35" s="140">
        <f t="shared" si="19"/>
        <v>0</v>
      </c>
      <c r="J35" s="290">
        <f t="shared" si="19"/>
        <v>0</v>
      </c>
      <c r="K35" s="9">
        <f t="shared" si="19"/>
        <v>30.23255813953488</v>
      </c>
      <c r="L35" s="9">
        <f t="shared" si="19"/>
        <v>0</v>
      </c>
      <c r="M35" s="7">
        <f t="shared" si="19"/>
        <v>0</v>
      </c>
      <c r="N35" s="290">
        <f t="shared" si="19"/>
        <v>0</v>
      </c>
      <c r="O35" s="9">
        <f t="shared" si="19"/>
        <v>0</v>
      </c>
      <c r="P35" s="9">
        <f t="shared" si="19"/>
        <v>44.18604651162791</v>
      </c>
      <c r="Q35" s="9">
        <f t="shared" si="19"/>
        <v>0</v>
      </c>
      <c r="R35" s="9">
        <f t="shared" si="19"/>
        <v>6.976744186046512</v>
      </c>
      <c r="S35" s="141">
        <f t="shared" si="19"/>
        <v>0</v>
      </c>
      <c r="T35" s="140">
        <f t="shared" si="19"/>
        <v>0</v>
      </c>
      <c r="U35" s="9">
        <f t="shared" si="19"/>
        <v>0</v>
      </c>
      <c r="V35" s="9">
        <f t="shared" si="19"/>
        <v>0</v>
      </c>
      <c r="W35" s="57">
        <f t="shared" si="19"/>
        <v>0</v>
      </c>
    </row>
    <row r="36" spans="2:23" ht="13.5">
      <c r="B36" s="219" t="s">
        <v>31</v>
      </c>
      <c r="C36" s="6">
        <v>100</v>
      </c>
      <c r="D36" s="58">
        <f aca="true" t="shared" si="20" ref="D36:W36">D16/$C16*100</f>
        <v>36.61485319516407</v>
      </c>
      <c r="E36" s="140">
        <f t="shared" si="20"/>
        <v>27.288428324697755</v>
      </c>
      <c r="F36" s="8">
        <f t="shared" si="20"/>
        <v>9.32642487046632</v>
      </c>
      <c r="G36" s="140">
        <f t="shared" si="20"/>
        <v>0</v>
      </c>
      <c r="H36" s="8">
        <f t="shared" si="20"/>
        <v>0</v>
      </c>
      <c r="I36" s="140">
        <f t="shared" si="20"/>
        <v>0</v>
      </c>
      <c r="J36" s="290">
        <f t="shared" si="20"/>
        <v>0</v>
      </c>
      <c r="K36" s="9">
        <f t="shared" si="20"/>
        <v>32.98791018998273</v>
      </c>
      <c r="L36" s="9">
        <f t="shared" si="20"/>
        <v>0</v>
      </c>
      <c r="M36" s="7">
        <f t="shared" si="20"/>
        <v>0</v>
      </c>
      <c r="N36" s="290">
        <f t="shared" si="20"/>
        <v>0</v>
      </c>
      <c r="O36" s="9">
        <f t="shared" si="20"/>
        <v>0.3454231433506045</v>
      </c>
      <c r="P36" s="9">
        <f t="shared" si="20"/>
        <v>20.72538860103627</v>
      </c>
      <c r="Q36" s="9">
        <f t="shared" si="20"/>
        <v>4.317789291882556</v>
      </c>
      <c r="R36" s="9">
        <f t="shared" si="20"/>
        <v>5.008635578583765</v>
      </c>
      <c r="S36" s="141">
        <f t="shared" si="20"/>
        <v>0</v>
      </c>
      <c r="T36" s="140">
        <f t="shared" si="20"/>
        <v>0</v>
      </c>
      <c r="U36" s="9">
        <f t="shared" si="20"/>
        <v>0</v>
      </c>
      <c r="V36" s="9">
        <f t="shared" si="20"/>
        <v>0</v>
      </c>
      <c r="W36" s="57">
        <f t="shared" si="20"/>
        <v>0</v>
      </c>
    </row>
    <row r="37" spans="2:23" ht="13.5">
      <c r="B37" s="219" t="s">
        <v>32</v>
      </c>
      <c r="C37" s="59">
        <v>99.99999999999999</v>
      </c>
      <c r="D37" s="58">
        <f aca="true" t="shared" si="21" ref="D37:W37">D17/$C17*100</f>
        <v>71.97943444730078</v>
      </c>
      <c r="E37" s="140">
        <f t="shared" si="21"/>
        <v>69.73007712082261</v>
      </c>
      <c r="F37" s="8">
        <f t="shared" si="21"/>
        <v>2.120822622107969</v>
      </c>
      <c r="G37" s="140">
        <f t="shared" si="21"/>
        <v>0</v>
      </c>
      <c r="H37" s="8">
        <f t="shared" si="21"/>
        <v>0</v>
      </c>
      <c r="I37" s="140">
        <f t="shared" si="21"/>
        <v>0.12853470437017994</v>
      </c>
      <c r="J37" s="290">
        <f t="shared" si="21"/>
        <v>0</v>
      </c>
      <c r="K37" s="9">
        <f t="shared" si="21"/>
        <v>3.534704370179949</v>
      </c>
      <c r="L37" s="9">
        <f t="shared" si="21"/>
        <v>15.488431876606684</v>
      </c>
      <c r="M37" s="7">
        <f t="shared" si="21"/>
        <v>6.105398457583547</v>
      </c>
      <c r="N37" s="290">
        <f t="shared" si="21"/>
        <v>9.383033419023135</v>
      </c>
      <c r="O37" s="9">
        <f t="shared" si="21"/>
        <v>0.3213367609254499</v>
      </c>
      <c r="P37" s="9">
        <f t="shared" si="21"/>
        <v>2.2493573264781492</v>
      </c>
      <c r="Q37" s="9">
        <f t="shared" si="21"/>
        <v>0.1928020565552699</v>
      </c>
      <c r="R37" s="9">
        <f t="shared" si="21"/>
        <v>6.233933161953727</v>
      </c>
      <c r="S37" s="141">
        <f t="shared" si="21"/>
        <v>0</v>
      </c>
      <c r="T37" s="140">
        <f t="shared" si="21"/>
        <v>0</v>
      </c>
      <c r="U37" s="9">
        <f t="shared" si="21"/>
        <v>0</v>
      </c>
      <c r="V37" s="9">
        <f t="shared" si="21"/>
        <v>0</v>
      </c>
      <c r="W37" s="57">
        <f t="shared" si="21"/>
        <v>0</v>
      </c>
    </row>
    <row r="38" spans="2:23" ht="13.5">
      <c r="B38" s="220" t="s">
        <v>33</v>
      </c>
      <c r="C38" s="6">
        <v>100</v>
      </c>
      <c r="D38" s="134">
        <f aca="true" t="shared" si="22" ref="D38:W38">D18/$C18*100</f>
        <v>8.411214953271028</v>
      </c>
      <c r="E38" s="136">
        <f t="shared" si="22"/>
        <v>5.29595015576324</v>
      </c>
      <c r="F38" s="135">
        <f t="shared" si="22"/>
        <v>2.4922118380062304</v>
      </c>
      <c r="G38" s="136">
        <f t="shared" si="22"/>
        <v>0.6230529595015576</v>
      </c>
      <c r="H38" s="135">
        <f t="shared" si="22"/>
        <v>0</v>
      </c>
      <c r="I38" s="136">
        <f t="shared" si="22"/>
        <v>0</v>
      </c>
      <c r="J38" s="291">
        <f t="shared" si="22"/>
        <v>0</v>
      </c>
      <c r="K38" s="137">
        <f t="shared" si="22"/>
        <v>7.476635514018691</v>
      </c>
      <c r="L38" s="137">
        <f t="shared" si="22"/>
        <v>7.476635514018691</v>
      </c>
      <c r="M38" s="138">
        <f t="shared" si="22"/>
        <v>7.165109034267912</v>
      </c>
      <c r="N38" s="291">
        <f t="shared" si="22"/>
        <v>0.3115264797507788</v>
      </c>
      <c r="O38" s="137">
        <f t="shared" si="22"/>
        <v>6.853582554517133</v>
      </c>
      <c r="P38" s="137">
        <f t="shared" si="22"/>
        <v>33.33333333333333</v>
      </c>
      <c r="Q38" s="137">
        <f t="shared" si="22"/>
        <v>25.233644859813083</v>
      </c>
      <c r="R38" s="137">
        <f t="shared" si="22"/>
        <v>11.214953271028037</v>
      </c>
      <c r="S38" s="139">
        <f t="shared" si="22"/>
        <v>0</v>
      </c>
      <c r="T38" s="136">
        <f t="shared" si="22"/>
        <v>0</v>
      </c>
      <c r="U38" s="137">
        <f t="shared" si="22"/>
        <v>0</v>
      </c>
      <c r="V38" s="137">
        <f t="shared" si="22"/>
        <v>0.3115264797507788</v>
      </c>
      <c r="W38" s="293">
        <f t="shared" si="22"/>
        <v>0.3115264797507788</v>
      </c>
    </row>
    <row r="39" spans="2:23" ht="13.5">
      <c r="B39" s="219" t="s">
        <v>24</v>
      </c>
      <c r="C39" s="6">
        <v>100</v>
      </c>
      <c r="D39" s="58">
        <f aca="true" t="shared" si="23" ref="D39:W39">D19/$C19*100</f>
        <v>10.714285714285714</v>
      </c>
      <c r="E39" s="140">
        <f t="shared" si="23"/>
        <v>6.25</v>
      </c>
      <c r="F39" s="8">
        <f t="shared" si="23"/>
        <v>3.571428571428571</v>
      </c>
      <c r="G39" s="140">
        <f t="shared" si="23"/>
        <v>0.8928571428571428</v>
      </c>
      <c r="H39" s="8">
        <f t="shared" si="23"/>
        <v>0</v>
      </c>
      <c r="I39" s="140">
        <f t="shared" si="23"/>
        <v>0</v>
      </c>
      <c r="J39" s="290">
        <f t="shared" si="23"/>
        <v>0</v>
      </c>
      <c r="K39" s="9">
        <f t="shared" si="23"/>
        <v>7.142857142857142</v>
      </c>
      <c r="L39" s="9">
        <f t="shared" si="23"/>
        <v>9.375</v>
      </c>
      <c r="M39" s="7">
        <f t="shared" si="23"/>
        <v>8.928571428571429</v>
      </c>
      <c r="N39" s="290">
        <f t="shared" si="23"/>
        <v>0.4464285714285714</v>
      </c>
      <c r="O39" s="9">
        <f t="shared" si="23"/>
        <v>6.696428571428571</v>
      </c>
      <c r="P39" s="9">
        <f t="shared" si="23"/>
        <v>27.67857142857143</v>
      </c>
      <c r="Q39" s="9">
        <f t="shared" si="23"/>
        <v>29.464285714285715</v>
      </c>
      <c r="R39" s="9">
        <f t="shared" si="23"/>
        <v>8.928571428571429</v>
      </c>
      <c r="S39" s="141">
        <f t="shared" si="23"/>
        <v>0</v>
      </c>
      <c r="T39" s="140">
        <f t="shared" si="23"/>
        <v>0</v>
      </c>
      <c r="U39" s="9">
        <f t="shared" si="23"/>
        <v>0</v>
      </c>
      <c r="V39" s="9">
        <f t="shared" si="23"/>
        <v>0.4464285714285714</v>
      </c>
      <c r="W39" s="57">
        <f t="shared" si="23"/>
        <v>0</v>
      </c>
    </row>
    <row r="40" spans="2:23" ht="13.5">
      <c r="B40" s="219" t="s">
        <v>25</v>
      </c>
      <c r="C40" s="6">
        <v>100</v>
      </c>
      <c r="D40" s="58">
        <f aca="true" t="shared" si="24" ref="D40:W40">D20/$C20*100</f>
        <v>0</v>
      </c>
      <c r="E40" s="140">
        <f t="shared" si="24"/>
        <v>0</v>
      </c>
      <c r="F40" s="8">
        <f t="shared" si="24"/>
        <v>0</v>
      </c>
      <c r="G40" s="140">
        <f t="shared" si="24"/>
        <v>0</v>
      </c>
      <c r="H40" s="8">
        <f t="shared" si="24"/>
        <v>0</v>
      </c>
      <c r="I40" s="140">
        <f t="shared" si="24"/>
        <v>0</v>
      </c>
      <c r="J40" s="290">
        <f t="shared" si="24"/>
        <v>0</v>
      </c>
      <c r="K40" s="9">
        <f t="shared" si="24"/>
        <v>3.8461538461538463</v>
      </c>
      <c r="L40" s="9">
        <f t="shared" si="24"/>
        <v>7.6923076923076925</v>
      </c>
      <c r="M40" s="7">
        <f t="shared" si="24"/>
        <v>7.6923076923076925</v>
      </c>
      <c r="N40" s="290">
        <f t="shared" si="24"/>
        <v>0</v>
      </c>
      <c r="O40" s="9">
        <f t="shared" si="24"/>
        <v>15.384615384615385</v>
      </c>
      <c r="P40" s="9">
        <f t="shared" si="24"/>
        <v>46.15384615384615</v>
      </c>
      <c r="Q40" s="9">
        <f t="shared" si="24"/>
        <v>7.6923076923076925</v>
      </c>
      <c r="R40" s="9">
        <f t="shared" si="24"/>
        <v>19.230769230769234</v>
      </c>
      <c r="S40" s="141">
        <f t="shared" si="24"/>
        <v>0</v>
      </c>
      <c r="T40" s="140">
        <f t="shared" si="24"/>
        <v>0</v>
      </c>
      <c r="U40" s="9">
        <f t="shared" si="24"/>
        <v>0</v>
      </c>
      <c r="V40" s="9">
        <f t="shared" si="24"/>
        <v>0</v>
      </c>
      <c r="W40" s="57">
        <f t="shared" si="24"/>
        <v>3.8461538461538463</v>
      </c>
    </row>
    <row r="41" spans="2:23" ht="13.5">
      <c r="B41" s="219" t="s">
        <v>26</v>
      </c>
      <c r="C41" s="6">
        <v>99.99999999999999</v>
      </c>
      <c r="D41" s="58">
        <f aca="true" t="shared" si="25" ref="D41:W41">D21/$C21*100</f>
        <v>2.7777777777777777</v>
      </c>
      <c r="E41" s="140">
        <f t="shared" si="25"/>
        <v>2.7777777777777777</v>
      </c>
      <c r="F41" s="8">
        <f t="shared" si="25"/>
        <v>0</v>
      </c>
      <c r="G41" s="140">
        <f t="shared" si="25"/>
        <v>0</v>
      </c>
      <c r="H41" s="8">
        <f t="shared" si="25"/>
        <v>0</v>
      </c>
      <c r="I41" s="140">
        <f t="shared" si="25"/>
        <v>0</v>
      </c>
      <c r="J41" s="290">
        <f t="shared" si="25"/>
        <v>0</v>
      </c>
      <c r="K41" s="9">
        <f t="shared" si="25"/>
        <v>8.333333333333332</v>
      </c>
      <c r="L41" s="9">
        <f t="shared" si="25"/>
        <v>0</v>
      </c>
      <c r="M41" s="7">
        <f t="shared" si="25"/>
        <v>0</v>
      </c>
      <c r="N41" s="290">
        <f t="shared" si="25"/>
        <v>0</v>
      </c>
      <c r="O41" s="9">
        <f t="shared" si="25"/>
        <v>0</v>
      </c>
      <c r="P41" s="9">
        <f t="shared" si="25"/>
        <v>75</v>
      </c>
      <c r="Q41" s="9">
        <f t="shared" si="25"/>
        <v>0</v>
      </c>
      <c r="R41" s="9">
        <f t="shared" si="25"/>
        <v>13.88888888888889</v>
      </c>
      <c r="S41" s="141">
        <f t="shared" si="25"/>
        <v>0</v>
      </c>
      <c r="T41" s="140">
        <f t="shared" si="25"/>
        <v>0</v>
      </c>
      <c r="U41" s="9">
        <f t="shared" si="25"/>
        <v>0</v>
      </c>
      <c r="V41" s="9">
        <f t="shared" si="25"/>
        <v>0</v>
      </c>
      <c r="W41" s="57">
        <f t="shared" si="25"/>
        <v>0</v>
      </c>
    </row>
    <row r="42" spans="2:23" ht="13.5">
      <c r="B42" s="219" t="s">
        <v>27</v>
      </c>
      <c r="C42" s="6">
        <v>100</v>
      </c>
      <c r="D42" s="58">
        <f aca="true" t="shared" si="26" ref="D42:W42">D22/$C22*100</f>
        <v>8.333333333333332</v>
      </c>
      <c r="E42" s="140">
        <f t="shared" si="26"/>
        <v>8.333333333333332</v>
      </c>
      <c r="F42" s="8">
        <f t="shared" si="26"/>
        <v>0</v>
      </c>
      <c r="G42" s="140">
        <f t="shared" si="26"/>
        <v>0</v>
      </c>
      <c r="H42" s="8">
        <f t="shared" si="26"/>
        <v>0</v>
      </c>
      <c r="I42" s="140">
        <f t="shared" si="26"/>
        <v>0</v>
      </c>
      <c r="J42" s="290">
        <f t="shared" si="26"/>
        <v>0</v>
      </c>
      <c r="K42" s="9">
        <f t="shared" si="26"/>
        <v>12.5</v>
      </c>
      <c r="L42" s="9">
        <f t="shared" si="26"/>
        <v>0</v>
      </c>
      <c r="M42" s="7">
        <f t="shared" si="26"/>
        <v>0</v>
      </c>
      <c r="N42" s="290">
        <f t="shared" si="26"/>
        <v>0</v>
      </c>
      <c r="O42" s="9">
        <f t="shared" si="26"/>
        <v>12.5</v>
      </c>
      <c r="P42" s="9">
        <f t="shared" si="26"/>
        <v>12.5</v>
      </c>
      <c r="Q42" s="9">
        <f t="shared" si="26"/>
        <v>45.83333333333333</v>
      </c>
      <c r="R42" s="9">
        <f t="shared" si="26"/>
        <v>8.333333333333332</v>
      </c>
      <c r="S42" s="141">
        <f t="shared" si="26"/>
        <v>0</v>
      </c>
      <c r="T42" s="140">
        <f t="shared" si="26"/>
        <v>0</v>
      </c>
      <c r="U42" s="9">
        <f t="shared" si="26"/>
        <v>0</v>
      </c>
      <c r="V42" s="9">
        <f t="shared" si="26"/>
        <v>0</v>
      </c>
      <c r="W42" s="57">
        <f t="shared" si="26"/>
        <v>0</v>
      </c>
    </row>
    <row r="43" spans="2:23" ht="14.25" thickBot="1">
      <c r="B43" s="221" t="s">
        <v>29</v>
      </c>
      <c r="C43" s="142">
        <v>100</v>
      </c>
      <c r="D43" s="61">
        <f aca="true" t="shared" si="27" ref="D43:W43">D23/$C23*100</f>
        <v>0</v>
      </c>
      <c r="E43" s="145">
        <f t="shared" si="27"/>
        <v>0</v>
      </c>
      <c r="F43" s="144">
        <f t="shared" si="27"/>
        <v>0</v>
      </c>
      <c r="G43" s="145">
        <f t="shared" si="27"/>
        <v>0</v>
      </c>
      <c r="H43" s="144">
        <f t="shared" si="27"/>
        <v>0</v>
      </c>
      <c r="I43" s="145">
        <f t="shared" si="27"/>
        <v>0</v>
      </c>
      <c r="J43" s="294">
        <f t="shared" si="27"/>
        <v>0</v>
      </c>
      <c r="K43" s="10">
        <f t="shared" si="27"/>
        <v>9.090909090909092</v>
      </c>
      <c r="L43" s="10">
        <f t="shared" si="27"/>
        <v>9.090909090909092</v>
      </c>
      <c r="M43" s="143">
        <f t="shared" si="27"/>
        <v>9.090909090909092</v>
      </c>
      <c r="N43" s="294">
        <f t="shared" si="27"/>
        <v>0</v>
      </c>
      <c r="O43" s="10">
        <f t="shared" si="27"/>
        <v>0</v>
      </c>
      <c r="P43" s="10">
        <f t="shared" si="27"/>
        <v>27.27272727272727</v>
      </c>
      <c r="Q43" s="10">
        <f t="shared" si="27"/>
        <v>18.181818181818183</v>
      </c>
      <c r="R43" s="10">
        <f t="shared" si="27"/>
        <v>36.36363636363637</v>
      </c>
      <c r="S43" s="295">
        <f t="shared" si="27"/>
        <v>0</v>
      </c>
      <c r="T43" s="145">
        <f t="shared" si="27"/>
        <v>0</v>
      </c>
      <c r="U43" s="10">
        <f t="shared" si="27"/>
        <v>0</v>
      </c>
      <c r="V43" s="10">
        <f t="shared" si="27"/>
        <v>0</v>
      </c>
      <c r="W43" s="60">
        <f t="shared" si="27"/>
        <v>0</v>
      </c>
    </row>
  </sheetData>
  <sheetProtection/>
  <mergeCells count="25">
    <mergeCell ref="B3:B5"/>
    <mergeCell ref="C3:C4"/>
    <mergeCell ref="D3:J3"/>
    <mergeCell ref="M3:N3"/>
    <mergeCell ref="M4:M5"/>
    <mergeCell ref="N4:N5"/>
    <mergeCell ref="D4:D5"/>
    <mergeCell ref="E4:E5"/>
    <mergeCell ref="K4:K5"/>
    <mergeCell ref="L4:L5"/>
    <mergeCell ref="S4:S5"/>
    <mergeCell ref="T2:W2"/>
    <mergeCell ref="T4:T5"/>
    <mergeCell ref="U4:U5"/>
    <mergeCell ref="V4:V5"/>
    <mergeCell ref="T3:W3"/>
    <mergeCell ref="W4:W5"/>
    <mergeCell ref="R4:R5"/>
    <mergeCell ref="O4:O5"/>
    <mergeCell ref="Q4:Q5"/>
    <mergeCell ref="F4:F5"/>
    <mergeCell ref="G4:G5"/>
    <mergeCell ref="J4:J5"/>
    <mergeCell ref="H4:H5"/>
    <mergeCell ref="I4:I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3" sqref="T3:W3"/>
    </sheetView>
  </sheetViews>
  <sheetFormatPr defaultColWidth="5.875" defaultRowHeight="13.5"/>
  <cols>
    <col min="1" max="1" width="9.00390625" style="226" customWidth="1"/>
    <col min="2" max="2" width="10.625" style="226" customWidth="1"/>
    <col min="3" max="3" width="11.25390625" style="226" bestFit="1" customWidth="1"/>
    <col min="4" max="4" width="9.25390625" style="226" bestFit="1" customWidth="1"/>
    <col min="5" max="5" width="7.50390625" style="226" customWidth="1"/>
    <col min="6" max="6" width="7.125" style="226" customWidth="1"/>
    <col min="7" max="8" width="5.875" style="226" customWidth="1"/>
    <col min="9" max="9" width="6.25390625" style="226" customWidth="1"/>
    <col min="10" max="10" width="5.875" style="226" customWidth="1"/>
    <col min="11" max="11" width="8.25390625" style="226" customWidth="1"/>
    <col min="12" max="14" width="6.875" style="226" customWidth="1"/>
    <col min="15" max="15" width="6.00390625" style="226" customWidth="1"/>
    <col min="16" max="18" width="7.125" style="226" customWidth="1"/>
    <col min="19" max="19" width="4.50390625" style="226" customWidth="1"/>
    <col min="20" max="22" width="4.375" style="226" customWidth="1"/>
    <col min="23" max="23" width="4.50390625" style="226" customWidth="1"/>
    <col min="24" max="250" width="9.00390625" style="226" customWidth="1"/>
    <col min="251" max="251" width="10.625" style="226" customWidth="1"/>
    <col min="252" max="252" width="11.25390625" style="226" bestFit="1" customWidth="1"/>
    <col min="253" max="253" width="9.25390625" style="226" bestFit="1" customWidth="1"/>
    <col min="254" max="254" width="7.50390625" style="226" customWidth="1"/>
    <col min="255" max="255" width="7.125" style="226" customWidth="1"/>
    <col min="256" max="16384" width="5.875" style="226" customWidth="1"/>
  </cols>
  <sheetData>
    <row r="1" ht="17.25">
      <c r="B1" s="225" t="s">
        <v>75</v>
      </c>
    </row>
    <row r="2" spans="2:23" ht="18" thickBot="1">
      <c r="B2" s="225"/>
      <c r="T2" s="391" t="s">
        <v>86</v>
      </c>
      <c r="U2" s="391"/>
      <c r="V2" s="391"/>
      <c r="W2" s="391"/>
    </row>
    <row r="3" spans="2:23" ht="29.25" customHeight="1" thickBot="1">
      <c r="B3" s="419" t="s">
        <v>0</v>
      </c>
      <c r="C3" s="422" t="s">
        <v>1</v>
      </c>
      <c r="D3" s="424" t="s">
        <v>2</v>
      </c>
      <c r="E3" s="425"/>
      <c r="F3" s="425"/>
      <c r="G3" s="425"/>
      <c r="H3" s="425"/>
      <c r="I3" s="425"/>
      <c r="J3" s="426"/>
      <c r="K3" s="227" t="s">
        <v>65</v>
      </c>
      <c r="L3" s="228" t="s">
        <v>66</v>
      </c>
      <c r="M3" s="427" t="s">
        <v>3</v>
      </c>
      <c r="N3" s="428"/>
      <c r="O3" s="227" t="s">
        <v>67</v>
      </c>
      <c r="P3" s="227" t="s">
        <v>68</v>
      </c>
      <c r="Q3" s="227" t="s">
        <v>69</v>
      </c>
      <c r="R3" s="227" t="s">
        <v>70</v>
      </c>
      <c r="S3" s="228" t="s">
        <v>71</v>
      </c>
      <c r="T3" s="439" t="s">
        <v>52</v>
      </c>
      <c r="U3" s="440"/>
      <c r="V3" s="440"/>
      <c r="W3" s="441"/>
    </row>
    <row r="4" spans="2:23" ht="45.75" customHeight="1">
      <c r="B4" s="420"/>
      <c r="C4" s="423"/>
      <c r="D4" s="442" t="s">
        <v>4</v>
      </c>
      <c r="E4" s="444" t="s">
        <v>5</v>
      </c>
      <c r="F4" s="429" t="s">
        <v>6</v>
      </c>
      <c r="G4" s="429" t="s">
        <v>7</v>
      </c>
      <c r="H4" s="429" t="s">
        <v>8</v>
      </c>
      <c r="I4" s="429" t="s">
        <v>9</v>
      </c>
      <c r="J4" s="431" t="s">
        <v>10</v>
      </c>
      <c r="K4" s="433" t="s">
        <v>11</v>
      </c>
      <c r="L4" s="435" t="s">
        <v>4</v>
      </c>
      <c r="M4" s="437" t="s">
        <v>12</v>
      </c>
      <c r="N4" s="431" t="s">
        <v>13</v>
      </c>
      <c r="O4" s="452" t="s">
        <v>14</v>
      </c>
      <c r="P4" s="229" t="s">
        <v>72</v>
      </c>
      <c r="Q4" s="433" t="s">
        <v>15</v>
      </c>
      <c r="R4" s="454" t="s">
        <v>16</v>
      </c>
      <c r="S4" s="456" t="s">
        <v>73</v>
      </c>
      <c r="T4" s="450" t="s">
        <v>17</v>
      </c>
      <c r="U4" s="446" t="s">
        <v>18</v>
      </c>
      <c r="V4" s="446" t="s">
        <v>19</v>
      </c>
      <c r="W4" s="448" t="s">
        <v>20</v>
      </c>
    </row>
    <row r="5" spans="2:23" ht="44.25" customHeight="1" thickBot="1">
      <c r="B5" s="421"/>
      <c r="C5" s="230" t="s">
        <v>21</v>
      </c>
      <c r="D5" s="443"/>
      <c r="E5" s="445"/>
      <c r="F5" s="430"/>
      <c r="G5" s="430"/>
      <c r="H5" s="430"/>
      <c r="I5" s="430"/>
      <c r="J5" s="432"/>
      <c r="K5" s="434"/>
      <c r="L5" s="436"/>
      <c r="M5" s="438"/>
      <c r="N5" s="432"/>
      <c r="O5" s="453"/>
      <c r="P5" s="231" t="s">
        <v>22</v>
      </c>
      <c r="Q5" s="434"/>
      <c r="R5" s="455"/>
      <c r="S5" s="457"/>
      <c r="T5" s="451"/>
      <c r="U5" s="447"/>
      <c r="V5" s="447"/>
      <c r="W5" s="449"/>
    </row>
    <row r="6" spans="2:23" ht="13.5">
      <c r="B6" s="232" t="s">
        <v>23</v>
      </c>
      <c r="C6" s="233">
        <f>D6+K6+L6+O6+P6+Q6+R6+S6</f>
        <v>10806</v>
      </c>
      <c r="D6" s="234">
        <f aca="true" t="shared" si="0" ref="D6:K6">SUM(D7:D17)</f>
        <v>6907</v>
      </c>
      <c r="E6" s="235">
        <f t="shared" si="0"/>
        <v>6746</v>
      </c>
      <c r="F6" s="236">
        <f t="shared" si="0"/>
        <v>134</v>
      </c>
      <c r="G6" s="236">
        <f t="shared" si="0"/>
        <v>2</v>
      </c>
      <c r="H6" s="236">
        <f t="shared" si="0"/>
        <v>1</v>
      </c>
      <c r="I6" s="236">
        <f t="shared" si="0"/>
        <v>23</v>
      </c>
      <c r="J6" s="237">
        <f t="shared" si="0"/>
        <v>1</v>
      </c>
      <c r="K6" s="238">
        <f t="shared" si="0"/>
        <v>1304</v>
      </c>
      <c r="L6" s="238">
        <f>M6+N6</f>
        <v>770</v>
      </c>
      <c r="M6" s="239">
        <f aca="true" t="shared" si="1" ref="M6:W6">SUM(M7:M17)</f>
        <v>271</v>
      </c>
      <c r="N6" s="237">
        <f t="shared" si="1"/>
        <v>499</v>
      </c>
      <c r="O6" s="238">
        <f t="shared" si="1"/>
        <v>54</v>
      </c>
      <c r="P6" s="238">
        <f t="shared" si="1"/>
        <v>1066</v>
      </c>
      <c r="Q6" s="238">
        <f t="shared" si="1"/>
        <v>61</v>
      </c>
      <c r="R6" s="238">
        <f t="shared" si="1"/>
        <v>643</v>
      </c>
      <c r="S6" s="240">
        <f t="shared" si="1"/>
        <v>1</v>
      </c>
      <c r="T6" s="241">
        <f t="shared" si="1"/>
        <v>1</v>
      </c>
      <c r="U6" s="238">
        <f t="shared" si="1"/>
        <v>0</v>
      </c>
      <c r="V6" s="238">
        <f t="shared" si="1"/>
        <v>0</v>
      </c>
      <c r="W6" s="242">
        <f t="shared" si="1"/>
        <v>0</v>
      </c>
    </row>
    <row r="7" spans="2:23" ht="13.5">
      <c r="B7" s="243" t="s">
        <v>24</v>
      </c>
      <c r="C7" s="244">
        <f>D7+K7+L7+O7+P7+Q7+R7+S7</f>
        <v>8785</v>
      </c>
      <c r="D7" s="245">
        <f>SUM(E7:J7)</f>
        <v>6020</v>
      </c>
      <c r="E7" s="246">
        <f>'【男】公立'!E7+'【男】国・私立'!E7+'【男】国・私立'!E9</f>
        <v>5898</v>
      </c>
      <c r="F7" s="247">
        <f>'【男】公立'!F7+'【男】国・私立'!F7+'【男】国・私立'!F9</f>
        <v>98</v>
      </c>
      <c r="G7" s="247">
        <f>'【男】公立'!G7+'【男】国・私立'!G7+'【男】国・私立'!G9</f>
        <v>2</v>
      </c>
      <c r="H7" s="247">
        <f>'【男】公立'!H7+'【男】国・私立'!H7+'【男】国・私立'!H9</f>
        <v>0</v>
      </c>
      <c r="I7" s="247">
        <f>'【男】公立'!I7+'【男】国・私立'!I7+'【男】国・私立'!I9</f>
        <v>21</v>
      </c>
      <c r="J7" s="248">
        <f>'【男】公立'!J7+'【男】国・私立'!J7+'【男】国・私立'!J9</f>
        <v>1</v>
      </c>
      <c r="K7" s="249">
        <f>'【男】公立'!K7+'【男】国・私立'!K7+'【男】国・私立'!K9</f>
        <v>1009</v>
      </c>
      <c r="L7" s="250">
        <f>M7+N7</f>
        <v>580</v>
      </c>
      <c r="M7" s="251">
        <f>'【男】公立'!M7+'【男】国・私立'!M7+'【男】国・私立'!M9</f>
        <v>183</v>
      </c>
      <c r="N7" s="248">
        <f>'【男】公立'!N7+'【男】国・私立'!N7+'【男】国・私立'!N9</f>
        <v>397</v>
      </c>
      <c r="O7" s="249">
        <f>'【男】公立'!O7+'【男】国・私立'!O7+'【男】国・私立'!O9</f>
        <v>32</v>
      </c>
      <c r="P7" s="249">
        <f>'【男】公立'!P7+'【男】国・私立'!P7+'【男】国・私立'!P9</f>
        <v>522</v>
      </c>
      <c r="Q7" s="249">
        <f>'【男】公立'!Q7+'【男】国・私立'!Q7+'【男】国・私立'!Q9</f>
        <v>57</v>
      </c>
      <c r="R7" s="249">
        <f>'【男】公立'!R7+'【男】国・私立'!R7+'【男】国・私立'!R9</f>
        <v>564</v>
      </c>
      <c r="S7" s="252">
        <f>'【男】公立'!S7+'【男】国・私立'!S7+'【男】国・私立'!S9</f>
        <v>1</v>
      </c>
      <c r="T7" s="253">
        <f>'【男】公立'!T7+'【男】国・私立'!T7+'【男】国・私立'!T9</f>
        <v>1</v>
      </c>
      <c r="U7" s="249">
        <f>'【男】公立'!U7+'【男】国・私立'!U7+'【男】国・私立'!U9</f>
        <v>0</v>
      </c>
      <c r="V7" s="249">
        <f>'【男】公立'!V7+'【男】国・私立'!V7+'【男】国・私立'!V9</f>
        <v>0</v>
      </c>
      <c r="W7" s="254">
        <f>'【男】公立'!W7+'【男】国・私立'!W7+'【男】国・私立'!W9</f>
        <v>0</v>
      </c>
    </row>
    <row r="8" spans="2:23" ht="13.5">
      <c r="B8" s="243" t="s">
        <v>25</v>
      </c>
      <c r="C8" s="244">
        <f>D8+K8+L8+O8+P8+Q8+R8+S8</f>
        <v>156</v>
      </c>
      <c r="D8" s="245">
        <f aca="true" t="shared" si="2" ref="D8:D16">SUM(E8:J8)</f>
        <v>46</v>
      </c>
      <c r="E8" s="246">
        <f>'【男】公立'!E8</f>
        <v>41</v>
      </c>
      <c r="F8" s="247">
        <f>'【男】公立'!F8</f>
        <v>4</v>
      </c>
      <c r="G8" s="247">
        <f>'【男】公立'!G8</f>
        <v>0</v>
      </c>
      <c r="H8" s="247">
        <f>'【男】公立'!H8</f>
        <v>1</v>
      </c>
      <c r="I8" s="247">
        <f>'【男】公立'!I8</f>
        <v>0</v>
      </c>
      <c r="J8" s="248">
        <f>'【男】公立'!J8</f>
        <v>0</v>
      </c>
      <c r="K8" s="249">
        <f>'【男】公立'!K8</f>
        <v>34</v>
      </c>
      <c r="L8" s="250">
        <f aca="true" t="shared" si="3" ref="L8:L16">M8+N8</f>
        <v>8</v>
      </c>
      <c r="M8" s="251">
        <f>'【男】公立'!M8</f>
        <v>6</v>
      </c>
      <c r="N8" s="248">
        <f>'【男】公立'!N8</f>
        <v>2</v>
      </c>
      <c r="O8" s="249">
        <f>'【男】公立'!O8</f>
        <v>6</v>
      </c>
      <c r="P8" s="249">
        <f>'【男】公立'!P8</f>
        <v>60</v>
      </c>
      <c r="Q8" s="249">
        <f>'【男】公立'!Q8</f>
        <v>1</v>
      </c>
      <c r="R8" s="249">
        <f>'【男】公立'!R8</f>
        <v>1</v>
      </c>
      <c r="S8" s="252">
        <f>'【男】公立'!S8</f>
        <v>0</v>
      </c>
      <c r="T8" s="253">
        <f>'【男】公立'!T8</f>
        <v>0</v>
      </c>
      <c r="U8" s="249">
        <f>'【男】公立'!U8</f>
        <v>0</v>
      </c>
      <c r="V8" s="249">
        <f>'【男】公立'!V8</f>
        <v>0</v>
      </c>
      <c r="W8" s="254">
        <f>'【男】公立'!W8</f>
        <v>0</v>
      </c>
    </row>
    <row r="9" spans="2:23" ht="13.5">
      <c r="B9" s="243" t="s">
        <v>26</v>
      </c>
      <c r="C9" s="244">
        <f aca="true" t="shared" si="4" ref="C9:C16">D9+K9+L9+O9+P9+Q9+R9+S9</f>
        <v>571</v>
      </c>
      <c r="D9" s="245">
        <f t="shared" si="2"/>
        <v>144</v>
      </c>
      <c r="E9" s="246">
        <f>'【男】公立'!E9</f>
        <v>135</v>
      </c>
      <c r="F9" s="247">
        <f>'【男】公立'!F9</f>
        <v>9</v>
      </c>
      <c r="G9" s="247">
        <f>'【男】公立'!G9</f>
        <v>0</v>
      </c>
      <c r="H9" s="247">
        <f>'【男】公立'!H9</f>
        <v>0</v>
      </c>
      <c r="I9" s="247">
        <f>'【男】公立'!I9</f>
        <v>0</v>
      </c>
      <c r="J9" s="248">
        <f>'【男】公立'!J9</f>
        <v>0</v>
      </c>
      <c r="K9" s="249">
        <f>'【男】公立'!K9</f>
        <v>81</v>
      </c>
      <c r="L9" s="250">
        <f t="shared" si="3"/>
        <v>14</v>
      </c>
      <c r="M9" s="251">
        <f>'【男】公立'!M9</f>
        <v>11</v>
      </c>
      <c r="N9" s="248">
        <f>'【男】公立'!N9</f>
        <v>3</v>
      </c>
      <c r="O9" s="249">
        <f>'【男】公立'!O9</f>
        <v>2</v>
      </c>
      <c r="P9" s="249">
        <f>'【男】公立'!P9</f>
        <v>323</v>
      </c>
      <c r="Q9" s="249">
        <f>'【男】公立'!Q9</f>
        <v>0</v>
      </c>
      <c r="R9" s="249">
        <f>'【男】公立'!R9</f>
        <v>7</v>
      </c>
      <c r="S9" s="252">
        <f>'【男】公立'!S9</f>
        <v>0</v>
      </c>
      <c r="T9" s="253">
        <f>'【男】公立'!T9</f>
        <v>0</v>
      </c>
      <c r="U9" s="249">
        <f>'【男】公立'!U9</f>
        <v>0</v>
      </c>
      <c r="V9" s="249">
        <f>'【男】公立'!V9</f>
        <v>0</v>
      </c>
      <c r="W9" s="254">
        <f>'【男】公立'!W9</f>
        <v>0</v>
      </c>
    </row>
    <row r="10" spans="2:23" ht="13.5">
      <c r="B10" s="243" t="s">
        <v>27</v>
      </c>
      <c r="C10" s="244">
        <f t="shared" si="4"/>
        <v>190</v>
      </c>
      <c r="D10" s="245">
        <f t="shared" si="2"/>
        <v>91</v>
      </c>
      <c r="E10" s="246">
        <f>'【男】公立'!E10+'【男】国・私立'!E10</f>
        <v>76</v>
      </c>
      <c r="F10" s="247">
        <f>'【男】公立'!F10+'【男】国・私立'!F10</f>
        <v>15</v>
      </c>
      <c r="G10" s="247">
        <f>'【男】公立'!G10+'【男】国・私立'!G10</f>
        <v>0</v>
      </c>
      <c r="H10" s="247">
        <f>'【男】公立'!H10+'【男】国・私立'!H10</f>
        <v>0</v>
      </c>
      <c r="I10" s="247">
        <f>'【男】公立'!I10+'【男】国・私立'!I10</f>
        <v>0</v>
      </c>
      <c r="J10" s="248">
        <f>'【男】公立'!J10+'【男】国・私立'!J10</f>
        <v>0</v>
      </c>
      <c r="K10" s="249">
        <f>'【男】公立'!K10+'【男】国・私立'!K10</f>
        <v>46</v>
      </c>
      <c r="L10" s="250">
        <f t="shared" si="3"/>
        <v>6</v>
      </c>
      <c r="M10" s="251">
        <f>'【男】公立'!M10+'【男】国・私立'!M10</f>
        <v>5</v>
      </c>
      <c r="N10" s="248">
        <f>'【男】公立'!N10+'【男】国・私立'!N10</f>
        <v>1</v>
      </c>
      <c r="O10" s="249">
        <f>'【男】公立'!O10+'【男】国・私立'!O10</f>
        <v>2</v>
      </c>
      <c r="P10" s="249">
        <f>'【男】公立'!P10+'【男】国・私立'!P10</f>
        <v>41</v>
      </c>
      <c r="Q10" s="249">
        <f>'【男】公立'!Q10+'【男】国・私立'!Q10</f>
        <v>0</v>
      </c>
      <c r="R10" s="249">
        <f>'【男】公立'!R10+'【男】国・私立'!R10</f>
        <v>4</v>
      </c>
      <c r="S10" s="252">
        <f>'【男】公立'!S10+'【男】国・私立'!S10</f>
        <v>0</v>
      </c>
      <c r="T10" s="253">
        <f>'【男】公立'!T10+'【男】国・私立'!T10</f>
        <v>0</v>
      </c>
      <c r="U10" s="249">
        <f>'【男】公立'!U10+'【男】国・私立'!U10</f>
        <v>0</v>
      </c>
      <c r="V10" s="249">
        <f>'【男】公立'!V10+'【男】国・私立'!V10</f>
        <v>0</v>
      </c>
      <c r="W10" s="254">
        <f>'【男】公立'!W10+'【男】国・私立'!W10</f>
        <v>0</v>
      </c>
    </row>
    <row r="11" spans="2:23" ht="13.5">
      <c r="B11" s="243" t="s">
        <v>28</v>
      </c>
      <c r="C11" s="244">
        <f t="shared" si="4"/>
        <v>69</v>
      </c>
      <c r="D11" s="245">
        <f t="shared" si="2"/>
        <v>15</v>
      </c>
      <c r="E11" s="246">
        <f>'【男】公立'!E11</f>
        <v>15</v>
      </c>
      <c r="F11" s="247">
        <f>'【男】公立'!F11</f>
        <v>0</v>
      </c>
      <c r="G11" s="247">
        <f>'【男】公立'!G11</f>
        <v>0</v>
      </c>
      <c r="H11" s="247">
        <f>'【男】公立'!H11</f>
        <v>0</v>
      </c>
      <c r="I11" s="247">
        <f>'【男】公立'!I11</f>
        <v>0</v>
      </c>
      <c r="J11" s="248">
        <f>'【男】公立'!J11</f>
        <v>0</v>
      </c>
      <c r="K11" s="249">
        <f>'【男】公立'!K11</f>
        <v>13</v>
      </c>
      <c r="L11" s="250">
        <f t="shared" si="3"/>
        <v>1</v>
      </c>
      <c r="M11" s="251">
        <f>'【男】公立'!M11</f>
        <v>0</v>
      </c>
      <c r="N11" s="248">
        <f>'【男】公立'!N11</f>
        <v>1</v>
      </c>
      <c r="O11" s="249">
        <f>'【男】公立'!O11</f>
        <v>4</v>
      </c>
      <c r="P11" s="249">
        <f>'【男】公立'!P11</f>
        <v>34</v>
      </c>
      <c r="Q11" s="249">
        <f>'【男】公立'!Q11</f>
        <v>0</v>
      </c>
      <c r="R11" s="249">
        <f>'【男】公立'!R11</f>
        <v>2</v>
      </c>
      <c r="S11" s="252">
        <f>'【男】公立'!S11</f>
        <v>0</v>
      </c>
      <c r="T11" s="253">
        <f>'【男】公立'!T11</f>
        <v>0</v>
      </c>
      <c r="U11" s="249">
        <f>'【男】公立'!U11</f>
        <v>0</v>
      </c>
      <c r="V11" s="249">
        <f>'【男】公立'!V11</f>
        <v>0</v>
      </c>
      <c r="W11" s="254">
        <f>'【男】公立'!W11</f>
        <v>0</v>
      </c>
    </row>
    <row r="12" spans="2:23" ht="13.5">
      <c r="B12" s="243" t="s">
        <v>29</v>
      </c>
      <c r="C12" s="244">
        <f t="shared" si="4"/>
        <v>0</v>
      </c>
      <c r="D12" s="245">
        <f t="shared" si="2"/>
        <v>0</v>
      </c>
      <c r="E12" s="246">
        <f>'【男】公立'!E12</f>
        <v>0</v>
      </c>
      <c r="F12" s="247">
        <f>'【男】公立'!F12</f>
        <v>0</v>
      </c>
      <c r="G12" s="247">
        <f>'【男】公立'!G12</f>
        <v>0</v>
      </c>
      <c r="H12" s="247">
        <f>'【男】公立'!H12</f>
        <v>0</v>
      </c>
      <c r="I12" s="247">
        <f>'【男】公立'!I12</f>
        <v>0</v>
      </c>
      <c r="J12" s="248">
        <f>'【男】公立'!J12</f>
        <v>0</v>
      </c>
      <c r="K12" s="249">
        <f>'【男】公立'!K12</f>
        <v>0</v>
      </c>
      <c r="L12" s="250">
        <f t="shared" si="3"/>
        <v>0</v>
      </c>
      <c r="M12" s="251">
        <f>'【男】公立'!M12</f>
        <v>0</v>
      </c>
      <c r="N12" s="248">
        <f>'【男】公立'!N12</f>
        <v>0</v>
      </c>
      <c r="O12" s="249">
        <f>'【男】公立'!O12</f>
        <v>0</v>
      </c>
      <c r="P12" s="249">
        <f>'【男】公立'!P12</f>
        <v>0</v>
      </c>
      <c r="Q12" s="249">
        <f>'【男】公立'!Q12</f>
        <v>0</v>
      </c>
      <c r="R12" s="249">
        <f>'【男】公立'!R12</f>
        <v>0</v>
      </c>
      <c r="S12" s="252">
        <f>'【男】公立'!S12</f>
        <v>0</v>
      </c>
      <c r="T12" s="253">
        <f>'【男】公立'!T12</f>
        <v>0</v>
      </c>
      <c r="U12" s="249">
        <f>'【男】公立'!U12</f>
        <v>0</v>
      </c>
      <c r="V12" s="249">
        <f>'【男】公立'!V12</f>
        <v>0</v>
      </c>
      <c r="W12" s="254">
        <f>'【男】公立'!W12</f>
        <v>0</v>
      </c>
    </row>
    <row r="13" spans="2:23" ht="13.5">
      <c r="B13" s="243" t="s">
        <v>58</v>
      </c>
      <c r="C13" s="244">
        <f t="shared" si="4"/>
        <v>3</v>
      </c>
      <c r="D13" s="245">
        <f t="shared" si="2"/>
        <v>2</v>
      </c>
      <c r="E13" s="246">
        <f>'【男】国・私立'!E11</f>
        <v>0</v>
      </c>
      <c r="F13" s="247">
        <f>'【男】国・私立'!F11</f>
        <v>0</v>
      </c>
      <c r="G13" s="247">
        <f>'【男】国・私立'!G11</f>
        <v>0</v>
      </c>
      <c r="H13" s="247">
        <f>'【男】国・私立'!H11</f>
        <v>0</v>
      </c>
      <c r="I13" s="247">
        <f>'【男】国・私立'!I11</f>
        <v>2</v>
      </c>
      <c r="J13" s="248">
        <f>'【男】国・私立'!J11</f>
        <v>0</v>
      </c>
      <c r="K13" s="249">
        <f>'【男】国・私立'!K11</f>
        <v>1</v>
      </c>
      <c r="L13" s="250">
        <f t="shared" si="3"/>
        <v>0</v>
      </c>
      <c r="M13" s="251">
        <f>'【男】国・私立'!M11</f>
        <v>0</v>
      </c>
      <c r="N13" s="248">
        <f>'【男】国・私立'!N11</f>
        <v>0</v>
      </c>
      <c r="O13" s="249">
        <f>'【男】国・私立'!O11</f>
        <v>0</v>
      </c>
      <c r="P13" s="249">
        <f>'【男】国・私立'!P11</f>
        <v>0</v>
      </c>
      <c r="Q13" s="249">
        <f>'【男】国・私立'!Q11</f>
        <v>0</v>
      </c>
      <c r="R13" s="249">
        <f>'【男】国・私立'!R11</f>
        <v>0</v>
      </c>
      <c r="S13" s="252">
        <f>'【男】国・私立'!S11</f>
        <v>0</v>
      </c>
      <c r="T13" s="253">
        <f>'【男】国・私立'!T11</f>
        <v>0</v>
      </c>
      <c r="U13" s="249">
        <f>'【男】国・私立'!U11</f>
        <v>0</v>
      </c>
      <c r="V13" s="249">
        <f>'【男】国・私立'!V11</f>
        <v>0</v>
      </c>
      <c r="W13" s="254">
        <f>'【男】国・私立'!W11</f>
        <v>0</v>
      </c>
    </row>
    <row r="14" spans="2:23" ht="13.5">
      <c r="B14" s="243" t="s">
        <v>30</v>
      </c>
      <c r="C14" s="244">
        <f t="shared" si="4"/>
        <v>48</v>
      </c>
      <c r="D14" s="245">
        <f t="shared" si="2"/>
        <v>26</v>
      </c>
      <c r="E14" s="246">
        <f>'【男】公立'!E13</f>
        <v>25</v>
      </c>
      <c r="F14" s="247">
        <f>'【男】公立'!F13</f>
        <v>1</v>
      </c>
      <c r="G14" s="247">
        <f>'【男】公立'!G13</f>
        <v>0</v>
      </c>
      <c r="H14" s="247">
        <f>'【男】公立'!H13</f>
        <v>0</v>
      </c>
      <c r="I14" s="247">
        <f>'【男】公立'!I13</f>
        <v>0</v>
      </c>
      <c r="J14" s="248">
        <f>'【男】公立'!J13</f>
        <v>0</v>
      </c>
      <c r="K14" s="249">
        <f>'【男】公立'!K13</f>
        <v>13</v>
      </c>
      <c r="L14" s="250">
        <f t="shared" si="3"/>
        <v>1</v>
      </c>
      <c r="M14" s="251">
        <f>'【男】公立'!M13</f>
        <v>0</v>
      </c>
      <c r="N14" s="248">
        <f>'【男】公立'!N13</f>
        <v>1</v>
      </c>
      <c r="O14" s="249">
        <f>'【男】公立'!O13</f>
        <v>1</v>
      </c>
      <c r="P14" s="249">
        <f>'【男】公立'!P13</f>
        <v>7</v>
      </c>
      <c r="Q14" s="249">
        <f>'【男】公立'!Q13</f>
        <v>0</v>
      </c>
      <c r="R14" s="249">
        <f>'【男】公立'!R13</f>
        <v>0</v>
      </c>
      <c r="S14" s="252">
        <f>'【男】公立'!S13</f>
        <v>0</v>
      </c>
      <c r="T14" s="253">
        <f>'【男】公立'!T13</f>
        <v>0</v>
      </c>
      <c r="U14" s="249">
        <f>'【男】公立'!U13</f>
        <v>0</v>
      </c>
      <c r="V14" s="249">
        <f>'【男】公立'!V13</f>
        <v>0</v>
      </c>
      <c r="W14" s="254">
        <f>'【男】公立'!W13</f>
        <v>0</v>
      </c>
    </row>
    <row r="15" spans="2:23" ht="13.5">
      <c r="B15" s="243" t="s">
        <v>59</v>
      </c>
      <c r="C15" s="244">
        <f>'【男】公立'!C14+'【男】国・私立'!C12</f>
        <v>8</v>
      </c>
      <c r="D15" s="245">
        <f>'【男】公立'!D14+'【男】国・私立'!D12</f>
        <v>2</v>
      </c>
      <c r="E15" s="246">
        <f>'【男】公立'!E14+'【男】国・私立'!E12</f>
        <v>2</v>
      </c>
      <c r="F15" s="247">
        <f>'【男】公立'!F14+'【男】国・私立'!F12</f>
        <v>0</v>
      </c>
      <c r="G15" s="247">
        <f>'【男】公立'!G14+'【男】国・私立'!G12</f>
        <v>0</v>
      </c>
      <c r="H15" s="247">
        <f>'【男】公立'!H14+'【男】国・私立'!H12</f>
        <v>0</v>
      </c>
      <c r="I15" s="247">
        <f>'【男】公立'!I14+'【男】国・私立'!I12</f>
        <v>0</v>
      </c>
      <c r="J15" s="248">
        <f>'【男】公立'!J14+'【男】国・私立'!J12</f>
        <v>0</v>
      </c>
      <c r="K15" s="249">
        <f>'【男】公立'!K14+'【男】国・私立'!K12</f>
        <v>4</v>
      </c>
      <c r="L15" s="250">
        <f>'【男】公立'!L14+'【男】国・私立'!L12</f>
        <v>0</v>
      </c>
      <c r="M15" s="251">
        <f>'【男】公立'!M14+'【男】国・私立'!M12</f>
        <v>0</v>
      </c>
      <c r="N15" s="248">
        <f>'【男】公立'!N14+'【男】国・私立'!N12</f>
        <v>0</v>
      </c>
      <c r="O15" s="249">
        <f>'【男】公立'!O14+'【男】国・私立'!O12</f>
        <v>0</v>
      </c>
      <c r="P15" s="249">
        <f>'【男】公立'!P14+'【男】国・私立'!P12</f>
        <v>1</v>
      </c>
      <c r="Q15" s="249">
        <f>'【男】公立'!Q14+'【男】国・私立'!Q12</f>
        <v>0</v>
      </c>
      <c r="R15" s="249">
        <f>'【男】公立'!R14+'【男】国・私立'!R12</f>
        <v>1</v>
      </c>
      <c r="S15" s="252">
        <f>'【男】公立'!S14+'【男】国・私立'!S12</f>
        <v>0</v>
      </c>
      <c r="T15" s="253">
        <f>'【男】公立'!T14+'【男】国・私立'!T12</f>
        <v>0</v>
      </c>
      <c r="U15" s="249">
        <f>'【男】公立'!U14+'【男】国・私立'!U12</f>
        <v>0</v>
      </c>
      <c r="V15" s="249">
        <f>'【男】公立'!V14+'【男】国・私立'!V12</f>
        <v>0</v>
      </c>
      <c r="W15" s="254">
        <f>'【男】公立'!W14+'【男】国・私立'!W12</f>
        <v>0</v>
      </c>
    </row>
    <row r="16" spans="2:23" ht="13.5">
      <c r="B16" s="243" t="s">
        <v>31</v>
      </c>
      <c r="C16" s="244">
        <f t="shared" si="4"/>
        <v>270</v>
      </c>
      <c r="D16" s="245">
        <f t="shared" si="2"/>
        <v>106</v>
      </c>
      <c r="E16" s="246">
        <f>'【男】公立'!E15+'【男】国・私立'!E13</f>
        <v>102</v>
      </c>
      <c r="F16" s="247">
        <f>'【男】公立'!F15+'【男】国・私立'!F13</f>
        <v>4</v>
      </c>
      <c r="G16" s="247">
        <f>'【男】公立'!G15+'【男】国・私立'!G13</f>
        <v>0</v>
      </c>
      <c r="H16" s="247">
        <f>'【男】公立'!H15+'【男】国・私立'!H13</f>
        <v>0</v>
      </c>
      <c r="I16" s="247">
        <f>'【男】公立'!I15+'【男】国・私立'!I13</f>
        <v>0</v>
      </c>
      <c r="J16" s="248">
        <f>'【男】公立'!J15+'【男】国・私立'!J13</f>
        <v>0</v>
      </c>
      <c r="K16" s="249">
        <f>'【男】公立'!K15+'【男】国・私立'!K13</f>
        <v>85</v>
      </c>
      <c r="L16" s="250">
        <f t="shared" si="3"/>
        <v>0</v>
      </c>
      <c r="M16" s="251">
        <f>'【男】公立'!M15+'【男】国・私立'!M13</f>
        <v>0</v>
      </c>
      <c r="N16" s="248">
        <f>'【男】公立'!N15+'【男】国・私立'!N13</f>
        <v>0</v>
      </c>
      <c r="O16" s="249">
        <f>'【男】公立'!O15+'【男】国・私立'!O13</f>
        <v>2</v>
      </c>
      <c r="P16" s="249">
        <f>'【男】公立'!P15+'【男】国・私立'!P13</f>
        <v>61</v>
      </c>
      <c r="Q16" s="249">
        <f>'【男】公立'!Q15+'【男】国・私立'!Q13</f>
        <v>3</v>
      </c>
      <c r="R16" s="249">
        <f>'【男】公立'!R15+'【男】国・私立'!R13</f>
        <v>13</v>
      </c>
      <c r="S16" s="252">
        <f>'【男】公立'!S15+'【男】国・私立'!S13</f>
        <v>0</v>
      </c>
      <c r="T16" s="253">
        <f>'【男】公立'!T15+'【男】国・私立'!T13</f>
        <v>0</v>
      </c>
      <c r="U16" s="249">
        <f>'【男】公立'!U15+'【男】国・私立'!U13</f>
        <v>0</v>
      </c>
      <c r="V16" s="249">
        <f>'【男】公立'!V15+'【男】国・私立'!V13</f>
        <v>0</v>
      </c>
      <c r="W16" s="254">
        <f>'【男】公立'!W15+'【男】国・私立'!W13</f>
        <v>0</v>
      </c>
    </row>
    <row r="17" spans="2:23" ht="13.5">
      <c r="B17" s="243" t="s">
        <v>32</v>
      </c>
      <c r="C17" s="244">
        <f aca="true" t="shared" si="5" ref="C17:C23">D17+K17+L17+O17+P17+Q17+R17+S17</f>
        <v>706</v>
      </c>
      <c r="D17" s="245">
        <f aca="true" t="shared" si="6" ref="D17:D23">SUM(E17:J17)</f>
        <v>455</v>
      </c>
      <c r="E17" s="246">
        <f>'【男】公立'!E16+'【男】国・私立'!E14</f>
        <v>452</v>
      </c>
      <c r="F17" s="247">
        <f>'【男】公立'!F16+'【男】国・私立'!F14</f>
        <v>3</v>
      </c>
      <c r="G17" s="247">
        <f>'【男】公立'!G16+'【男】国・私立'!G14</f>
        <v>0</v>
      </c>
      <c r="H17" s="247">
        <f>'【男】公立'!H16+'【男】国・私立'!H14</f>
        <v>0</v>
      </c>
      <c r="I17" s="247">
        <f>'【男】公立'!I16+'【男】国・私立'!I14</f>
        <v>0</v>
      </c>
      <c r="J17" s="248">
        <f>'【男】公立'!J16+'【男】国・私立'!J14</f>
        <v>0</v>
      </c>
      <c r="K17" s="249">
        <f>'【男】公立'!K16+'【男】国・私立'!K14</f>
        <v>18</v>
      </c>
      <c r="L17" s="250">
        <f>M17+N17</f>
        <v>160</v>
      </c>
      <c r="M17" s="251">
        <f>'【男】公立'!M16+'【男】国・私立'!M14</f>
        <v>66</v>
      </c>
      <c r="N17" s="248">
        <f>'【男】公立'!N16+'【男】国・私立'!N14</f>
        <v>94</v>
      </c>
      <c r="O17" s="249">
        <f>'【男】公立'!O16+'【男】国・私立'!O14</f>
        <v>5</v>
      </c>
      <c r="P17" s="249">
        <f>'【男】公立'!P16+'【男】国・私立'!P14</f>
        <v>17</v>
      </c>
      <c r="Q17" s="249">
        <f>'【男】公立'!Q16+'【男】国・私立'!Q14</f>
        <v>0</v>
      </c>
      <c r="R17" s="249">
        <f>'【男】公立'!R16+'【男】国・私立'!R14</f>
        <v>51</v>
      </c>
      <c r="S17" s="252">
        <f>'【男】公立'!S16+'【男】国・私立'!S14</f>
        <v>0</v>
      </c>
      <c r="T17" s="253">
        <f>'【男】公立'!T16+'【男】国・私立'!T14</f>
        <v>0</v>
      </c>
      <c r="U17" s="378">
        <f>'【男】公立'!U16+'【男】国・私立'!U14</f>
        <v>0</v>
      </c>
      <c r="V17" s="249">
        <f>'【男】公立'!V16+'【男】国・私立'!V14</f>
        <v>0</v>
      </c>
      <c r="W17" s="254">
        <f>'【男】公立'!W16+'【男】国・私立'!W14</f>
        <v>0</v>
      </c>
    </row>
    <row r="18" spans="2:23" ht="13.5">
      <c r="B18" s="255" t="s">
        <v>33</v>
      </c>
      <c r="C18" s="256">
        <f>D18+K18+L18+O18+P18+Q18+R18+S18</f>
        <v>206</v>
      </c>
      <c r="D18" s="257">
        <f t="shared" si="6"/>
        <v>16</v>
      </c>
      <c r="E18" s="258">
        <f aca="true" t="shared" si="7" ref="E18:K18">SUM(E19:E23)</f>
        <v>7</v>
      </c>
      <c r="F18" s="259">
        <f t="shared" si="7"/>
        <v>7</v>
      </c>
      <c r="G18" s="259">
        <f t="shared" si="7"/>
        <v>2</v>
      </c>
      <c r="H18" s="259">
        <f t="shared" si="7"/>
        <v>0</v>
      </c>
      <c r="I18" s="259">
        <f t="shared" si="7"/>
        <v>0</v>
      </c>
      <c r="J18" s="260">
        <f t="shared" si="7"/>
        <v>0</v>
      </c>
      <c r="K18" s="261">
        <f t="shared" si="7"/>
        <v>13</v>
      </c>
      <c r="L18" s="262">
        <f>SUM(M18:N18)</f>
        <v>14</v>
      </c>
      <c r="M18" s="258">
        <f aca="true" t="shared" si="8" ref="M18:W18">SUM(M19:M23)</f>
        <v>14</v>
      </c>
      <c r="N18" s="260">
        <f t="shared" si="8"/>
        <v>0</v>
      </c>
      <c r="O18" s="261">
        <f t="shared" si="8"/>
        <v>19</v>
      </c>
      <c r="P18" s="261">
        <f t="shared" si="8"/>
        <v>81</v>
      </c>
      <c r="Q18" s="261">
        <f t="shared" si="8"/>
        <v>40</v>
      </c>
      <c r="R18" s="261">
        <f t="shared" si="8"/>
        <v>23</v>
      </c>
      <c r="S18" s="263">
        <f t="shared" si="8"/>
        <v>0</v>
      </c>
      <c r="T18" s="264">
        <f t="shared" si="8"/>
        <v>0</v>
      </c>
      <c r="U18" s="261">
        <f t="shared" si="8"/>
        <v>0</v>
      </c>
      <c r="V18" s="261">
        <f t="shared" si="8"/>
        <v>1</v>
      </c>
      <c r="W18" s="265">
        <f t="shared" si="8"/>
        <v>1</v>
      </c>
    </row>
    <row r="19" spans="2:23" ht="13.5">
      <c r="B19" s="243" t="s">
        <v>24</v>
      </c>
      <c r="C19" s="244">
        <f t="shared" si="5"/>
        <v>130</v>
      </c>
      <c r="D19" s="245">
        <f t="shared" si="6"/>
        <v>15</v>
      </c>
      <c r="E19" s="251">
        <f>'【男】公立'!E18+'【男】国・私立'!E17</f>
        <v>6</v>
      </c>
      <c r="F19" s="247">
        <f>'【男】公立'!F18+'【男】国・私立'!F17</f>
        <v>7</v>
      </c>
      <c r="G19" s="247">
        <f>'【男】公立'!G18+'【男】国・私立'!G17</f>
        <v>2</v>
      </c>
      <c r="H19" s="247">
        <f>'【男】公立'!H18+'【男】国・私立'!H17</f>
        <v>0</v>
      </c>
      <c r="I19" s="247">
        <f>'【男】公立'!I18+'【男】国・私立'!I17</f>
        <v>0</v>
      </c>
      <c r="J19" s="248">
        <f>'【男】公立'!J18+'【男】国・私立'!J17</f>
        <v>0</v>
      </c>
      <c r="K19" s="249">
        <f>'【男】公立'!K18+'【男】国・私立'!K17</f>
        <v>6</v>
      </c>
      <c r="L19" s="250">
        <f>M19+N19</f>
        <v>12</v>
      </c>
      <c r="M19" s="251">
        <f>'【男】公立'!M18+'【男】国・私立'!M17</f>
        <v>12</v>
      </c>
      <c r="N19" s="248">
        <f>'【男】公立'!N18+'【男】国・私立'!N17</f>
        <v>0</v>
      </c>
      <c r="O19" s="249">
        <f>'【男】公立'!O18+'【男】国・私立'!O17</f>
        <v>12</v>
      </c>
      <c r="P19" s="249">
        <f>'【男】公立'!P18+'【男】国・私立'!P17</f>
        <v>42</v>
      </c>
      <c r="Q19" s="249">
        <f>'【男】公立'!Q18+'【男】国・私立'!Q17</f>
        <v>32</v>
      </c>
      <c r="R19" s="249">
        <f>'【男】公立'!R18+'【男】国・私立'!R17</f>
        <v>11</v>
      </c>
      <c r="S19" s="252">
        <f>'【男】公立'!S18+'【男】国・私立'!S17</f>
        <v>0</v>
      </c>
      <c r="T19" s="253">
        <f>'【男】公立'!T18+'【男】国・私立'!T17</f>
        <v>0</v>
      </c>
      <c r="U19" s="249">
        <f>'【男】公立'!U18+'【男】国・私立'!U17</f>
        <v>0</v>
      </c>
      <c r="V19" s="249">
        <f>'【男】公立'!V18+'【男】国・私立'!V17</f>
        <v>1</v>
      </c>
      <c r="W19" s="254">
        <f>'【男】公立'!W18+'【男】国・私立'!W17</f>
        <v>0</v>
      </c>
    </row>
    <row r="20" spans="2:23" ht="13.5">
      <c r="B20" s="243" t="s">
        <v>25</v>
      </c>
      <c r="C20" s="244">
        <f t="shared" si="5"/>
        <v>26</v>
      </c>
      <c r="D20" s="245">
        <f t="shared" si="6"/>
        <v>0</v>
      </c>
      <c r="E20" s="251">
        <f>'【男】公立'!E19</f>
        <v>0</v>
      </c>
      <c r="F20" s="247">
        <f>'【男】公立'!F19</f>
        <v>0</v>
      </c>
      <c r="G20" s="247">
        <f>'【男】公立'!G19</f>
        <v>0</v>
      </c>
      <c r="H20" s="247">
        <f>'【男】公立'!H19</f>
        <v>0</v>
      </c>
      <c r="I20" s="247">
        <f>'【男】公立'!I19</f>
        <v>0</v>
      </c>
      <c r="J20" s="248">
        <f>'【男】公立'!J19</f>
        <v>0</v>
      </c>
      <c r="K20" s="249">
        <f>'【男】公立'!K19</f>
        <v>1</v>
      </c>
      <c r="L20" s="250">
        <f>M20+N20</f>
        <v>2</v>
      </c>
      <c r="M20" s="251">
        <f>'【男】公立'!M19</f>
        <v>2</v>
      </c>
      <c r="N20" s="248">
        <f>'【男】公立'!N19</f>
        <v>0</v>
      </c>
      <c r="O20" s="249">
        <f>'【男】公立'!O19</f>
        <v>4</v>
      </c>
      <c r="P20" s="249">
        <f>'【男】公立'!P19</f>
        <v>12</v>
      </c>
      <c r="Q20" s="249">
        <f>'【男】公立'!Q19</f>
        <v>2</v>
      </c>
      <c r="R20" s="249">
        <f>'【男】公立'!R19</f>
        <v>5</v>
      </c>
      <c r="S20" s="252">
        <f>'【男】公立'!S19</f>
        <v>0</v>
      </c>
      <c r="T20" s="253">
        <f>'【男】公立'!T19</f>
        <v>0</v>
      </c>
      <c r="U20" s="249">
        <f>'【男】公立'!U19</f>
        <v>0</v>
      </c>
      <c r="V20" s="249">
        <f>'【男】公立'!V19</f>
        <v>0</v>
      </c>
      <c r="W20" s="254">
        <f>'【男】公立'!W19</f>
        <v>1</v>
      </c>
    </row>
    <row r="21" spans="2:23" ht="13.5">
      <c r="B21" s="243" t="s">
        <v>26</v>
      </c>
      <c r="C21" s="244">
        <f t="shared" si="5"/>
        <v>34</v>
      </c>
      <c r="D21" s="245">
        <f t="shared" si="6"/>
        <v>1</v>
      </c>
      <c r="E21" s="251">
        <f>'【男】公立'!E20</f>
        <v>1</v>
      </c>
      <c r="F21" s="247">
        <f>'【男】公立'!F20</f>
        <v>0</v>
      </c>
      <c r="G21" s="247">
        <f>'【男】公立'!G20</f>
        <v>0</v>
      </c>
      <c r="H21" s="247">
        <f>'【男】公立'!H20</f>
        <v>0</v>
      </c>
      <c r="I21" s="247">
        <f>'【男】公立'!I20</f>
        <v>0</v>
      </c>
      <c r="J21" s="248">
        <f>'【男】公立'!J20</f>
        <v>0</v>
      </c>
      <c r="K21" s="249">
        <f>'【男】公立'!K20</f>
        <v>3</v>
      </c>
      <c r="L21" s="250">
        <f>M21+N21</f>
        <v>0</v>
      </c>
      <c r="M21" s="251">
        <f>'【男】公立'!M20</f>
        <v>0</v>
      </c>
      <c r="N21" s="248">
        <f>'【男】公立'!N20</f>
        <v>0</v>
      </c>
      <c r="O21" s="249">
        <f>'【男】公立'!O20</f>
        <v>0</v>
      </c>
      <c r="P21" s="249">
        <f>'【男】公立'!P20</f>
        <v>25</v>
      </c>
      <c r="Q21" s="249">
        <f>'【男】公立'!Q20</f>
        <v>0</v>
      </c>
      <c r="R21" s="249">
        <f>'【男】公立'!R20</f>
        <v>5</v>
      </c>
      <c r="S21" s="252">
        <f>'【男】公立'!S20</f>
        <v>0</v>
      </c>
      <c r="T21" s="253">
        <f>'【男】公立'!T20</f>
        <v>0</v>
      </c>
      <c r="U21" s="249">
        <f>'【男】公立'!U20</f>
        <v>0</v>
      </c>
      <c r="V21" s="249">
        <f>'【男】公立'!V20</f>
        <v>0</v>
      </c>
      <c r="W21" s="254">
        <f>'【男】公立'!W20</f>
        <v>0</v>
      </c>
    </row>
    <row r="22" spans="2:23" ht="13.5">
      <c r="B22" s="243" t="s">
        <v>27</v>
      </c>
      <c r="C22" s="244">
        <f t="shared" si="5"/>
        <v>16</v>
      </c>
      <c r="D22" s="245">
        <f t="shared" si="6"/>
        <v>0</v>
      </c>
      <c r="E22" s="251">
        <f>'【男】公立'!E21</f>
        <v>0</v>
      </c>
      <c r="F22" s="247">
        <f>'【男】公立'!F21</f>
        <v>0</v>
      </c>
      <c r="G22" s="247">
        <f>'【男】公立'!G21</f>
        <v>0</v>
      </c>
      <c r="H22" s="247">
        <f>'【男】公立'!H21</f>
        <v>0</v>
      </c>
      <c r="I22" s="247">
        <f>'【男】公立'!I21</f>
        <v>0</v>
      </c>
      <c r="J22" s="248">
        <f>'【男】公立'!J21</f>
        <v>0</v>
      </c>
      <c r="K22" s="249">
        <f>'【男】公立'!K21</f>
        <v>3</v>
      </c>
      <c r="L22" s="250">
        <f>M22+N22</f>
        <v>0</v>
      </c>
      <c r="M22" s="251">
        <f>'【男】公立'!M21</f>
        <v>0</v>
      </c>
      <c r="N22" s="248">
        <f>'【男】公立'!N21</f>
        <v>0</v>
      </c>
      <c r="O22" s="249">
        <f>'【男】公立'!O21</f>
        <v>3</v>
      </c>
      <c r="P22" s="249">
        <f>'【男】公立'!P21</f>
        <v>2</v>
      </c>
      <c r="Q22" s="249">
        <f>'【男】公立'!Q21</f>
        <v>6</v>
      </c>
      <c r="R22" s="249">
        <f>'【男】公立'!R21</f>
        <v>2</v>
      </c>
      <c r="S22" s="252">
        <f>'【男】公立'!S21</f>
        <v>0</v>
      </c>
      <c r="T22" s="253">
        <f>'【男】公立'!T21</f>
        <v>0</v>
      </c>
      <c r="U22" s="249">
        <f>'【男】公立'!U21</f>
        <v>0</v>
      </c>
      <c r="V22" s="249">
        <f>'【男】公立'!V21</f>
        <v>0</v>
      </c>
      <c r="W22" s="254">
        <f>'【男】公立'!W21</f>
        <v>0</v>
      </c>
    </row>
    <row r="23" spans="2:23" ht="14.25" thickBot="1">
      <c r="B23" s="266" t="s">
        <v>29</v>
      </c>
      <c r="C23" s="267">
        <f t="shared" si="5"/>
        <v>0</v>
      </c>
      <c r="D23" s="268">
        <f t="shared" si="6"/>
        <v>0</v>
      </c>
      <c r="E23" s="269">
        <f>'【男】公立'!E22</f>
        <v>0</v>
      </c>
      <c r="F23" s="270">
        <f>'【男】公立'!F22</f>
        <v>0</v>
      </c>
      <c r="G23" s="270">
        <f>'【男】公立'!G22</f>
        <v>0</v>
      </c>
      <c r="H23" s="270">
        <f>'【男】公立'!H22</f>
        <v>0</v>
      </c>
      <c r="I23" s="270">
        <f>'【男】公立'!I22</f>
        <v>0</v>
      </c>
      <c r="J23" s="271">
        <f>'【男】公立'!J22</f>
        <v>0</v>
      </c>
      <c r="K23" s="272">
        <f>'【男】公立'!K22</f>
        <v>0</v>
      </c>
      <c r="L23" s="273">
        <f>M23+N23</f>
        <v>0</v>
      </c>
      <c r="M23" s="269">
        <f>'【男】公立'!M22</f>
        <v>0</v>
      </c>
      <c r="N23" s="271">
        <f>'【男】公立'!N22</f>
        <v>0</v>
      </c>
      <c r="O23" s="272">
        <f>'【男】公立'!O22</f>
        <v>0</v>
      </c>
      <c r="P23" s="272">
        <f>'【男】公立'!P22</f>
        <v>0</v>
      </c>
      <c r="Q23" s="272">
        <f>'【男】公立'!Q22</f>
        <v>0</v>
      </c>
      <c r="R23" s="272">
        <f>'【男】公立'!R22</f>
        <v>0</v>
      </c>
      <c r="S23" s="274">
        <f>'【男】公立'!S22</f>
        <v>0</v>
      </c>
      <c r="T23" s="275">
        <f>'【男】公立'!T22</f>
        <v>0</v>
      </c>
      <c r="U23" s="272">
        <f>'【男】公立'!U22</f>
        <v>0</v>
      </c>
      <c r="V23" s="272">
        <f>'【男】公立'!V22</f>
        <v>0</v>
      </c>
      <c r="W23" s="276">
        <f>'【男】公立'!W22</f>
        <v>0</v>
      </c>
    </row>
    <row r="24" ht="13.5">
      <c r="B24" s="277"/>
    </row>
    <row r="25" s="212" customFormat="1" ht="14.25" thickBot="1">
      <c r="B25" s="223" t="s">
        <v>34</v>
      </c>
    </row>
    <row r="26" spans="2:23" s="212" customFormat="1" ht="13.5">
      <c r="B26" s="218" t="s">
        <v>23</v>
      </c>
      <c r="C26" s="2">
        <f>D26+K26+L26+O26+P26+Q26+R26+S26</f>
        <v>100.00000000000001</v>
      </c>
      <c r="D26" s="278">
        <f aca="true" t="shared" si="9" ref="D26:W26">D6/$C6*100</f>
        <v>63.91819359615029</v>
      </c>
      <c r="E26" s="224">
        <f t="shared" si="9"/>
        <v>62.42828058486026</v>
      </c>
      <c r="F26" s="4">
        <f t="shared" si="9"/>
        <v>1.2400518230612623</v>
      </c>
      <c r="G26" s="224">
        <f t="shared" si="9"/>
        <v>0.018508236165093468</v>
      </c>
      <c r="H26" s="4">
        <f t="shared" si="9"/>
        <v>0.009254118082546734</v>
      </c>
      <c r="I26" s="224">
        <f t="shared" si="9"/>
        <v>0.21284471589857484</v>
      </c>
      <c r="J26" s="289">
        <f t="shared" si="9"/>
        <v>0.009254118082546734</v>
      </c>
      <c r="K26" s="5">
        <f t="shared" si="9"/>
        <v>12.06736997964094</v>
      </c>
      <c r="L26" s="5">
        <f t="shared" si="9"/>
        <v>7.125670923560985</v>
      </c>
      <c r="M26" s="3">
        <f t="shared" si="9"/>
        <v>2.5078660003701647</v>
      </c>
      <c r="N26" s="289">
        <f t="shared" si="9"/>
        <v>4.61780492319082</v>
      </c>
      <c r="O26" s="5">
        <f t="shared" si="9"/>
        <v>0.4997223764575236</v>
      </c>
      <c r="P26" s="5">
        <f t="shared" si="9"/>
        <v>9.864889875994818</v>
      </c>
      <c r="Q26" s="5">
        <f t="shared" si="9"/>
        <v>0.5645012030353508</v>
      </c>
      <c r="R26" s="5">
        <f t="shared" si="9"/>
        <v>5.9503979270775496</v>
      </c>
      <c r="S26" s="292">
        <f t="shared" si="9"/>
        <v>0.009254118082546734</v>
      </c>
      <c r="T26" s="224">
        <f t="shared" si="9"/>
        <v>0.009254118082546734</v>
      </c>
      <c r="U26" s="5">
        <f t="shared" si="9"/>
        <v>0</v>
      </c>
      <c r="V26" s="5">
        <f t="shared" si="9"/>
        <v>0</v>
      </c>
      <c r="W26" s="296">
        <f t="shared" si="9"/>
        <v>0</v>
      </c>
    </row>
    <row r="27" spans="2:23" s="212" customFormat="1" ht="13.5">
      <c r="B27" s="219" t="s">
        <v>24</v>
      </c>
      <c r="C27" s="6">
        <f aca="true" t="shared" si="10" ref="C27:C43">D27+K27+L27+O27+P27+Q27+R27+S27</f>
        <v>99.99999999999999</v>
      </c>
      <c r="D27" s="58">
        <f aca="true" t="shared" si="11" ref="D27:W27">D7/$C7*100</f>
        <v>68.52589641434263</v>
      </c>
      <c r="E27" s="140">
        <f t="shared" si="11"/>
        <v>67.13716562322139</v>
      </c>
      <c r="F27" s="8">
        <f t="shared" si="11"/>
        <v>1.1155378486055778</v>
      </c>
      <c r="G27" s="140">
        <f t="shared" si="11"/>
        <v>0.022766078542970976</v>
      </c>
      <c r="H27" s="8">
        <f t="shared" si="11"/>
        <v>0</v>
      </c>
      <c r="I27" s="140">
        <f t="shared" si="11"/>
        <v>0.2390438247011952</v>
      </c>
      <c r="J27" s="290">
        <f t="shared" si="11"/>
        <v>0.011383039271485488</v>
      </c>
      <c r="K27" s="9">
        <f t="shared" si="11"/>
        <v>11.485486624928857</v>
      </c>
      <c r="L27" s="9">
        <f t="shared" si="11"/>
        <v>6.602162777461583</v>
      </c>
      <c r="M27" s="7">
        <f t="shared" si="11"/>
        <v>2.083096186681844</v>
      </c>
      <c r="N27" s="290">
        <f t="shared" si="11"/>
        <v>4.5190665907797385</v>
      </c>
      <c r="O27" s="9">
        <f t="shared" si="11"/>
        <v>0.3642572566875356</v>
      </c>
      <c r="P27" s="9">
        <f t="shared" si="11"/>
        <v>5.941946499715424</v>
      </c>
      <c r="Q27" s="9">
        <f t="shared" si="11"/>
        <v>0.6488332384746727</v>
      </c>
      <c r="R27" s="9">
        <f t="shared" si="11"/>
        <v>6.420034149117814</v>
      </c>
      <c r="S27" s="141">
        <f t="shared" si="11"/>
        <v>0.011383039271485488</v>
      </c>
      <c r="T27" s="140">
        <f t="shared" si="11"/>
        <v>0.011383039271485488</v>
      </c>
      <c r="U27" s="9">
        <f t="shared" si="11"/>
        <v>0</v>
      </c>
      <c r="V27" s="9">
        <f t="shared" si="11"/>
        <v>0</v>
      </c>
      <c r="W27" s="57">
        <f t="shared" si="11"/>
        <v>0</v>
      </c>
    </row>
    <row r="28" spans="2:23" s="212" customFormat="1" ht="13.5">
      <c r="B28" s="219" t="s">
        <v>25</v>
      </c>
      <c r="C28" s="6">
        <f t="shared" si="10"/>
        <v>100</v>
      </c>
      <c r="D28" s="58">
        <f aca="true" t="shared" si="12" ref="D28:W28">D8/$C8*100</f>
        <v>29.48717948717949</v>
      </c>
      <c r="E28" s="140">
        <f t="shared" si="12"/>
        <v>26.282051282051285</v>
      </c>
      <c r="F28" s="8">
        <f t="shared" si="12"/>
        <v>2.564102564102564</v>
      </c>
      <c r="G28" s="140">
        <f t="shared" si="12"/>
        <v>0</v>
      </c>
      <c r="H28" s="8">
        <f t="shared" si="12"/>
        <v>0.641025641025641</v>
      </c>
      <c r="I28" s="140">
        <f t="shared" si="12"/>
        <v>0</v>
      </c>
      <c r="J28" s="290">
        <f t="shared" si="12"/>
        <v>0</v>
      </c>
      <c r="K28" s="9">
        <f t="shared" si="12"/>
        <v>21.794871794871796</v>
      </c>
      <c r="L28" s="9">
        <f t="shared" si="12"/>
        <v>5.128205128205128</v>
      </c>
      <c r="M28" s="7">
        <f t="shared" si="12"/>
        <v>3.8461538461538463</v>
      </c>
      <c r="N28" s="290">
        <f t="shared" si="12"/>
        <v>1.282051282051282</v>
      </c>
      <c r="O28" s="9">
        <f t="shared" si="12"/>
        <v>3.8461538461538463</v>
      </c>
      <c r="P28" s="9">
        <f t="shared" si="12"/>
        <v>38.46153846153847</v>
      </c>
      <c r="Q28" s="9">
        <f t="shared" si="12"/>
        <v>0.641025641025641</v>
      </c>
      <c r="R28" s="9">
        <f t="shared" si="12"/>
        <v>0.641025641025641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s="212" customFormat="1" ht="13.5">
      <c r="B29" s="219" t="s">
        <v>26</v>
      </c>
      <c r="C29" s="6">
        <f t="shared" si="10"/>
        <v>100</v>
      </c>
      <c r="D29" s="58">
        <f aca="true" t="shared" si="13" ref="D29:W29">D9/$C9*100</f>
        <v>25.21891418563923</v>
      </c>
      <c r="E29" s="140">
        <f t="shared" si="13"/>
        <v>23.642732049036777</v>
      </c>
      <c r="F29" s="8">
        <f t="shared" si="13"/>
        <v>1.5761821366024518</v>
      </c>
      <c r="G29" s="140">
        <f t="shared" si="13"/>
        <v>0</v>
      </c>
      <c r="H29" s="8">
        <f t="shared" si="13"/>
        <v>0</v>
      </c>
      <c r="I29" s="140">
        <f t="shared" si="13"/>
        <v>0</v>
      </c>
      <c r="J29" s="290">
        <f t="shared" si="13"/>
        <v>0</v>
      </c>
      <c r="K29" s="9">
        <f t="shared" si="13"/>
        <v>14.185639229422067</v>
      </c>
      <c r="L29" s="9">
        <f t="shared" si="13"/>
        <v>2.4518388791593697</v>
      </c>
      <c r="M29" s="7">
        <f t="shared" si="13"/>
        <v>1.926444833625219</v>
      </c>
      <c r="N29" s="290">
        <f t="shared" si="13"/>
        <v>0.5253940455341506</v>
      </c>
      <c r="O29" s="9">
        <f t="shared" si="13"/>
        <v>0.3502626970227671</v>
      </c>
      <c r="P29" s="9">
        <f t="shared" si="13"/>
        <v>56.56742556917689</v>
      </c>
      <c r="Q29" s="9">
        <f t="shared" si="13"/>
        <v>0</v>
      </c>
      <c r="R29" s="9">
        <f t="shared" si="13"/>
        <v>1.2259194395796849</v>
      </c>
      <c r="S29" s="141">
        <f t="shared" si="13"/>
        <v>0</v>
      </c>
      <c r="T29" s="140">
        <f t="shared" si="13"/>
        <v>0</v>
      </c>
      <c r="U29" s="9">
        <f t="shared" si="13"/>
        <v>0</v>
      </c>
      <c r="V29" s="9">
        <f t="shared" si="13"/>
        <v>0</v>
      </c>
      <c r="W29" s="57">
        <f t="shared" si="13"/>
        <v>0</v>
      </c>
    </row>
    <row r="30" spans="2:23" s="212" customFormat="1" ht="13.5">
      <c r="B30" s="219" t="s">
        <v>27</v>
      </c>
      <c r="C30" s="6">
        <f t="shared" si="10"/>
        <v>100.00000000000001</v>
      </c>
      <c r="D30" s="58">
        <f aca="true" t="shared" si="14" ref="D30:W30">D10/$C10*100</f>
        <v>47.89473684210526</v>
      </c>
      <c r="E30" s="140">
        <f t="shared" si="14"/>
        <v>40</v>
      </c>
      <c r="F30" s="8">
        <f t="shared" si="14"/>
        <v>7.894736842105263</v>
      </c>
      <c r="G30" s="140">
        <f t="shared" si="14"/>
        <v>0</v>
      </c>
      <c r="H30" s="8">
        <f t="shared" si="14"/>
        <v>0</v>
      </c>
      <c r="I30" s="140">
        <f t="shared" si="14"/>
        <v>0</v>
      </c>
      <c r="J30" s="290">
        <f t="shared" si="14"/>
        <v>0</v>
      </c>
      <c r="K30" s="9">
        <f t="shared" si="14"/>
        <v>24.210526315789473</v>
      </c>
      <c r="L30" s="9">
        <f t="shared" si="14"/>
        <v>3.1578947368421053</v>
      </c>
      <c r="M30" s="7">
        <f t="shared" si="14"/>
        <v>2.631578947368421</v>
      </c>
      <c r="N30" s="290">
        <f t="shared" si="14"/>
        <v>0.5263157894736842</v>
      </c>
      <c r="O30" s="9">
        <f t="shared" si="14"/>
        <v>1.0526315789473684</v>
      </c>
      <c r="P30" s="9">
        <f t="shared" si="14"/>
        <v>21.578947368421055</v>
      </c>
      <c r="Q30" s="9">
        <f t="shared" si="14"/>
        <v>0</v>
      </c>
      <c r="R30" s="9">
        <f t="shared" si="14"/>
        <v>2.1052631578947367</v>
      </c>
      <c r="S30" s="141">
        <f t="shared" si="14"/>
        <v>0</v>
      </c>
      <c r="T30" s="140">
        <f t="shared" si="14"/>
        <v>0</v>
      </c>
      <c r="U30" s="9">
        <f t="shared" si="14"/>
        <v>0</v>
      </c>
      <c r="V30" s="9">
        <f t="shared" si="14"/>
        <v>0</v>
      </c>
      <c r="W30" s="57">
        <f t="shared" si="14"/>
        <v>0</v>
      </c>
    </row>
    <row r="31" spans="2:23" s="212" customFormat="1" ht="13.5">
      <c r="B31" s="219" t="s">
        <v>28</v>
      </c>
      <c r="C31" s="6">
        <f t="shared" si="10"/>
        <v>100.00000000000001</v>
      </c>
      <c r="D31" s="58">
        <f aca="true" t="shared" si="15" ref="D31:W31">D11/$C11*100</f>
        <v>21.73913043478261</v>
      </c>
      <c r="E31" s="140">
        <f t="shared" si="15"/>
        <v>21.73913043478261</v>
      </c>
      <c r="F31" s="8">
        <f t="shared" si="15"/>
        <v>0</v>
      </c>
      <c r="G31" s="140">
        <f t="shared" si="15"/>
        <v>0</v>
      </c>
      <c r="H31" s="8">
        <f t="shared" si="15"/>
        <v>0</v>
      </c>
      <c r="I31" s="140">
        <f t="shared" si="15"/>
        <v>0</v>
      </c>
      <c r="J31" s="290">
        <f t="shared" si="15"/>
        <v>0</v>
      </c>
      <c r="K31" s="9">
        <f t="shared" si="15"/>
        <v>18.84057971014493</v>
      </c>
      <c r="L31" s="9">
        <f t="shared" si="15"/>
        <v>1.4492753623188406</v>
      </c>
      <c r="M31" s="7">
        <f t="shared" si="15"/>
        <v>0</v>
      </c>
      <c r="N31" s="290">
        <f t="shared" si="15"/>
        <v>1.4492753623188406</v>
      </c>
      <c r="O31" s="9">
        <f t="shared" si="15"/>
        <v>5.797101449275362</v>
      </c>
      <c r="P31" s="9">
        <f t="shared" si="15"/>
        <v>49.275362318840585</v>
      </c>
      <c r="Q31" s="9">
        <f t="shared" si="15"/>
        <v>0</v>
      </c>
      <c r="R31" s="9">
        <f t="shared" si="15"/>
        <v>2.898550724637681</v>
      </c>
      <c r="S31" s="141">
        <f t="shared" si="15"/>
        <v>0</v>
      </c>
      <c r="T31" s="140">
        <f t="shared" si="15"/>
        <v>0</v>
      </c>
      <c r="U31" s="9">
        <f t="shared" si="15"/>
        <v>0</v>
      </c>
      <c r="V31" s="9">
        <f t="shared" si="15"/>
        <v>0</v>
      </c>
      <c r="W31" s="57">
        <f t="shared" si="15"/>
        <v>0</v>
      </c>
    </row>
    <row r="32" spans="2:23" s="212" customFormat="1" ht="13.5">
      <c r="B32" s="219" t="s">
        <v>29</v>
      </c>
      <c r="C32" s="6">
        <v>0</v>
      </c>
      <c r="D32" s="58">
        <v>0</v>
      </c>
      <c r="E32" s="140">
        <v>0</v>
      </c>
      <c r="F32" s="8">
        <v>0</v>
      </c>
      <c r="G32" s="140">
        <v>0</v>
      </c>
      <c r="H32" s="8">
        <v>0</v>
      </c>
      <c r="I32" s="140">
        <v>0</v>
      </c>
      <c r="J32" s="290">
        <v>0</v>
      </c>
      <c r="K32" s="9">
        <v>0</v>
      </c>
      <c r="L32" s="9">
        <v>0</v>
      </c>
      <c r="M32" s="7">
        <v>0</v>
      </c>
      <c r="N32" s="290">
        <v>0</v>
      </c>
      <c r="O32" s="9">
        <v>0</v>
      </c>
      <c r="P32" s="9">
        <v>0</v>
      </c>
      <c r="Q32" s="9">
        <v>0</v>
      </c>
      <c r="R32" s="9">
        <v>0</v>
      </c>
      <c r="S32" s="141">
        <v>0</v>
      </c>
      <c r="T32" s="140">
        <v>0</v>
      </c>
      <c r="U32" s="9">
        <v>0</v>
      </c>
      <c r="V32" s="9">
        <v>0</v>
      </c>
      <c r="W32" s="57">
        <v>0</v>
      </c>
    </row>
    <row r="33" spans="2:23" s="212" customFormat="1" ht="13.5">
      <c r="B33" s="219" t="s">
        <v>58</v>
      </c>
      <c r="C33" s="6">
        <f t="shared" si="10"/>
        <v>99.99999999999999</v>
      </c>
      <c r="D33" s="58">
        <f aca="true" t="shared" si="16" ref="D33:W33">D13/$C13*100</f>
        <v>66.66666666666666</v>
      </c>
      <c r="E33" s="140">
        <f t="shared" si="16"/>
        <v>0</v>
      </c>
      <c r="F33" s="8">
        <f t="shared" si="16"/>
        <v>0</v>
      </c>
      <c r="G33" s="140">
        <f t="shared" si="16"/>
        <v>0</v>
      </c>
      <c r="H33" s="8">
        <f t="shared" si="16"/>
        <v>0</v>
      </c>
      <c r="I33" s="140">
        <f t="shared" si="16"/>
        <v>66.66666666666666</v>
      </c>
      <c r="J33" s="290">
        <f t="shared" si="16"/>
        <v>0</v>
      </c>
      <c r="K33" s="9">
        <f t="shared" si="16"/>
        <v>33.33333333333333</v>
      </c>
      <c r="L33" s="9">
        <f t="shared" si="16"/>
        <v>0</v>
      </c>
      <c r="M33" s="7">
        <f t="shared" si="16"/>
        <v>0</v>
      </c>
      <c r="N33" s="290">
        <f t="shared" si="16"/>
        <v>0</v>
      </c>
      <c r="O33" s="9">
        <f t="shared" si="16"/>
        <v>0</v>
      </c>
      <c r="P33" s="9">
        <f t="shared" si="16"/>
        <v>0</v>
      </c>
      <c r="Q33" s="9">
        <f t="shared" si="16"/>
        <v>0</v>
      </c>
      <c r="R33" s="9">
        <f t="shared" si="16"/>
        <v>0</v>
      </c>
      <c r="S33" s="141">
        <f t="shared" si="16"/>
        <v>0</v>
      </c>
      <c r="T33" s="140">
        <f t="shared" si="16"/>
        <v>0</v>
      </c>
      <c r="U33" s="9">
        <f t="shared" si="16"/>
        <v>0</v>
      </c>
      <c r="V33" s="9">
        <f t="shared" si="16"/>
        <v>0</v>
      </c>
      <c r="W33" s="57">
        <f t="shared" si="16"/>
        <v>0</v>
      </c>
    </row>
    <row r="34" spans="2:23" s="212" customFormat="1" ht="13.5">
      <c r="B34" s="219" t="s">
        <v>30</v>
      </c>
      <c r="C34" s="6">
        <f>C10/$C10*100</f>
        <v>100</v>
      </c>
      <c r="D34" s="58">
        <f aca="true" t="shared" si="17" ref="D34:W35">D14/$C14*100</f>
        <v>54.166666666666664</v>
      </c>
      <c r="E34" s="140">
        <f t="shared" si="17"/>
        <v>52.083333333333336</v>
      </c>
      <c r="F34" s="8">
        <f t="shared" si="17"/>
        <v>2.083333333333333</v>
      </c>
      <c r="G34" s="140">
        <f t="shared" si="17"/>
        <v>0</v>
      </c>
      <c r="H34" s="8">
        <f t="shared" si="17"/>
        <v>0</v>
      </c>
      <c r="I34" s="140">
        <f t="shared" si="17"/>
        <v>0</v>
      </c>
      <c r="J34" s="290">
        <f t="shared" si="17"/>
        <v>0</v>
      </c>
      <c r="K34" s="9">
        <f t="shared" si="17"/>
        <v>27.083333333333332</v>
      </c>
      <c r="L34" s="9">
        <f t="shared" si="17"/>
        <v>2.083333333333333</v>
      </c>
      <c r="M34" s="7">
        <f t="shared" si="17"/>
        <v>0</v>
      </c>
      <c r="N34" s="290">
        <f t="shared" si="17"/>
        <v>2.083333333333333</v>
      </c>
      <c r="O34" s="9">
        <f t="shared" si="17"/>
        <v>2.083333333333333</v>
      </c>
      <c r="P34" s="9">
        <f t="shared" si="17"/>
        <v>14.583333333333334</v>
      </c>
      <c r="Q34" s="9">
        <f t="shared" si="17"/>
        <v>0</v>
      </c>
      <c r="R34" s="9">
        <f t="shared" si="17"/>
        <v>0</v>
      </c>
      <c r="S34" s="141">
        <f t="shared" si="17"/>
        <v>0</v>
      </c>
      <c r="T34" s="140">
        <f t="shared" si="17"/>
        <v>0</v>
      </c>
      <c r="U34" s="9">
        <f t="shared" si="17"/>
        <v>0</v>
      </c>
      <c r="V34" s="9">
        <f t="shared" si="17"/>
        <v>0</v>
      </c>
      <c r="W34" s="57">
        <f t="shared" si="17"/>
        <v>0</v>
      </c>
    </row>
    <row r="35" spans="2:23" s="212" customFormat="1" ht="13.5">
      <c r="B35" s="219" t="s">
        <v>59</v>
      </c>
      <c r="C35" s="6">
        <f>C11/$C11*100</f>
        <v>100</v>
      </c>
      <c r="D35" s="58">
        <f t="shared" si="17"/>
        <v>25</v>
      </c>
      <c r="E35" s="140">
        <f t="shared" si="17"/>
        <v>25</v>
      </c>
      <c r="F35" s="8">
        <f t="shared" si="17"/>
        <v>0</v>
      </c>
      <c r="G35" s="140">
        <f t="shared" si="17"/>
        <v>0</v>
      </c>
      <c r="H35" s="8">
        <f t="shared" si="17"/>
        <v>0</v>
      </c>
      <c r="I35" s="140">
        <f t="shared" si="17"/>
        <v>0</v>
      </c>
      <c r="J35" s="290">
        <f t="shared" si="17"/>
        <v>0</v>
      </c>
      <c r="K35" s="9">
        <f t="shared" si="17"/>
        <v>50</v>
      </c>
      <c r="L35" s="9">
        <f t="shared" si="17"/>
        <v>0</v>
      </c>
      <c r="M35" s="7">
        <f t="shared" si="17"/>
        <v>0</v>
      </c>
      <c r="N35" s="290">
        <f t="shared" si="17"/>
        <v>0</v>
      </c>
      <c r="O35" s="9">
        <f t="shared" si="17"/>
        <v>0</v>
      </c>
      <c r="P35" s="9">
        <f t="shared" si="17"/>
        <v>12.5</v>
      </c>
      <c r="Q35" s="9">
        <f t="shared" si="17"/>
        <v>0</v>
      </c>
      <c r="R35" s="9">
        <f t="shared" si="17"/>
        <v>12.5</v>
      </c>
      <c r="S35" s="141">
        <f t="shared" si="17"/>
        <v>0</v>
      </c>
      <c r="T35" s="140">
        <f t="shared" si="17"/>
        <v>0</v>
      </c>
      <c r="U35" s="9">
        <f t="shared" si="17"/>
        <v>0</v>
      </c>
      <c r="V35" s="9">
        <f t="shared" si="17"/>
        <v>0</v>
      </c>
      <c r="W35" s="57">
        <f t="shared" si="17"/>
        <v>0</v>
      </c>
    </row>
    <row r="36" spans="2:23" s="212" customFormat="1" ht="13.5">
      <c r="B36" s="219" t="s">
        <v>31</v>
      </c>
      <c r="C36" s="6">
        <f t="shared" si="10"/>
        <v>100</v>
      </c>
      <c r="D36" s="58">
        <f aca="true" t="shared" si="18" ref="D36:W36">D16/$C16*100</f>
        <v>39.25925925925926</v>
      </c>
      <c r="E36" s="140">
        <f t="shared" si="18"/>
        <v>37.77777777777778</v>
      </c>
      <c r="F36" s="8">
        <f t="shared" si="18"/>
        <v>1.4814814814814816</v>
      </c>
      <c r="G36" s="140">
        <f t="shared" si="18"/>
        <v>0</v>
      </c>
      <c r="H36" s="8">
        <f t="shared" si="18"/>
        <v>0</v>
      </c>
      <c r="I36" s="140">
        <f t="shared" si="18"/>
        <v>0</v>
      </c>
      <c r="J36" s="290">
        <f t="shared" si="18"/>
        <v>0</v>
      </c>
      <c r="K36" s="9">
        <f t="shared" si="18"/>
        <v>31.48148148148148</v>
      </c>
      <c r="L36" s="9">
        <f t="shared" si="18"/>
        <v>0</v>
      </c>
      <c r="M36" s="7">
        <f t="shared" si="18"/>
        <v>0</v>
      </c>
      <c r="N36" s="290">
        <f t="shared" si="18"/>
        <v>0</v>
      </c>
      <c r="O36" s="9">
        <f t="shared" si="18"/>
        <v>0.7407407407407408</v>
      </c>
      <c r="P36" s="9">
        <f t="shared" si="18"/>
        <v>22.59259259259259</v>
      </c>
      <c r="Q36" s="9">
        <f t="shared" si="18"/>
        <v>1.1111111111111112</v>
      </c>
      <c r="R36" s="9">
        <f t="shared" si="18"/>
        <v>4.814814814814815</v>
      </c>
      <c r="S36" s="141">
        <f t="shared" si="18"/>
        <v>0</v>
      </c>
      <c r="T36" s="140">
        <f t="shared" si="18"/>
        <v>0</v>
      </c>
      <c r="U36" s="9">
        <f t="shared" si="18"/>
        <v>0</v>
      </c>
      <c r="V36" s="9">
        <f t="shared" si="18"/>
        <v>0</v>
      </c>
      <c r="W36" s="57">
        <f t="shared" si="18"/>
        <v>0</v>
      </c>
    </row>
    <row r="37" spans="2:23" s="212" customFormat="1" ht="13.5">
      <c r="B37" s="219" t="s">
        <v>32</v>
      </c>
      <c r="C37" s="6">
        <f t="shared" si="10"/>
        <v>100</v>
      </c>
      <c r="D37" s="58">
        <f aca="true" t="shared" si="19" ref="D37:W37">D17/$C17*100</f>
        <v>64.44759206798867</v>
      </c>
      <c r="E37" s="140">
        <f t="shared" si="19"/>
        <v>64.02266288951841</v>
      </c>
      <c r="F37" s="8">
        <f t="shared" si="19"/>
        <v>0.424929178470255</v>
      </c>
      <c r="G37" s="140">
        <f t="shared" si="19"/>
        <v>0</v>
      </c>
      <c r="H37" s="8">
        <f t="shared" si="19"/>
        <v>0</v>
      </c>
      <c r="I37" s="140">
        <f t="shared" si="19"/>
        <v>0</v>
      </c>
      <c r="J37" s="290">
        <f t="shared" si="19"/>
        <v>0</v>
      </c>
      <c r="K37" s="9">
        <f t="shared" si="19"/>
        <v>2.5495750708215295</v>
      </c>
      <c r="L37" s="9">
        <f t="shared" si="19"/>
        <v>22.6628895184136</v>
      </c>
      <c r="M37" s="7">
        <f t="shared" si="19"/>
        <v>9.34844192634561</v>
      </c>
      <c r="N37" s="290">
        <f t="shared" si="19"/>
        <v>13.314447592067987</v>
      </c>
      <c r="O37" s="9">
        <f t="shared" si="19"/>
        <v>0.708215297450425</v>
      </c>
      <c r="P37" s="9">
        <f t="shared" si="19"/>
        <v>2.4079320113314444</v>
      </c>
      <c r="Q37" s="9">
        <f t="shared" si="19"/>
        <v>0</v>
      </c>
      <c r="R37" s="9">
        <f t="shared" si="19"/>
        <v>7.223796033994335</v>
      </c>
      <c r="S37" s="141">
        <f t="shared" si="19"/>
        <v>0</v>
      </c>
      <c r="T37" s="140">
        <f t="shared" si="19"/>
        <v>0</v>
      </c>
      <c r="U37" s="9">
        <f t="shared" si="19"/>
        <v>0</v>
      </c>
      <c r="V37" s="9">
        <f t="shared" si="19"/>
        <v>0</v>
      </c>
      <c r="W37" s="57">
        <f t="shared" si="19"/>
        <v>0</v>
      </c>
    </row>
    <row r="38" spans="2:23" s="212" customFormat="1" ht="13.5">
      <c r="B38" s="220" t="s">
        <v>33</v>
      </c>
      <c r="C38" s="133">
        <f t="shared" si="10"/>
        <v>100</v>
      </c>
      <c r="D38" s="134">
        <f aca="true" t="shared" si="20" ref="D38:W38">D18/$C18*100</f>
        <v>7.766990291262135</v>
      </c>
      <c r="E38" s="136">
        <f t="shared" si="20"/>
        <v>3.3980582524271843</v>
      </c>
      <c r="F38" s="135">
        <f t="shared" si="20"/>
        <v>3.3980582524271843</v>
      </c>
      <c r="G38" s="136">
        <f t="shared" si="20"/>
        <v>0.9708737864077669</v>
      </c>
      <c r="H38" s="135">
        <f t="shared" si="20"/>
        <v>0</v>
      </c>
      <c r="I38" s="136">
        <f t="shared" si="20"/>
        <v>0</v>
      </c>
      <c r="J38" s="291">
        <f t="shared" si="20"/>
        <v>0</v>
      </c>
      <c r="K38" s="137">
        <f t="shared" si="20"/>
        <v>6.310679611650485</v>
      </c>
      <c r="L38" s="137">
        <f t="shared" si="20"/>
        <v>6.796116504854369</v>
      </c>
      <c r="M38" s="138">
        <f t="shared" si="20"/>
        <v>6.796116504854369</v>
      </c>
      <c r="N38" s="291">
        <f t="shared" si="20"/>
        <v>0</v>
      </c>
      <c r="O38" s="137">
        <f t="shared" si="20"/>
        <v>9.223300970873787</v>
      </c>
      <c r="P38" s="137">
        <f t="shared" si="20"/>
        <v>39.32038834951456</v>
      </c>
      <c r="Q38" s="137">
        <f t="shared" si="20"/>
        <v>19.41747572815534</v>
      </c>
      <c r="R38" s="137">
        <f t="shared" si="20"/>
        <v>11.165048543689322</v>
      </c>
      <c r="S38" s="139">
        <f t="shared" si="20"/>
        <v>0</v>
      </c>
      <c r="T38" s="136">
        <f t="shared" si="20"/>
        <v>0</v>
      </c>
      <c r="U38" s="137">
        <f t="shared" si="20"/>
        <v>0</v>
      </c>
      <c r="V38" s="137">
        <f t="shared" si="20"/>
        <v>0.48543689320388345</v>
      </c>
      <c r="W38" s="293">
        <f t="shared" si="20"/>
        <v>0.48543689320388345</v>
      </c>
    </row>
    <row r="39" spans="2:23" s="212" customFormat="1" ht="13.5">
      <c r="B39" s="219" t="s">
        <v>24</v>
      </c>
      <c r="C39" s="6">
        <f t="shared" si="10"/>
        <v>100.00000000000001</v>
      </c>
      <c r="D39" s="58">
        <f aca="true" t="shared" si="21" ref="D39:W39">D19/$C19*100</f>
        <v>11.538461538461538</v>
      </c>
      <c r="E39" s="140">
        <f t="shared" si="21"/>
        <v>4.615384615384616</v>
      </c>
      <c r="F39" s="8">
        <f t="shared" si="21"/>
        <v>5.384615384615385</v>
      </c>
      <c r="G39" s="140">
        <f t="shared" si="21"/>
        <v>1.5384615384615385</v>
      </c>
      <c r="H39" s="8">
        <f t="shared" si="21"/>
        <v>0</v>
      </c>
      <c r="I39" s="140">
        <f t="shared" si="21"/>
        <v>0</v>
      </c>
      <c r="J39" s="290">
        <f t="shared" si="21"/>
        <v>0</v>
      </c>
      <c r="K39" s="9">
        <f t="shared" si="21"/>
        <v>4.615384615384616</v>
      </c>
      <c r="L39" s="9">
        <f t="shared" si="21"/>
        <v>9.230769230769232</v>
      </c>
      <c r="M39" s="7">
        <f t="shared" si="21"/>
        <v>9.230769230769232</v>
      </c>
      <c r="N39" s="290">
        <f t="shared" si="21"/>
        <v>0</v>
      </c>
      <c r="O39" s="9">
        <f t="shared" si="21"/>
        <v>9.230769230769232</v>
      </c>
      <c r="P39" s="9">
        <f t="shared" si="21"/>
        <v>32.30769230769231</v>
      </c>
      <c r="Q39" s="9">
        <f t="shared" si="21"/>
        <v>24.615384615384617</v>
      </c>
      <c r="R39" s="9">
        <f t="shared" si="21"/>
        <v>8.461538461538462</v>
      </c>
      <c r="S39" s="141">
        <f t="shared" si="21"/>
        <v>0</v>
      </c>
      <c r="T39" s="140">
        <f t="shared" si="21"/>
        <v>0</v>
      </c>
      <c r="U39" s="9">
        <f t="shared" si="21"/>
        <v>0</v>
      </c>
      <c r="V39" s="9">
        <f t="shared" si="21"/>
        <v>0.7692307692307693</v>
      </c>
      <c r="W39" s="57">
        <f t="shared" si="21"/>
        <v>0</v>
      </c>
    </row>
    <row r="40" spans="2:23" s="212" customFormat="1" ht="13.5">
      <c r="B40" s="219" t="s">
        <v>25</v>
      </c>
      <c r="C40" s="6">
        <f t="shared" si="10"/>
        <v>100</v>
      </c>
      <c r="D40" s="58">
        <f aca="true" t="shared" si="22" ref="D40:W40">D20/$C20*100</f>
        <v>0</v>
      </c>
      <c r="E40" s="140">
        <f t="shared" si="22"/>
        <v>0</v>
      </c>
      <c r="F40" s="8">
        <f t="shared" si="22"/>
        <v>0</v>
      </c>
      <c r="G40" s="140">
        <f t="shared" si="22"/>
        <v>0</v>
      </c>
      <c r="H40" s="8">
        <f t="shared" si="22"/>
        <v>0</v>
      </c>
      <c r="I40" s="140">
        <f t="shared" si="22"/>
        <v>0</v>
      </c>
      <c r="J40" s="290">
        <f t="shared" si="22"/>
        <v>0</v>
      </c>
      <c r="K40" s="9">
        <f t="shared" si="22"/>
        <v>3.8461538461538463</v>
      </c>
      <c r="L40" s="9">
        <f t="shared" si="22"/>
        <v>7.6923076923076925</v>
      </c>
      <c r="M40" s="7">
        <f t="shared" si="22"/>
        <v>7.6923076923076925</v>
      </c>
      <c r="N40" s="290">
        <f t="shared" si="22"/>
        <v>0</v>
      </c>
      <c r="O40" s="9">
        <f t="shared" si="22"/>
        <v>15.384615384615385</v>
      </c>
      <c r="P40" s="9">
        <f t="shared" si="22"/>
        <v>46.15384615384615</v>
      </c>
      <c r="Q40" s="9">
        <f t="shared" si="22"/>
        <v>7.6923076923076925</v>
      </c>
      <c r="R40" s="9">
        <f t="shared" si="22"/>
        <v>19.230769230769234</v>
      </c>
      <c r="S40" s="141">
        <f t="shared" si="22"/>
        <v>0</v>
      </c>
      <c r="T40" s="140">
        <f t="shared" si="22"/>
        <v>0</v>
      </c>
      <c r="U40" s="9">
        <f t="shared" si="22"/>
        <v>0</v>
      </c>
      <c r="V40" s="9">
        <f t="shared" si="22"/>
        <v>0</v>
      </c>
      <c r="W40" s="57">
        <f t="shared" si="22"/>
        <v>3.8461538461538463</v>
      </c>
    </row>
    <row r="41" spans="2:23" s="212" customFormat="1" ht="13.5">
      <c r="B41" s="219" t="s">
        <v>26</v>
      </c>
      <c r="C41" s="6">
        <f t="shared" si="10"/>
        <v>100</v>
      </c>
      <c r="D41" s="58">
        <f aca="true" t="shared" si="23" ref="D41:W41">D21/$C21*100</f>
        <v>2.941176470588235</v>
      </c>
      <c r="E41" s="140">
        <f t="shared" si="23"/>
        <v>2.941176470588235</v>
      </c>
      <c r="F41" s="8">
        <f t="shared" si="23"/>
        <v>0</v>
      </c>
      <c r="G41" s="140">
        <f t="shared" si="23"/>
        <v>0</v>
      </c>
      <c r="H41" s="8">
        <f t="shared" si="23"/>
        <v>0</v>
      </c>
      <c r="I41" s="140">
        <f t="shared" si="23"/>
        <v>0</v>
      </c>
      <c r="J41" s="290">
        <f t="shared" si="23"/>
        <v>0</v>
      </c>
      <c r="K41" s="9">
        <f t="shared" si="23"/>
        <v>8.823529411764707</v>
      </c>
      <c r="L41" s="9">
        <f t="shared" si="23"/>
        <v>0</v>
      </c>
      <c r="M41" s="7">
        <f t="shared" si="23"/>
        <v>0</v>
      </c>
      <c r="N41" s="290">
        <f t="shared" si="23"/>
        <v>0</v>
      </c>
      <c r="O41" s="9">
        <f t="shared" si="23"/>
        <v>0</v>
      </c>
      <c r="P41" s="9">
        <f t="shared" si="23"/>
        <v>73.52941176470588</v>
      </c>
      <c r="Q41" s="9">
        <f t="shared" si="23"/>
        <v>0</v>
      </c>
      <c r="R41" s="9">
        <f t="shared" si="23"/>
        <v>14.705882352941178</v>
      </c>
      <c r="S41" s="141">
        <f t="shared" si="23"/>
        <v>0</v>
      </c>
      <c r="T41" s="140">
        <f t="shared" si="23"/>
        <v>0</v>
      </c>
      <c r="U41" s="9">
        <f t="shared" si="23"/>
        <v>0</v>
      </c>
      <c r="V41" s="9">
        <f t="shared" si="23"/>
        <v>0</v>
      </c>
      <c r="W41" s="57">
        <f t="shared" si="23"/>
        <v>0</v>
      </c>
    </row>
    <row r="42" spans="2:23" s="212" customFormat="1" ht="13.5">
      <c r="B42" s="219" t="s">
        <v>27</v>
      </c>
      <c r="C42" s="6">
        <f t="shared" si="10"/>
        <v>100</v>
      </c>
      <c r="D42" s="58">
        <f aca="true" t="shared" si="24" ref="D42:W42">D22/$C22*100</f>
        <v>0</v>
      </c>
      <c r="E42" s="140">
        <f t="shared" si="24"/>
        <v>0</v>
      </c>
      <c r="F42" s="8">
        <f t="shared" si="24"/>
        <v>0</v>
      </c>
      <c r="G42" s="140">
        <f t="shared" si="24"/>
        <v>0</v>
      </c>
      <c r="H42" s="8">
        <f t="shared" si="24"/>
        <v>0</v>
      </c>
      <c r="I42" s="140">
        <f t="shared" si="24"/>
        <v>0</v>
      </c>
      <c r="J42" s="290">
        <f t="shared" si="24"/>
        <v>0</v>
      </c>
      <c r="K42" s="9">
        <f t="shared" si="24"/>
        <v>18.75</v>
      </c>
      <c r="L42" s="9">
        <f t="shared" si="24"/>
        <v>0</v>
      </c>
      <c r="M42" s="7">
        <f t="shared" si="24"/>
        <v>0</v>
      </c>
      <c r="N42" s="290">
        <f t="shared" si="24"/>
        <v>0</v>
      </c>
      <c r="O42" s="9">
        <f t="shared" si="24"/>
        <v>18.75</v>
      </c>
      <c r="P42" s="9">
        <f t="shared" si="24"/>
        <v>12.5</v>
      </c>
      <c r="Q42" s="9">
        <f t="shared" si="24"/>
        <v>37.5</v>
      </c>
      <c r="R42" s="9">
        <f t="shared" si="24"/>
        <v>12.5</v>
      </c>
      <c r="S42" s="141">
        <f t="shared" si="24"/>
        <v>0</v>
      </c>
      <c r="T42" s="140">
        <f t="shared" si="24"/>
        <v>0</v>
      </c>
      <c r="U42" s="9">
        <f t="shared" si="24"/>
        <v>0</v>
      </c>
      <c r="V42" s="9">
        <f t="shared" si="24"/>
        <v>0</v>
      </c>
      <c r="W42" s="57">
        <f t="shared" si="24"/>
        <v>0</v>
      </c>
    </row>
    <row r="43" spans="2:23" s="212" customFormat="1" ht="14.25" thickBot="1">
      <c r="B43" s="221" t="s">
        <v>29</v>
      </c>
      <c r="C43" s="142">
        <f t="shared" si="10"/>
        <v>0</v>
      </c>
      <c r="D43" s="61">
        <v>0</v>
      </c>
      <c r="E43" s="145">
        <v>0</v>
      </c>
      <c r="F43" s="144">
        <v>0</v>
      </c>
      <c r="G43" s="145">
        <v>0</v>
      </c>
      <c r="H43" s="144">
        <v>0</v>
      </c>
      <c r="I43" s="145">
        <v>0</v>
      </c>
      <c r="J43" s="294">
        <v>0</v>
      </c>
      <c r="K43" s="10">
        <v>0</v>
      </c>
      <c r="L43" s="10">
        <v>0</v>
      </c>
      <c r="M43" s="143">
        <v>0</v>
      </c>
      <c r="N43" s="294">
        <v>0</v>
      </c>
      <c r="O43" s="10">
        <v>0</v>
      </c>
      <c r="P43" s="10">
        <v>0</v>
      </c>
      <c r="Q43" s="10">
        <v>0</v>
      </c>
      <c r="R43" s="10">
        <v>0</v>
      </c>
      <c r="S43" s="295">
        <v>0</v>
      </c>
      <c r="T43" s="145">
        <v>0</v>
      </c>
      <c r="U43" s="10">
        <v>0</v>
      </c>
      <c r="V43" s="10">
        <v>0</v>
      </c>
      <c r="W43" s="60">
        <v>0</v>
      </c>
    </row>
  </sheetData>
  <sheetProtection/>
  <mergeCells count="25">
    <mergeCell ref="T4:T5"/>
    <mergeCell ref="U4:U5"/>
    <mergeCell ref="O4:O5"/>
    <mergeCell ref="Q4:Q5"/>
    <mergeCell ref="R4:R5"/>
    <mergeCell ref="S4:S5"/>
    <mergeCell ref="T2:W2"/>
    <mergeCell ref="T3:W3"/>
    <mergeCell ref="D4:D5"/>
    <mergeCell ref="E4:E5"/>
    <mergeCell ref="F4:F5"/>
    <mergeCell ref="G4:G5"/>
    <mergeCell ref="H4:H5"/>
    <mergeCell ref="N4:N5"/>
    <mergeCell ref="V4:V5"/>
    <mergeCell ref="W4:W5"/>
    <mergeCell ref="B3:B5"/>
    <mergeCell ref="C3:C4"/>
    <mergeCell ref="D3:J3"/>
    <mergeCell ref="M3:N3"/>
    <mergeCell ref="I4:I5"/>
    <mergeCell ref="J4:J5"/>
    <mergeCell ref="K4:K5"/>
    <mergeCell ref="L4:L5"/>
    <mergeCell ref="M4:M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3" sqref="T3:W3"/>
    </sheetView>
  </sheetViews>
  <sheetFormatPr defaultColWidth="5.875" defaultRowHeight="13.5"/>
  <cols>
    <col min="1" max="1" width="9.00390625" style="226" customWidth="1"/>
    <col min="2" max="2" width="10.625" style="226" customWidth="1"/>
    <col min="3" max="3" width="11.25390625" style="226" bestFit="1" customWidth="1"/>
    <col min="4" max="4" width="9.25390625" style="226" bestFit="1" customWidth="1"/>
    <col min="5" max="5" width="7.50390625" style="226" customWidth="1"/>
    <col min="6" max="6" width="7.125" style="226" customWidth="1"/>
    <col min="7" max="8" width="5.875" style="226" customWidth="1"/>
    <col min="9" max="9" width="7.875" style="226" bestFit="1" customWidth="1"/>
    <col min="10" max="10" width="5.875" style="226" customWidth="1"/>
    <col min="11" max="11" width="8.25390625" style="226" customWidth="1"/>
    <col min="12" max="14" width="6.875" style="226" customWidth="1"/>
    <col min="15" max="15" width="6.00390625" style="226" customWidth="1"/>
    <col min="16" max="18" width="7.125" style="226" customWidth="1"/>
    <col min="19" max="19" width="4.50390625" style="226" customWidth="1"/>
    <col min="20" max="22" width="4.375" style="226" customWidth="1"/>
    <col min="23" max="23" width="4.50390625" style="226" customWidth="1"/>
    <col min="24" max="250" width="9.00390625" style="226" customWidth="1"/>
    <col min="251" max="251" width="10.625" style="226" customWidth="1"/>
    <col min="252" max="252" width="11.25390625" style="226" bestFit="1" customWidth="1"/>
    <col min="253" max="253" width="9.25390625" style="226" bestFit="1" customWidth="1"/>
    <col min="254" max="254" width="7.50390625" style="226" customWidth="1"/>
    <col min="255" max="255" width="7.125" style="226" customWidth="1"/>
    <col min="256" max="16384" width="5.875" style="226" customWidth="1"/>
  </cols>
  <sheetData>
    <row r="1" ht="17.25">
      <c r="B1" s="225" t="s">
        <v>76</v>
      </c>
    </row>
    <row r="2" spans="2:23" ht="18" thickBot="1">
      <c r="B2" s="225"/>
      <c r="T2" s="391" t="s">
        <v>86</v>
      </c>
      <c r="U2" s="391"/>
      <c r="V2" s="391"/>
      <c r="W2" s="391"/>
    </row>
    <row r="3" spans="2:23" ht="29.25" customHeight="1" thickBot="1">
      <c r="B3" s="419" t="s">
        <v>0</v>
      </c>
      <c r="C3" s="422" t="s">
        <v>1</v>
      </c>
      <c r="D3" s="424" t="s">
        <v>2</v>
      </c>
      <c r="E3" s="425"/>
      <c r="F3" s="425"/>
      <c r="G3" s="425"/>
      <c r="H3" s="425"/>
      <c r="I3" s="425"/>
      <c r="J3" s="426"/>
      <c r="K3" s="227" t="s">
        <v>65</v>
      </c>
      <c r="L3" s="228" t="s">
        <v>66</v>
      </c>
      <c r="M3" s="427" t="s">
        <v>3</v>
      </c>
      <c r="N3" s="428"/>
      <c r="O3" s="227" t="s">
        <v>67</v>
      </c>
      <c r="P3" s="227" t="s">
        <v>68</v>
      </c>
      <c r="Q3" s="227" t="s">
        <v>69</v>
      </c>
      <c r="R3" s="227" t="s">
        <v>70</v>
      </c>
      <c r="S3" s="228" t="s">
        <v>71</v>
      </c>
      <c r="T3" s="439" t="s">
        <v>52</v>
      </c>
      <c r="U3" s="440"/>
      <c r="V3" s="440"/>
      <c r="W3" s="441"/>
    </row>
    <row r="4" spans="2:23" ht="45.75" customHeight="1">
      <c r="B4" s="420"/>
      <c r="C4" s="423"/>
      <c r="D4" s="442" t="s">
        <v>4</v>
      </c>
      <c r="E4" s="444" t="s">
        <v>5</v>
      </c>
      <c r="F4" s="429" t="s">
        <v>6</v>
      </c>
      <c r="G4" s="429" t="s">
        <v>7</v>
      </c>
      <c r="H4" s="429" t="s">
        <v>8</v>
      </c>
      <c r="I4" s="429" t="s">
        <v>9</v>
      </c>
      <c r="J4" s="431" t="s">
        <v>10</v>
      </c>
      <c r="K4" s="433" t="s">
        <v>11</v>
      </c>
      <c r="L4" s="435" t="s">
        <v>4</v>
      </c>
      <c r="M4" s="437" t="s">
        <v>12</v>
      </c>
      <c r="N4" s="431" t="s">
        <v>13</v>
      </c>
      <c r="O4" s="452" t="s">
        <v>14</v>
      </c>
      <c r="P4" s="229" t="s">
        <v>72</v>
      </c>
      <c r="Q4" s="433" t="s">
        <v>15</v>
      </c>
      <c r="R4" s="454" t="s">
        <v>16</v>
      </c>
      <c r="S4" s="456" t="s">
        <v>73</v>
      </c>
      <c r="T4" s="450" t="s">
        <v>17</v>
      </c>
      <c r="U4" s="446" t="s">
        <v>18</v>
      </c>
      <c r="V4" s="446" t="s">
        <v>19</v>
      </c>
      <c r="W4" s="448" t="s">
        <v>20</v>
      </c>
    </row>
    <row r="5" spans="2:23" ht="44.25" customHeight="1" thickBot="1">
      <c r="B5" s="421"/>
      <c r="C5" s="230" t="s">
        <v>21</v>
      </c>
      <c r="D5" s="443"/>
      <c r="E5" s="445"/>
      <c r="F5" s="430"/>
      <c r="G5" s="430"/>
      <c r="H5" s="430"/>
      <c r="I5" s="430"/>
      <c r="J5" s="432"/>
      <c r="K5" s="434"/>
      <c r="L5" s="436"/>
      <c r="M5" s="438"/>
      <c r="N5" s="432"/>
      <c r="O5" s="453"/>
      <c r="P5" s="231" t="s">
        <v>22</v>
      </c>
      <c r="Q5" s="434"/>
      <c r="R5" s="455"/>
      <c r="S5" s="457"/>
      <c r="T5" s="451"/>
      <c r="U5" s="447"/>
      <c r="V5" s="447"/>
      <c r="W5" s="449"/>
    </row>
    <row r="6" spans="2:23" ht="13.5">
      <c r="B6" s="232" t="s">
        <v>23</v>
      </c>
      <c r="C6" s="233">
        <f>D6+K6+L6+O6+P6+Q6+R6+S6</f>
        <v>11123</v>
      </c>
      <c r="D6" s="234">
        <f aca="true" t="shared" si="0" ref="D6:K6">SUM(D7:D17)</f>
        <v>7665</v>
      </c>
      <c r="E6" s="235">
        <f t="shared" si="0"/>
        <v>6415</v>
      </c>
      <c r="F6" s="236">
        <f t="shared" si="0"/>
        <v>1161</v>
      </c>
      <c r="G6" s="236">
        <f t="shared" si="0"/>
        <v>4</v>
      </c>
      <c r="H6" s="236">
        <f t="shared" si="0"/>
        <v>0</v>
      </c>
      <c r="I6" s="236">
        <f t="shared" si="0"/>
        <v>85</v>
      </c>
      <c r="J6" s="237">
        <f t="shared" si="0"/>
        <v>0</v>
      </c>
      <c r="K6" s="238">
        <f t="shared" si="0"/>
        <v>1768</v>
      </c>
      <c r="L6" s="238">
        <f>M6+N6</f>
        <v>404</v>
      </c>
      <c r="M6" s="239">
        <f aca="true" t="shared" si="1" ref="M6:W6">SUM(M7:M17)</f>
        <v>199</v>
      </c>
      <c r="N6" s="237">
        <f t="shared" si="1"/>
        <v>205</v>
      </c>
      <c r="O6" s="238">
        <f t="shared" si="1"/>
        <v>9</v>
      </c>
      <c r="P6" s="238">
        <f t="shared" si="1"/>
        <v>656</v>
      </c>
      <c r="Q6" s="238">
        <f t="shared" si="1"/>
        <v>123</v>
      </c>
      <c r="R6" s="238">
        <f t="shared" si="1"/>
        <v>498</v>
      </c>
      <c r="S6" s="240">
        <f t="shared" si="1"/>
        <v>0</v>
      </c>
      <c r="T6" s="241">
        <f t="shared" si="1"/>
        <v>0</v>
      </c>
      <c r="U6" s="238">
        <f t="shared" si="1"/>
        <v>3</v>
      </c>
      <c r="V6" s="238">
        <f t="shared" si="1"/>
        <v>1</v>
      </c>
      <c r="W6" s="242">
        <f t="shared" si="1"/>
        <v>0</v>
      </c>
    </row>
    <row r="7" spans="2:23" ht="13.5">
      <c r="B7" s="243" t="s">
        <v>24</v>
      </c>
      <c r="C7" s="244">
        <f>D7+K7+L7+O7+P7+Q7+R7+S7</f>
        <v>9406</v>
      </c>
      <c r="D7" s="245">
        <f>SUM(E7:J7)</f>
        <v>6675</v>
      </c>
      <c r="E7" s="246">
        <f>'【女】公立'!E7+'【女】国・私立'!E7+'【女】国・私立'!E9</f>
        <v>5639</v>
      </c>
      <c r="F7" s="247">
        <f>'【女】公立'!F7+'【女】国・私立'!F7+'【女】国・私立'!F9</f>
        <v>1023</v>
      </c>
      <c r="G7" s="247">
        <f>'【女】公立'!G7+'【女】国・私立'!G7+'【女】国・私立'!G9</f>
        <v>3</v>
      </c>
      <c r="H7" s="247">
        <f>'【女】公立'!H7+'【女】国・私立'!H7+'【女】国・私立'!H9</f>
        <v>0</v>
      </c>
      <c r="I7" s="247">
        <f>'【女】公立'!I7+'【女】国・私立'!I7+'【女】国・私立'!I9</f>
        <v>10</v>
      </c>
      <c r="J7" s="248">
        <f>'【女】公立'!J7+'【女】国・私立'!J7+'【女】国・私立'!J9</f>
        <v>0</v>
      </c>
      <c r="K7" s="249">
        <f>'【女】公立'!K7+'【女】国・私立'!K7+'【女】国・私立'!K9</f>
        <v>1524</v>
      </c>
      <c r="L7" s="250">
        <f>M7+N7</f>
        <v>302</v>
      </c>
      <c r="M7" s="251">
        <f>'【女】公立'!M7+'【女】国・私立'!M7+'【女】国・私立'!M9</f>
        <v>151</v>
      </c>
      <c r="N7" s="248">
        <f>'【女】公立'!N7+'【女】国・私立'!N7+'【女】国・私立'!N9</f>
        <v>151</v>
      </c>
      <c r="O7" s="249">
        <f>'【女】公立'!O7+'【女】国・私立'!O7+'【女】国・私立'!O9</f>
        <v>6</v>
      </c>
      <c r="P7" s="249">
        <f>'【女】公立'!P7+'【女】国・私立'!P7+'【女】国・私立'!P9</f>
        <v>395</v>
      </c>
      <c r="Q7" s="249">
        <f>'【女】公立'!Q7+'【女】国・私立'!Q7+'【女】国・私立'!Q9</f>
        <v>90</v>
      </c>
      <c r="R7" s="249">
        <f>'【女】公立'!R7+'【女】国・私立'!R7+'【女】国・私立'!R9</f>
        <v>414</v>
      </c>
      <c r="S7" s="252">
        <f>'【女】公立'!S7+'【女】国・私立'!S7+'【女】国・私立'!S9</f>
        <v>0</v>
      </c>
      <c r="T7" s="253">
        <f>'【女】公立'!T7+'【女】国・私立'!T7+'【女】国・私立'!T9</f>
        <v>0</v>
      </c>
      <c r="U7" s="249">
        <f>'【女】公立'!U7+'【女】国・私立'!U7+'【女】国・私立'!U9</f>
        <v>3</v>
      </c>
      <c r="V7" s="249">
        <f>'【女】公立'!V7+'【女】国・私立'!V7+'【女】国・私立'!V9</f>
        <v>1</v>
      </c>
      <c r="W7" s="254">
        <f>'【女】公立'!W7+'【女】国・私立'!W7+'【女】国・私立'!W9</f>
        <v>0</v>
      </c>
    </row>
    <row r="8" spans="2:23" ht="13.5">
      <c r="B8" s="243" t="s">
        <v>25</v>
      </c>
      <c r="C8" s="244">
        <f>D8+K8+L8+O8+P8+Q8+R8+S8</f>
        <v>123</v>
      </c>
      <c r="D8" s="245">
        <f aca="true" t="shared" si="2" ref="D8:D16">SUM(E8:J8)</f>
        <v>30</v>
      </c>
      <c r="E8" s="246">
        <f>'【女】公立'!E8</f>
        <v>17</v>
      </c>
      <c r="F8" s="247">
        <f>'【女】公立'!F8</f>
        <v>13</v>
      </c>
      <c r="G8" s="247">
        <f>'【女】公立'!G8</f>
        <v>0</v>
      </c>
      <c r="H8" s="247">
        <f>'【女】公立'!H8</f>
        <v>0</v>
      </c>
      <c r="I8" s="247">
        <f>'【女】公立'!I8</f>
        <v>0</v>
      </c>
      <c r="J8" s="248">
        <f>'【女】公立'!J8</f>
        <v>0</v>
      </c>
      <c r="K8" s="249">
        <f>'【女】公立'!K8</f>
        <v>19</v>
      </c>
      <c r="L8" s="250">
        <f aca="true" t="shared" si="3" ref="L8:L16">M8+N8</f>
        <v>7</v>
      </c>
      <c r="M8" s="251">
        <f>'【女】公立'!M8</f>
        <v>6</v>
      </c>
      <c r="N8" s="248">
        <f>'【女】公立'!N8</f>
        <v>1</v>
      </c>
      <c r="O8" s="249">
        <f>'【女】公立'!O8</f>
        <v>2</v>
      </c>
      <c r="P8" s="249">
        <f>'【女】公立'!P8</f>
        <v>50</v>
      </c>
      <c r="Q8" s="249">
        <f>'【女】公立'!Q8</f>
        <v>3</v>
      </c>
      <c r="R8" s="249">
        <f>'【女】公立'!R8</f>
        <v>12</v>
      </c>
      <c r="S8" s="252">
        <f>'【女】公立'!S8</f>
        <v>0</v>
      </c>
      <c r="T8" s="253">
        <f>'【女】公立'!T8</f>
        <v>0</v>
      </c>
      <c r="U8" s="249">
        <f>'【女】公立'!U8</f>
        <v>0</v>
      </c>
      <c r="V8" s="249">
        <f>'【女】公立'!V8</f>
        <v>0</v>
      </c>
      <c r="W8" s="254">
        <f>'【女】公立'!W8</f>
        <v>0</v>
      </c>
    </row>
    <row r="9" spans="2:23" ht="13.5">
      <c r="B9" s="243" t="s">
        <v>26</v>
      </c>
      <c r="C9" s="244">
        <f aca="true" t="shared" si="4" ref="C9:C16">D9+K9+L9+O9+P9+Q9+R9+S9</f>
        <v>70</v>
      </c>
      <c r="D9" s="245">
        <f t="shared" si="2"/>
        <v>19</v>
      </c>
      <c r="E9" s="246">
        <f>'【女】公立'!E9</f>
        <v>12</v>
      </c>
      <c r="F9" s="247">
        <f>'【女】公立'!F9</f>
        <v>7</v>
      </c>
      <c r="G9" s="247">
        <f>'【女】公立'!G9</f>
        <v>0</v>
      </c>
      <c r="H9" s="247">
        <f>'【女】公立'!H9</f>
        <v>0</v>
      </c>
      <c r="I9" s="247">
        <f>'【女】公立'!I9</f>
        <v>0</v>
      </c>
      <c r="J9" s="248">
        <f>'【女】公立'!J9</f>
        <v>0</v>
      </c>
      <c r="K9" s="249">
        <f>'【女】公立'!K9</f>
        <v>15</v>
      </c>
      <c r="L9" s="250">
        <f t="shared" si="3"/>
        <v>5</v>
      </c>
      <c r="M9" s="251">
        <f>'【女】公立'!M9</f>
        <v>5</v>
      </c>
      <c r="N9" s="248">
        <f>'【女】公立'!N9</f>
        <v>0</v>
      </c>
      <c r="O9" s="249">
        <f>'【女】公立'!O9</f>
        <v>1</v>
      </c>
      <c r="P9" s="249">
        <f>'【女】公立'!P9</f>
        <v>28</v>
      </c>
      <c r="Q9" s="249">
        <f>'【女】公立'!Q9</f>
        <v>1</v>
      </c>
      <c r="R9" s="249">
        <f>'【女】公立'!R9</f>
        <v>1</v>
      </c>
      <c r="S9" s="252">
        <f>'【女】公立'!S9</f>
        <v>0</v>
      </c>
      <c r="T9" s="253">
        <f>'【女】公立'!T9</f>
        <v>0</v>
      </c>
      <c r="U9" s="249">
        <f>'【女】公立'!U9</f>
        <v>0</v>
      </c>
      <c r="V9" s="249">
        <f>'【女】公立'!V9</f>
        <v>0</v>
      </c>
      <c r="W9" s="254">
        <f>'【女】公立'!W9</f>
        <v>0</v>
      </c>
    </row>
    <row r="10" spans="2:23" ht="13.5">
      <c r="B10" s="243" t="s">
        <v>27</v>
      </c>
      <c r="C10" s="244">
        <f t="shared" si="4"/>
        <v>213</v>
      </c>
      <c r="D10" s="245">
        <f t="shared" si="2"/>
        <v>77</v>
      </c>
      <c r="E10" s="246">
        <f>'【女】公立'!E10+'【女】国・私立'!E10</f>
        <v>45</v>
      </c>
      <c r="F10" s="247">
        <f>'【女】公立'!F10+'【女】国・私立'!F10</f>
        <v>32</v>
      </c>
      <c r="G10" s="247">
        <f>'【女】公立'!G10+'【女】国・私立'!G10</f>
        <v>0</v>
      </c>
      <c r="H10" s="247">
        <f>'【女】公立'!H10+'【女】国・私立'!H10</f>
        <v>0</v>
      </c>
      <c r="I10" s="247">
        <f>'【女】公立'!I10+'【女】国・私立'!I10</f>
        <v>0</v>
      </c>
      <c r="J10" s="248">
        <f>'【女】公立'!J10+'【女】国・私立'!J10</f>
        <v>0</v>
      </c>
      <c r="K10" s="249">
        <f>'【女】公立'!K10+'【女】国・私立'!K10</f>
        <v>47</v>
      </c>
      <c r="L10" s="250">
        <f t="shared" si="3"/>
        <v>8</v>
      </c>
      <c r="M10" s="251">
        <f>'【女】公立'!M10+'【女】国・私立'!M10</f>
        <v>7</v>
      </c>
      <c r="N10" s="248">
        <f>'【女】公立'!N10+'【女】国・私立'!N10</f>
        <v>1</v>
      </c>
      <c r="O10" s="249">
        <f>'【女】公立'!O10+'【女】国・私立'!O10</f>
        <v>0</v>
      </c>
      <c r="P10" s="249">
        <f>'【女】公立'!P10+'【女】国・私立'!P10</f>
        <v>74</v>
      </c>
      <c r="Q10" s="249">
        <f>'【女】公立'!Q10+'【女】国・私立'!Q10</f>
        <v>3</v>
      </c>
      <c r="R10" s="249">
        <f>'【女】公立'!R10+'【女】国・私立'!R10</f>
        <v>4</v>
      </c>
      <c r="S10" s="252">
        <f>'【女】公立'!S10+'【女】国・私立'!S10</f>
        <v>0</v>
      </c>
      <c r="T10" s="253">
        <f>'【女】公立'!T10+'【女】国・私立'!T10</f>
        <v>0</v>
      </c>
      <c r="U10" s="249">
        <f>'【女】公立'!U10+'【女】国・私立'!U10</f>
        <v>0</v>
      </c>
      <c r="V10" s="249">
        <f>'【女】公立'!V10+'【女】国・私立'!V10</f>
        <v>0</v>
      </c>
      <c r="W10" s="254">
        <f>'【女】公立'!W10+'【女】国・私立'!W10</f>
        <v>0</v>
      </c>
    </row>
    <row r="11" spans="2:23" ht="13.5">
      <c r="B11" s="243" t="s">
        <v>28</v>
      </c>
      <c r="C11" s="244">
        <f t="shared" si="4"/>
        <v>19</v>
      </c>
      <c r="D11" s="245">
        <f t="shared" si="2"/>
        <v>4</v>
      </c>
      <c r="E11" s="246">
        <f>'【女】公立'!E11</f>
        <v>1</v>
      </c>
      <c r="F11" s="247">
        <f>'【女】公立'!F11</f>
        <v>2</v>
      </c>
      <c r="G11" s="247">
        <f>'【女】公立'!G11</f>
        <v>0</v>
      </c>
      <c r="H11" s="247">
        <f>'【女】公立'!H11</f>
        <v>0</v>
      </c>
      <c r="I11" s="247">
        <f>'【女】公立'!I11</f>
        <v>1</v>
      </c>
      <c r="J11" s="248">
        <f>'【女】公立'!J11</f>
        <v>0</v>
      </c>
      <c r="K11" s="249">
        <f>'【女】公立'!K11</f>
        <v>9</v>
      </c>
      <c r="L11" s="250">
        <f t="shared" si="3"/>
        <v>0</v>
      </c>
      <c r="M11" s="251">
        <f>'【女】公立'!M11</f>
        <v>0</v>
      </c>
      <c r="N11" s="248">
        <f>'【女】公立'!N11</f>
        <v>0</v>
      </c>
      <c r="O11" s="249">
        <f>'【女】公立'!O11</f>
        <v>0</v>
      </c>
      <c r="P11" s="249">
        <f>'【女】公立'!P11</f>
        <v>6</v>
      </c>
      <c r="Q11" s="249">
        <f>'【女】公立'!Q11</f>
        <v>0</v>
      </c>
      <c r="R11" s="249">
        <f>'【女】公立'!R11</f>
        <v>0</v>
      </c>
      <c r="S11" s="252">
        <f>'【女】公立'!S11</f>
        <v>0</v>
      </c>
      <c r="T11" s="253">
        <f>'【女】公立'!T11</f>
        <v>0</v>
      </c>
      <c r="U11" s="249">
        <f>'【女】公立'!U11</f>
        <v>0</v>
      </c>
      <c r="V11" s="249">
        <f>'【女】公立'!V11</f>
        <v>0</v>
      </c>
      <c r="W11" s="254">
        <f>'【女】公立'!W11</f>
        <v>0</v>
      </c>
    </row>
    <row r="12" spans="2:23" ht="13.5">
      <c r="B12" s="243" t="s">
        <v>29</v>
      </c>
      <c r="C12" s="244">
        <f t="shared" si="4"/>
        <v>9</v>
      </c>
      <c r="D12" s="245">
        <f t="shared" si="2"/>
        <v>0</v>
      </c>
      <c r="E12" s="246">
        <f>'【女】公立'!E12</f>
        <v>0</v>
      </c>
      <c r="F12" s="247">
        <f>'【女】公立'!F12</f>
        <v>0</v>
      </c>
      <c r="G12" s="247">
        <f>'【女】公立'!G12</f>
        <v>0</v>
      </c>
      <c r="H12" s="247">
        <f>'【女】公立'!H12</f>
        <v>0</v>
      </c>
      <c r="I12" s="247">
        <f>'【女】公立'!I12</f>
        <v>0</v>
      </c>
      <c r="J12" s="248">
        <f>'【女】公立'!J12</f>
        <v>0</v>
      </c>
      <c r="K12" s="249">
        <f>'【女】公立'!K12</f>
        <v>0</v>
      </c>
      <c r="L12" s="250">
        <f t="shared" si="3"/>
        <v>1</v>
      </c>
      <c r="M12" s="251">
        <f>'【女】公立'!M12</f>
        <v>1</v>
      </c>
      <c r="N12" s="248">
        <f>'【女】公立'!N12</f>
        <v>0</v>
      </c>
      <c r="O12" s="249">
        <f>'【女】公立'!O12</f>
        <v>0</v>
      </c>
      <c r="P12" s="249">
        <f>'【女】公立'!P12</f>
        <v>6</v>
      </c>
      <c r="Q12" s="249">
        <f>'【女】公立'!Q12</f>
        <v>1</v>
      </c>
      <c r="R12" s="249">
        <f>'【女】公立'!R12</f>
        <v>1</v>
      </c>
      <c r="S12" s="252">
        <f>'【女】公立'!S12</f>
        <v>0</v>
      </c>
      <c r="T12" s="253">
        <f>'【女】公立'!T12</f>
        <v>0</v>
      </c>
      <c r="U12" s="249">
        <f>'【女】公立'!U12</f>
        <v>0</v>
      </c>
      <c r="V12" s="249">
        <f>'【女】公立'!V12</f>
        <v>0</v>
      </c>
      <c r="W12" s="254">
        <f>'【女】公立'!W12</f>
        <v>0</v>
      </c>
    </row>
    <row r="13" spans="2:23" ht="13.5">
      <c r="B13" s="243" t="s">
        <v>58</v>
      </c>
      <c r="C13" s="244">
        <f t="shared" si="4"/>
        <v>74</v>
      </c>
      <c r="D13" s="245">
        <f t="shared" si="2"/>
        <v>73</v>
      </c>
      <c r="E13" s="246">
        <f>'【女】国・私立'!E11</f>
        <v>1</v>
      </c>
      <c r="F13" s="247">
        <f>'【女】国・私立'!F11</f>
        <v>0</v>
      </c>
      <c r="G13" s="247">
        <f>'【女】国・私立'!G11</f>
        <v>0</v>
      </c>
      <c r="H13" s="247">
        <f>'【女】国・私立'!H11</f>
        <v>0</v>
      </c>
      <c r="I13" s="247">
        <f>'【女】国・私立'!I11</f>
        <v>72</v>
      </c>
      <c r="J13" s="248">
        <f>'【女】国・私立'!J11</f>
        <v>0</v>
      </c>
      <c r="K13" s="249">
        <f>'【女】国・私立'!K11</f>
        <v>0</v>
      </c>
      <c r="L13" s="250">
        <f t="shared" si="3"/>
        <v>0</v>
      </c>
      <c r="M13" s="251">
        <f>'【女】国・私立'!M11</f>
        <v>0</v>
      </c>
      <c r="N13" s="248">
        <f>'【女】国・私立'!N11</f>
        <v>0</v>
      </c>
      <c r="O13" s="249">
        <f>'【女】国・私立'!O11</f>
        <v>0</v>
      </c>
      <c r="P13" s="249">
        <f>'【女】国・私立'!P11</f>
        <v>1</v>
      </c>
      <c r="Q13" s="249">
        <f>'【女】国・私立'!Q11</f>
        <v>0</v>
      </c>
      <c r="R13" s="249">
        <f>'【女】国・私立'!R11</f>
        <v>0</v>
      </c>
      <c r="S13" s="252">
        <f>'【女】国・私立'!S11</f>
        <v>0</v>
      </c>
      <c r="T13" s="253">
        <f>'【女】国・私立'!T11</f>
        <v>0</v>
      </c>
      <c r="U13" s="249">
        <f>'【女】国・私立'!U11</f>
        <v>0</v>
      </c>
      <c r="V13" s="249">
        <f>'【女】国・私立'!V11</f>
        <v>0</v>
      </c>
      <c r="W13" s="254">
        <f>'【女】国・私立'!W11</f>
        <v>0</v>
      </c>
    </row>
    <row r="14" spans="2:23" ht="13.5">
      <c r="B14" s="243" t="s">
        <v>30</v>
      </c>
      <c r="C14" s="244">
        <f t="shared" si="4"/>
        <v>15</v>
      </c>
      <c r="D14" s="245">
        <f t="shared" si="2"/>
        <v>10</v>
      </c>
      <c r="E14" s="246">
        <f>'【女】公立'!E13</f>
        <v>6</v>
      </c>
      <c r="F14" s="247">
        <f>'【女】公立'!F13</f>
        <v>3</v>
      </c>
      <c r="G14" s="247">
        <f>'【女】公立'!G13</f>
        <v>1</v>
      </c>
      <c r="H14" s="247">
        <f>'【女】公立'!H13</f>
        <v>0</v>
      </c>
      <c r="I14" s="247">
        <f>'【女】公立'!I13</f>
        <v>0</v>
      </c>
      <c r="J14" s="248">
        <f>'【女】公立'!J13</f>
        <v>0</v>
      </c>
      <c r="K14" s="249">
        <f>'【女】公立'!K13</f>
        <v>2</v>
      </c>
      <c r="L14" s="250">
        <f t="shared" si="3"/>
        <v>0</v>
      </c>
      <c r="M14" s="251">
        <f>'【女】公立'!M13</f>
        <v>0</v>
      </c>
      <c r="N14" s="248">
        <f>'【女】公立'!N13</f>
        <v>0</v>
      </c>
      <c r="O14" s="249">
        <f>'【女】公立'!O13</f>
        <v>0</v>
      </c>
      <c r="P14" s="249">
        <f>'【女】公立'!P13</f>
        <v>1</v>
      </c>
      <c r="Q14" s="249">
        <f>'【女】公立'!Q13</f>
        <v>0</v>
      </c>
      <c r="R14" s="249">
        <f>'【女】公立'!R13</f>
        <v>2</v>
      </c>
      <c r="S14" s="252">
        <f>'【女】公立'!S13</f>
        <v>0</v>
      </c>
      <c r="T14" s="253">
        <f>'【女】公立'!T13</f>
        <v>0</v>
      </c>
      <c r="U14" s="249">
        <f>'【女】公立'!U13</f>
        <v>0</v>
      </c>
      <c r="V14" s="249">
        <f>'【女】公立'!V13</f>
        <v>0</v>
      </c>
      <c r="W14" s="254">
        <f>'【女】公立'!W13</f>
        <v>0</v>
      </c>
    </row>
    <row r="15" spans="2:23" ht="13.5">
      <c r="B15" s="243" t="s">
        <v>59</v>
      </c>
      <c r="C15" s="244">
        <f>'【女】公立'!C14+'【女】国・私立'!C12</f>
        <v>35</v>
      </c>
      <c r="D15" s="245">
        <f>'【女】公立'!D14+'【女】国・私立'!D12</f>
        <v>6</v>
      </c>
      <c r="E15" s="246">
        <f>'【女】公立'!E14+'【女】国・私立'!E12</f>
        <v>5</v>
      </c>
      <c r="F15" s="247">
        <f>'【女】公立'!F14+'【女】国・私立'!F12</f>
        <v>1</v>
      </c>
      <c r="G15" s="247">
        <f>'【女】公立'!G14+'【女】国・私立'!G12</f>
        <v>0</v>
      </c>
      <c r="H15" s="247">
        <f>'【女】公立'!H14+'【女】国・私立'!H12</f>
        <v>0</v>
      </c>
      <c r="I15" s="247">
        <f>'【女】公立'!I14+'【女】国・私立'!I12</f>
        <v>0</v>
      </c>
      <c r="J15" s="248">
        <f>'【女】公立'!J14+'【女】国・私立'!J12</f>
        <v>0</v>
      </c>
      <c r="K15" s="249">
        <f>'【女】公立'!K14+'【女】国・私立'!K12</f>
        <v>9</v>
      </c>
      <c r="L15" s="250">
        <f>'【女】公立'!L14+'【女】国・私立'!L12</f>
        <v>0</v>
      </c>
      <c r="M15" s="251">
        <f>'【女】公立'!M14+'【女】国・私立'!M12</f>
        <v>0</v>
      </c>
      <c r="N15" s="248">
        <f>'【女】公立'!N14+'【女】国・私立'!N12</f>
        <v>0</v>
      </c>
      <c r="O15" s="249">
        <f>'【女】公立'!O14+'【女】国・私立'!O12</f>
        <v>0</v>
      </c>
      <c r="P15" s="249">
        <f>'【女】公立'!P14+'【女】国・私立'!P12</f>
        <v>18</v>
      </c>
      <c r="Q15" s="249">
        <f>'【女】公立'!Q14+'【女】国・私立'!Q12</f>
        <v>0</v>
      </c>
      <c r="R15" s="249">
        <f>'【女】公立'!R14+'【女】国・私立'!R12</f>
        <v>2</v>
      </c>
      <c r="S15" s="252">
        <f>'【女】公立'!S14+'【女】国・私立'!S12</f>
        <v>0</v>
      </c>
      <c r="T15" s="253">
        <f>'【女】公立'!T14+'【女】国・私立'!T12</f>
        <v>0</v>
      </c>
      <c r="U15" s="249">
        <f>'【女】公立'!U14+'【女】国・私立'!U12</f>
        <v>0</v>
      </c>
      <c r="V15" s="249">
        <f>'【女】公立'!V14+'【女】国・私立'!V12</f>
        <v>0</v>
      </c>
      <c r="W15" s="254">
        <f>'【女】公立'!W14+'【女】国・私立'!W12</f>
        <v>0</v>
      </c>
    </row>
    <row r="16" spans="2:23" ht="13.5">
      <c r="B16" s="243" t="s">
        <v>31</v>
      </c>
      <c r="C16" s="244">
        <f t="shared" si="4"/>
        <v>309</v>
      </c>
      <c r="D16" s="245">
        <f t="shared" si="2"/>
        <v>106</v>
      </c>
      <c r="E16" s="246">
        <f>'【女】公立'!E15+'【女】国・私立'!E13</f>
        <v>56</v>
      </c>
      <c r="F16" s="247">
        <f>'【女】公立'!F15+'【女】国・私立'!F13</f>
        <v>50</v>
      </c>
      <c r="G16" s="247">
        <f>'【女】公立'!G15+'【女】国・私立'!G13</f>
        <v>0</v>
      </c>
      <c r="H16" s="247">
        <f>'【女】公立'!H15+'【女】国・私立'!H13</f>
        <v>0</v>
      </c>
      <c r="I16" s="247">
        <f>'【女】公立'!I15+'【女】国・私立'!I13</f>
        <v>0</v>
      </c>
      <c r="J16" s="248">
        <f>'【女】公立'!J15+'【女】国・私立'!J13</f>
        <v>0</v>
      </c>
      <c r="K16" s="249">
        <f>'【女】公立'!K15+'【女】国・私立'!K13</f>
        <v>106</v>
      </c>
      <c r="L16" s="250">
        <f t="shared" si="3"/>
        <v>0</v>
      </c>
      <c r="M16" s="251">
        <f>'【女】公立'!M15+'【女】国・私立'!M13</f>
        <v>0</v>
      </c>
      <c r="N16" s="248">
        <f>'【女】公立'!N15+'【女】国・私立'!N13</f>
        <v>0</v>
      </c>
      <c r="O16" s="249">
        <f>'【女】公立'!O15+'【女】国・私立'!O13</f>
        <v>0</v>
      </c>
      <c r="P16" s="249">
        <f>'【女】公立'!P15+'【女】国・私立'!P13</f>
        <v>59</v>
      </c>
      <c r="Q16" s="249">
        <f>'【女】公立'!Q15+'【女】国・私立'!Q13</f>
        <v>22</v>
      </c>
      <c r="R16" s="249">
        <f>'【女】公立'!R15+'【女】国・私立'!R13</f>
        <v>16</v>
      </c>
      <c r="S16" s="252">
        <f>'【女】公立'!S15+'【女】国・私立'!S13</f>
        <v>0</v>
      </c>
      <c r="T16" s="253">
        <f>'【女】公立'!T15+'【女】国・私立'!T13</f>
        <v>0</v>
      </c>
      <c r="U16" s="249">
        <f>'【女】公立'!U15+'【女】国・私立'!U13</f>
        <v>0</v>
      </c>
      <c r="V16" s="249">
        <f>'【女】公立'!V15+'【女】国・私立'!V13</f>
        <v>0</v>
      </c>
      <c r="W16" s="254">
        <f>'【女】公立'!W15+'【女】国・私立'!W13</f>
        <v>0</v>
      </c>
    </row>
    <row r="17" spans="2:23" ht="13.5">
      <c r="B17" s="243" t="s">
        <v>32</v>
      </c>
      <c r="C17" s="244">
        <f aca="true" t="shared" si="5" ref="C17:C23">D17+K17+L17+O17+P17+Q17+R17+S17</f>
        <v>850</v>
      </c>
      <c r="D17" s="245">
        <f aca="true" t="shared" si="6" ref="D17:D23">SUM(E17:J17)</f>
        <v>665</v>
      </c>
      <c r="E17" s="246">
        <f>'【女】公立'!E16+'【女】国・私立'!E14</f>
        <v>633</v>
      </c>
      <c r="F17" s="247">
        <f>'【女】公立'!F16+'【女】国・私立'!F14</f>
        <v>30</v>
      </c>
      <c r="G17" s="247">
        <f>'【女】公立'!G16+'【女】国・私立'!G14</f>
        <v>0</v>
      </c>
      <c r="H17" s="247">
        <f>'【女】公立'!H16+'【女】国・私立'!H14</f>
        <v>0</v>
      </c>
      <c r="I17" s="247">
        <f>'【女】公立'!I16+'【女】国・私立'!I14</f>
        <v>2</v>
      </c>
      <c r="J17" s="248">
        <f>'【女】公立'!J16+'【女】国・私立'!J14</f>
        <v>0</v>
      </c>
      <c r="K17" s="249">
        <f>'【女】公立'!K16+'【女】国・私立'!K14</f>
        <v>37</v>
      </c>
      <c r="L17" s="250">
        <f>M17+N17</f>
        <v>81</v>
      </c>
      <c r="M17" s="251">
        <f>'【女】公立'!M16+'【女】国・私立'!M14</f>
        <v>29</v>
      </c>
      <c r="N17" s="248">
        <f>'【女】公立'!N16+'【女】国・私立'!N14</f>
        <v>52</v>
      </c>
      <c r="O17" s="249">
        <f>'【女】公立'!O16+'【女】国・私立'!O14</f>
        <v>0</v>
      </c>
      <c r="P17" s="249">
        <f>'【女】公立'!P16+'【女】国・私立'!P14</f>
        <v>18</v>
      </c>
      <c r="Q17" s="249">
        <f>'【女】公立'!Q16+'【女】国・私立'!Q14</f>
        <v>3</v>
      </c>
      <c r="R17" s="249">
        <f>'【女】公立'!R16+'【女】国・私立'!R14</f>
        <v>46</v>
      </c>
      <c r="S17" s="252">
        <f>'【女】公立'!S16+'【女】国・私立'!S14</f>
        <v>0</v>
      </c>
      <c r="T17" s="253">
        <f>'【女】公立'!T16</f>
        <v>0</v>
      </c>
      <c r="U17" s="249">
        <f>'【女】公立'!U16</f>
        <v>0</v>
      </c>
      <c r="V17" s="249">
        <f>'【女】公立'!V16</f>
        <v>0</v>
      </c>
      <c r="W17" s="254">
        <f>'【女】公立'!W16</f>
        <v>0</v>
      </c>
    </row>
    <row r="18" spans="2:23" ht="13.5">
      <c r="B18" s="255" t="s">
        <v>33</v>
      </c>
      <c r="C18" s="256">
        <f t="shared" si="5"/>
        <v>115</v>
      </c>
      <c r="D18" s="257">
        <f t="shared" si="6"/>
        <v>11</v>
      </c>
      <c r="E18" s="258">
        <f aca="true" t="shared" si="7" ref="E18:K18">SUM(E19:E23)</f>
        <v>10</v>
      </c>
      <c r="F18" s="259">
        <f t="shared" si="7"/>
        <v>1</v>
      </c>
      <c r="G18" s="259">
        <f t="shared" si="7"/>
        <v>0</v>
      </c>
      <c r="H18" s="259">
        <f t="shared" si="7"/>
        <v>0</v>
      </c>
      <c r="I18" s="259">
        <f t="shared" si="7"/>
        <v>0</v>
      </c>
      <c r="J18" s="260">
        <f t="shared" si="7"/>
        <v>0</v>
      </c>
      <c r="K18" s="261">
        <f t="shared" si="7"/>
        <v>11</v>
      </c>
      <c r="L18" s="262">
        <f>SUM(M18:N18)</f>
        <v>10</v>
      </c>
      <c r="M18" s="258">
        <f aca="true" t="shared" si="8" ref="M18:W18">SUM(M19:M23)</f>
        <v>9</v>
      </c>
      <c r="N18" s="260">
        <f t="shared" si="8"/>
        <v>1</v>
      </c>
      <c r="O18" s="261">
        <f t="shared" si="8"/>
        <v>3</v>
      </c>
      <c r="P18" s="261">
        <f t="shared" si="8"/>
        <v>26</v>
      </c>
      <c r="Q18" s="261">
        <f t="shared" si="8"/>
        <v>41</v>
      </c>
      <c r="R18" s="261">
        <f t="shared" si="8"/>
        <v>13</v>
      </c>
      <c r="S18" s="263">
        <f t="shared" si="8"/>
        <v>0</v>
      </c>
      <c r="T18" s="264">
        <f t="shared" si="8"/>
        <v>0</v>
      </c>
      <c r="U18" s="261">
        <f t="shared" si="8"/>
        <v>0</v>
      </c>
      <c r="V18" s="261">
        <f t="shared" si="8"/>
        <v>0</v>
      </c>
      <c r="W18" s="265">
        <f t="shared" si="8"/>
        <v>0</v>
      </c>
    </row>
    <row r="19" spans="2:23" ht="13.5">
      <c r="B19" s="243" t="s">
        <v>24</v>
      </c>
      <c r="C19" s="244">
        <f t="shared" si="5"/>
        <v>94</v>
      </c>
      <c r="D19" s="245">
        <f t="shared" si="6"/>
        <v>9</v>
      </c>
      <c r="E19" s="251">
        <f>'【女】公立'!E18+'【女】国・私立'!E17</f>
        <v>8</v>
      </c>
      <c r="F19" s="247">
        <f>'【女】公立'!F18+'【女】国・私立'!F17</f>
        <v>1</v>
      </c>
      <c r="G19" s="247">
        <f>'【女】公立'!G18+'【女】国・私立'!G17</f>
        <v>0</v>
      </c>
      <c r="H19" s="247">
        <f>'【女】公立'!H18+'【女】国・私立'!H17</f>
        <v>0</v>
      </c>
      <c r="I19" s="247">
        <f>'【女】公立'!I18+'【女】国・私立'!I17</f>
        <v>0</v>
      </c>
      <c r="J19" s="248">
        <f>'【女】公立'!J18+'【女】国・私立'!J17</f>
        <v>0</v>
      </c>
      <c r="K19" s="249">
        <f>'【女】公立'!K18+'【女】国・私立'!K17</f>
        <v>10</v>
      </c>
      <c r="L19" s="250">
        <f>M19+N19</f>
        <v>9</v>
      </c>
      <c r="M19" s="251">
        <f>'【女】公立'!M18+'【女】国・私立'!M17</f>
        <v>8</v>
      </c>
      <c r="N19" s="248">
        <f>'【女】公立'!N18+'【女】国・私立'!N17</f>
        <v>1</v>
      </c>
      <c r="O19" s="249">
        <f>'【女】公立'!O18+'【女】国・私立'!O17</f>
        <v>3</v>
      </c>
      <c r="P19" s="249">
        <f>'【女】公立'!P18+'【女】国・私立'!P17</f>
        <v>20</v>
      </c>
      <c r="Q19" s="249">
        <f>'【女】公立'!Q18+'【女】国・私立'!Q17</f>
        <v>34</v>
      </c>
      <c r="R19" s="249">
        <f>'【女】公立'!R18+'【女】国・私立'!R17</f>
        <v>9</v>
      </c>
      <c r="S19" s="252">
        <f>'【女】公立'!S18+'【女】国・私立'!S17</f>
        <v>0</v>
      </c>
      <c r="T19" s="253">
        <f>'【女】公立'!T18+'【女】国・私立'!T17</f>
        <v>0</v>
      </c>
      <c r="U19" s="249">
        <f>'【女】公立'!U18+'【女】国・私立'!U17</f>
        <v>0</v>
      </c>
      <c r="V19" s="249">
        <f>'【女】公立'!V18+'【女】国・私立'!V17</f>
        <v>0</v>
      </c>
      <c r="W19" s="254">
        <f>'【女】公立'!W18+'【女】国・私立'!W17</f>
        <v>0</v>
      </c>
    </row>
    <row r="20" spans="2:23" ht="13.5">
      <c r="B20" s="243" t="s">
        <v>25</v>
      </c>
      <c r="C20" s="244">
        <f t="shared" si="5"/>
        <v>0</v>
      </c>
      <c r="D20" s="245">
        <f t="shared" si="6"/>
        <v>0</v>
      </c>
      <c r="E20" s="251">
        <f>'【女】公立'!E19</f>
        <v>0</v>
      </c>
      <c r="F20" s="247">
        <f>'【女】公立'!F19</f>
        <v>0</v>
      </c>
      <c r="G20" s="247">
        <f>'【女】公立'!G19</f>
        <v>0</v>
      </c>
      <c r="H20" s="247">
        <f>'【女】公立'!H19</f>
        <v>0</v>
      </c>
      <c r="I20" s="247">
        <f>'【女】公立'!I19</f>
        <v>0</v>
      </c>
      <c r="J20" s="248">
        <f>'【女】公立'!J19</f>
        <v>0</v>
      </c>
      <c r="K20" s="249">
        <f>'【女】公立'!K19</f>
        <v>0</v>
      </c>
      <c r="L20" s="250">
        <f>M20+N20</f>
        <v>0</v>
      </c>
      <c r="M20" s="251">
        <f>'【女】公立'!M19</f>
        <v>0</v>
      </c>
      <c r="N20" s="248">
        <f>'【女】公立'!N19</f>
        <v>0</v>
      </c>
      <c r="O20" s="249">
        <f>'【女】公立'!O19</f>
        <v>0</v>
      </c>
      <c r="P20" s="249">
        <f>'【女】公立'!P19</f>
        <v>0</v>
      </c>
      <c r="Q20" s="249">
        <f>'【女】公立'!Q19</f>
        <v>0</v>
      </c>
      <c r="R20" s="249">
        <f>'【女】公立'!R19</f>
        <v>0</v>
      </c>
      <c r="S20" s="252">
        <f>'【女】公立'!S19</f>
        <v>0</v>
      </c>
      <c r="T20" s="253">
        <f>'【女】公立'!T19</f>
        <v>0</v>
      </c>
      <c r="U20" s="249">
        <f>'【女】公立'!U19</f>
        <v>0</v>
      </c>
      <c r="V20" s="249">
        <f>'【女】公立'!V19</f>
        <v>0</v>
      </c>
      <c r="W20" s="254">
        <f>'【女】公立'!W19</f>
        <v>0</v>
      </c>
    </row>
    <row r="21" spans="2:23" ht="13.5">
      <c r="B21" s="243" t="s">
        <v>26</v>
      </c>
      <c r="C21" s="244">
        <f t="shared" si="5"/>
        <v>2</v>
      </c>
      <c r="D21" s="245">
        <f t="shared" si="6"/>
        <v>0</v>
      </c>
      <c r="E21" s="251">
        <f>'【女】公立'!E20</f>
        <v>0</v>
      </c>
      <c r="F21" s="247">
        <f>'【女】公立'!F20</f>
        <v>0</v>
      </c>
      <c r="G21" s="247">
        <f>'【女】公立'!G20</f>
        <v>0</v>
      </c>
      <c r="H21" s="247">
        <f>'【女】公立'!H20</f>
        <v>0</v>
      </c>
      <c r="I21" s="247">
        <f>'【女】公立'!I20</f>
        <v>0</v>
      </c>
      <c r="J21" s="248">
        <f>'【女】公立'!J20</f>
        <v>0</v>
      </c>
      <c r="K21" s="249">
        <f>'【女】公立'!K20</f>
        <v>0</v>
      </c>
      <c r="L21" s="250">
        <f>M21+N21</f>
        <v>0</v>
      </c>
      <c r="M21" s="251">
        <f>'【女】公立'!M20</f>
        <v>0</v>
      </c>
      <c r="N21" s="248">
        <f>'【女】公立'!N20</f>
        <v>0</v>
      </c>
      <c r="O21" s="249">
        <f>'【女】公立'!O20</f>
        <v>0</v>
      </c>
      <c r="P21" s="249">
        <f>'【女】公立'!P20</f>
        <v>2</v>
      </c>
      <c r="Q21" s="249">
        <f>'【女】公立'!Q20</f>
        <v>0</v>
      </c>
      <c r="R21" s="249">
        <f>'【女】公立'!R20</f>
        <v>0</v>
      </c>
      <c r="S21" s="252">
        <f>'【女】公立'!S20</f>
        <v>0</v>
      </c>
      <c r="T21" s="253">
        <f>'【女】公立'!T20</f>
        <v>0</v>
      </c>
      <c r="U21" s="249">
        <f>'【女】公立'!U20</f>
        <v>0</v>
      </c>
      <c r="V21" s="249">
        <f>'【女】公立'!V20</f>
        <v>0</v>
      </c>
      <c r="W21" s="254">
        <f>'【女】公立'!W20</f>
        <v>0</v>
      </c>
    </row>
    <row r="22" spans="2:23" ht="13.5">
      <c r="B22" s="243" t="s">
        <v>27</v>
      </c>
      <c r="C22" s="244">
        <f t="shared" si="5"/>
        <v>8</v>
      </c>
      <c r="D22" s="245">
        <f t="shared" si="6"/>
        <v>2</v>
      </c>
      <c r="E22" s="251">
        <f>'【女】公立'!E21</f>
        <v>2</v>
      </c>
      <c r="F22" s="247">
        <f>'【女】公立'!F21</f>
        <v>0</v>
      </c>
      <c r="G22" s="247">
        <f>'【女】公立'!G21</f>
        <v>0</v>
      </c>
      <c r="H22" s="247">
        <f>'【女】公立'!H21</f>
        <v>0</v>
      </c>
      <c r="I22" s="247">
        <f>'【女】公立'!I21</f>
        <v>0</v>
      </c>
      <c r="J22" s="248">
        <f>'【女】公立'!J21</f>
        <v>0</v>
      </c>
      <c r="K22" s="249">
        <f>'【女】公立'!K21</f>
        <v>0</v>
      </c>
      <c r="L22" s="250">
        <f>M22+N22</f>
        <v>0</v>
      </c>
      <c r="M22" s="251">
        <f>'【女】公立'!M21</f>
        <v>0</v>
      </c>
      <c r="N22" s="248">
        <f>'【女】公立'!N21</f>
        <v>0</v>
      </c>
      <c r="O22" s="249">
        <f>'【女】公立'!O21</f>
        <v>0</v>
      </c>
      <c r="P22" s="249">
        <f>'【女】公立'!P21</f>
        <v>1</v>
      </c>
      <c r="Q22" s="249">
        <f>'【女】公立'!Q21</f>
        <v>5</v>
      </c>
      <c r="R22" s="249">
        <f>'【女】公立'!R21</f>
        <v>0</v>
      </c>
      <c r="S22" s="252">
        <f>'【女】公立'!S21</f>
        <v>0</v>
      </c>
      <c r="T22" s="253">
        <f>'【女】公立'!T21</f>
        <v>0</v>
      </c>
      <c r="U22" s="249">
        <f>'【女】公立'!U21</f>
        <v>0</v>
      </c>
      <c r="V22" s="249">
        <f>'【女】公立'!V21</f>
        <v>0</v>
      </c>
      <c r="W22" s="254">
        <f>'【女】公立'!W21</f>
        <v>0</v>
      </c>
    </row>
    <row r="23" spans="2:23" ht="14.25" thickBot="1">
      <c r="B23" s="266" t="s">
        <v>29</v>
      </c>
      <c r="C23" s="267">
        <f t="shared" si="5"/>
        <v>11</v>
      </c>
      <c r="D23" s="268">
        <f t="shared" si="6"/>
        <v>0</v>
      </c>
      <c r="E23" s="269">
        <f>'【女】公立'!E22</f>
        <v>0</v>
      </c>
      <c r="F23" s="270">
        <f>'【女】公立'!F22</f>
        <v>0</v>
      </c>
      <c r="G23" s="270">
        <f>'【女】公立'!G22</f>
        <v>0</v>
      </c>
      <c r="H23" s="270">
        <f>'【女】公立'!H22</f>
        <v>0</v>
      </c>
      <c r="I23" s="270">
        <f>'【女】公立'!I22</f>
        <v>0</v>
      </c>
      <c r="J23" s="271">
        <f>'【女】公立'!J22</f>
        <v>0</v>
      </c>
      <c r="K23" s="272">
        <f>'【女】公立'!K22</f>
        <v>1</v>
      </c>
      <c r="L23" s="273">
        <f>M23+N23</f>
        <v>1</v>
      </c>
      <c r="M23" s="269">
        <f>'【女】公立'!M22</f>
        <v>1</v>
      </c>
      <c r="N23" s="271">
        <f>'【女】公立'!N22</f>
        <v>0</v>
      </c>
      <c r="O23" s="272">
        <f>'【女】公立'!O22</f>
        <v>0</v>
      </c>
      <c r="P23" s="272">
        <f>'【女】公立'!P22</f>
        <v>3</v>
      </c>
      <c r="Q23" s="272">
        <f>'【女】公立'!Q22</f>
        <v>2</v>
      </c>
      <c r="R23" s="272">
        <f>'【女】公立'!R22</f>
        <v>4</v>
      </c>
      <c r="S23" s="274">
        <f>'【女】公立'!S22</f>
        <v>0</v>
      </c>
      <c r="T23" s="275">
        <f>'【女】公立'!T22</f>
        <v>0</v>
      </c>
      <c r="U23" s="272">
        <f>'【女】公立'!U22</f>
        <v>0</v>
      </c>
      <c r="V23" s="272">
        <f>'【女】公立'!V22</f>
        <v>0</v>
      </c>
      <c r="W23" s="276">
        <f>'【女】公立'!W22</f>
        <v>0</v>
      </c>
    </row>
    <row r="24" ht="13.5">
      <c r="B24" s="277"/>
    </row>
    <row r="25" s="212" customFormat="1" ht="14.25" thickBot="1">
      <c r="B25" s="223" t="s">
        <v>34</v>
      </c>
    </row>
    <row r="26" spans="2:23" s="212" customFormat="1" ht="13.5">
      <c r="B26" s="218" t="s">
        <v>23</v>
      </c>
      <c r="C26" s="2">
        <f>D26+K26+L26+O26+P26+Q26+R26+S26</f>
        <v>99.99999999999999</v>
      </c>
      <c r="D26" s="278">
        <f aca="true" t="shared" si="9" ref="D26:W26">D6/$C6*100</f>
        <v>68.91126494650723</v>
      </c>
      <c r="E26" s="224">
        <f t="shared" si="9"/>
        <v>57.673289580149245</v>
      </c>
      <c r="F26" s="4">
        <f t="shared" si="9"/>
        <v>10.437831520273308</v>
      </c>
      <c r="G26" s="224">
        <f t="shared" si="9"/>
        <v>0.03596152117234559</v>
      </c>
      <c r="H26" s="4">
        <f t="shared" si="9"/>
        <v>0</v>
      </c>
      <c r="I26" s="224">
        <f t="shared" si="9"/>
        <v>0.7641823249123438</v>
      </c>
      <c r="J26" s="289">
        <f t="shared" si="9"/>
        <v>0</v>
      </c>
      <c r="K26" s="5">
        <f t="shared" si="9"/>
        <v>15.89499235817675</v>
      </c>
      <c r="L26" s="5">
        <f t="shared" si="9"/>
        <v>3.6321136384069046</v>
      </c>
      <c r="M26" s="3">
        <f t="shared" si="9"/>
        <v>1.789085678324193</v>
      </c>
      <c r="N26" s="289">
        <f t="shared" si="9"/>
        <v>1.8430279600827115</v>
      </c>
      <c r="O26" s="5">
        <f t="shared" si="9"/>
        <v>0.08091342263777758</v>
      </c>
      <c r="P26" s="5">
        <f t="shared" si="9"/>
        <v>5.897689472264677</v>
      </c>
      <c r="Q26" s="5">
        <f t="shared" si="9"/>
        <v>1.105816776049627</v>
      </c>
      <c r="R26" s="5">
        <f t="shared" si="9"/>
        <v>4.4772093859570266</v>
      </c>
      <c r="S26" s="292">
        <f t="shared" si="9"/>
        <v>0</v>
      </c>
      <c r="T26" s="224">
        <f t="shared" si="9"/>
        <v>0</v>
      </c>
      <c r="U26" s="5">
        <f t="shared" si="9"/>
        <v>0.02697114087925919</v>
      </c>
      <c r="V26" s="5">
        <f t="shared" si="9"/>
        <v>0.008990380293086398</v>
      </c>
      <c r="W26" s="296">
        <f t="shared" si="9"/>
        <v>0</v>
      </c>
    </row>
    <row r="27" spans="2:23" s="212" customFormat="1" ht="13.5">
      <c r="B27" s="219" t="s">
        <v>24</v>
      </c>
      <c r="C27" s="6">
        <f aca="true" t="shared" si="10" ref="C27:C43">D27+K27+L27+O27+P27+Q27+R27+S27</f>
        <v>100</v>
      </c>
      <c r="D27" s="58">
        <f aca="true" t="shared" si="11" ref="D27:W27">D7/$C7*100</f>
        <v>70.96534127152881</v>
      </c>
      <c r="E27" s="140">
        <f t="shared" si="11"/>
        <v>59.9510950457155</v>
      </c>
      <c r="F27" s="8">
        <f t="shared" si="11"/>
        <v>10.876036572400595</v>
      </c>
      <c r="G27" s="140">
        <f t="shared" si="11"/>
        <v>0.0318945354029343</v>
      </c>
      <c r="H27" s="8">
        <f t="shared" si="11"/>
        <v>0</v>
      </c>
      <c r="I27" s="140">
        <f t="shared" si="11"/>
        <v>0.106315118009781</v>
      </c>
      <c r="J27" s="290">
        <f t="shared" si="11"/>
        <v>0</v>
      </c>
      <c r="K27" s="9">
        <f t="shared" si="11"/>
        <v>16.202423984690622</v>
      </c>
      <c r="L27" s="9">
        <f t="shared" si="11"/>
        <v>3.210716563895386</v>
      </c>
      <c r="M27" s="7">
        <f t="shared" si="11"/>
        <v>1.605358281947693</v>
      </c>
      <c r="N27" s="290">
        <f t="shared" si="11"/>
        <v>1.605358281947693</v>
      </c>
      <c r="O27" s="9">
        <f t="shared" si="11"/>
        <v>0.0637890708058686</v>
      </c>
      <c r="P27" s="9">
        <f t="shared" si="11"/>
        <v>4.199447161386349</v>
      </c>
      <c r="Q27" s="9">
        <f t="shared" si="11"/>
        <v>0.956836062088029</v>
      </c>
      <c r="R27" s="9">
        <f t="shared" si="11"/>
        <v>4.401445885604933</v>
      </c>
      <c r="S27" s="141">
        <f t="shared" si="11"/>
        <v>0</v>
      </c>
      <c r="T27" s="140">
        <f t="shared" si="11"/>
        <v>0</v>
      </c>
      <c r="U27" s="9">
        <f t="shared" si="11"/>
        <v>0.0318945354029343</v>
      </c>
      <c r="V27" s="9">
        <f t="shared" si="11"/>
        <v>0.010631511800978098</v>
      </c>
      <c r="W27" s="57">
        <f t="shared" si="11"/>
        <v>0</v>
      </c>
    </row>
    <row r="28" spans="2:23" s="212" customFormat="1" ht="13.5">
      <c r="B28" s="219" t="s">
        <v>25</v>
      </c>
      <c r="C28" s="6">
        <f t="shared" si="10"/>
        <v>99.99999999999999</v>
      </c>
      <c r="D28" s="58">
        <f aca="true" t="shared" si="12" ref="D28:W28">D8/$C8*100</f>
        <v>24.390243902439025</v>
      </c>
      <c r="E28" s="140">
        <f t="shared" si="12"/>
        <v>13.821138211382115</v>
      </c>
      <c r="F28" s="8">
        <f t="shared" si="12"/>
        <v>10.569105691056912</v>
      </c>
      <c r="G28" s="140">
        <f t="shared" si="12"/>
        <v>0</v>
      </c>
      <c r="H28" s="8">
        <f t="shared" si="12"/>
        <v>0</v>
      </c>
      <c r="I28" s="140">
        <f t="shared" si="12"/>
        <v>0</v>
      </c>
      <c r="J28" s="290">
        <f t="shared" si="12"/>
        <v>0</v>
      </c>
      <c r="K28" s="9">
        <f t="shared" si="12"/>
        <v>15.447154471544716</v>
      </c>
      <c r="L28" s="9">
        <f t="shared" si="12"/>
        <v>5.691056910569105</v>
      </c>
      <c r="M28" s="7">
        <f t="shared" si="12"/>
        <v>4.878048780487805</v>
      </c>
      <c r="N28" s="290">
        <f t="shared" si="12"/>
        <v>0.8130081300813009</v>
      </c>
      <c r="O28" s="9">
        <f t="shared" si="12"/>
        <v>1.6260162601626018</v>
      </c>
      <c r="P28" s="9">
        <f t="shared" si="12"/>
        <v>40.65040650406504</v>
      </c>
      <c r="Q28" s="9">
        <f t="shared" si="12"/>
        <v>2.4390243902439024</v>
      </c>
      <c r="R28" s="9">
        <f t="shared" si="12"/>
        <v>9.75609756097561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s="212" customFormat="1" ht="13.5">
      <c r="B29" s="219" t="s">
        <v>26</v>
      </c>
      <c r="C29" s="6">
        <f t="shared" si="10"/>
        <v>100</v>
      </c>
      <c r="D29" s="58">
        <f aca="true" t="shared" si="13" ref="D29:W29">D9/$C9*100</f>
        <v>27.142857142857142</v>
      </c>
      <c r="E29" s="140">
        <f t="shared" si="13"/>
        <v>17.142857142857142</v>
      </c>
      <c r="F29" s="8">
        <f t="shared" si="13"/>
        <v>10</v>
      </c>
      <c r="G29" s="140">
        <f t="shared" si="13"/>
        <v>0</v>
      </c>
      <c r="H29" s="8">
        <f t="shared" si="13"/>
        <v>0</v>
      </c>
      <c r="I29" s="140">
        <f t="shared" si="13"/>
        <v>0</v>
      </c>
      <c r="J29" s="290">
        <f t="shared" si="13"/>
        <v>0</v>
      </c>
      <c r="K29" s="9">
        <f t="shared" si="13"/>
        <v>21.428571428571427</v>
      </c>
      <c r="L29" s="9">
        <f t="shared" si="13"/>
        <v>7.142857142857142</v>
      </c>
      <c r="M29" s="7">
        <f t="shared" si="13"/>
        <v>7.142857142857142</v>
      </c>
      <c r="N29" s="290">
        <f t="shared" si="13"/>
        <v>0</v>
      </c>
      <c r="O29" s="9">
        <f t="shared" si="13"/>
        <v>1.4285714285714286</v>
      </c>
      <c r="P29" s="9">
        <f t="shared" si="13"/>
        <v>40</v>
      </c>
      <c r="Q29" s="9">
        <f t="shared" si="13"/>
        <v>1.4285714285714286</v>
      </c>
      <c r="R29" s="9">
        <f t="shared" si="13"/>
        <v>1.4285714285714286</v>
      </c>
      <c r="S29" s="141">
        <f t="shared" si="13"/>
        <v>0</v>
      </c>
      <c r="T29" s="140">
        <f t="shared" si="13"/>
        <v>0</v>
      </c>
      <c r="U29" s="9">
        <f t="shared" si="13"/>
        <v>0</v>
      </c>
      <c r="V29" s="9">
        <f t="shared" si="13"/>
        <v>0</v>
      </c>
      <c r="W29" s="57">
        <f t="shared" si="13"/>
        <v>0</v>
      </c>
    </row>
    <row r="30" spans="2:23" s="212" customFormat="1" ht="13.5">
      <c r="B30" s="219" t="s">
        <v>27</v>
      </c>
      <c r="C30" s="6">
        <f t="shared" si="10"/>
        <v>100</v>
      </c>
      <c r="D30" s="58">
        <f aca="true" t="shared" si="14" ref="D30:W30">D10/$C10*100</f>
        <v>36.15023474178404</v>
      </c>
      <c r="E30" s="140">
        <f t="shared" si="14"/>
        <v>21.12676056338028</v>
      </c>
      <c r="F30" s="8">
        <f t="shared" si="14"/>
        <v>15.023474178403756</v>
      </c>
      <c r="G30" s="140">
        <f t="shared" si="14"/>
        <v>0</v>
      </c>
      <c r="H30" s="8">
        <f t="shared" si="14"/>
        <v>0</v>
      </c>
      <c r="I30" s="140">
        <f t="shared" si="14"/>
        <v>0</v>
      </c>
      <c r="J30" s="290">
        <f t="shared" si="14"/>
        <v>0</v>
      </c>
      <c r="K30" s="9">
        <f t="shared" si="14"/>
        <v>22.065727699530516</v>
      </c>
      <c r="L30" s="9">
        <f t="shared" si="14"/>
        <v>3.755868544600939</v>
      </c>
      <c r="M30" s="7">
        <f t="shared" si="14"/>
        <v>3.286384976525822</v>
      </c>
      <c r="N30" s="290">
        <f t="shared" si="14"/>
        <v>0.4694835680751174</v>
      </c>
      <c r="O30" s="9">
        <f t="shared" si="14"/>
        <v>0</v>
      </c>
      <c r="P30" s="9">
        <f t="shared" si="14"/>
        <v>34.74178403755869</v>
      </c>
      <c r="Q30" s="9">
        <f t="shared" si="14"/>
        <v>1.4084507042253522</v>
      </c>
      <c r="R30" s="9">
        <f t="shared" si="14"/>
        <v>1.8779342723004695</v>
      </c>
      <c r="S30" s="141">
        <f t="shared" si="14"/>
        <v>0</v>
      </c>
      <c r="T30" s="140">
        <f t="shared" si="14"/>
        <v>0</v>
      </c>
      <c r="U30" s="9">
        <f t="shared" si="14"/>
        <v>0</v>
      </c>
      <c r="V30" s="9">
        <f t="shared" si="14"/>
        <v>0</v>
      </c>
      <c r="W30" s="57">
        <f t="shared" si="14"/>
        <v>0</v>
      </c>
    </row>
    <row r="31" spans="2:23" s="212" customFormat="1" ht="13.5">
      <c r="B31" s="219" t="s">
        <v>28</v>
      </c>
      <c r="C31" s="6">
        <f t="shared" si="10"/>
        <v>100</v>
      </c>
      <c r="D31" s="58">
        <f aca="true" t="shared" si="15" ref="D31:W31">D11/$C11*100</f>
        <v>21.052631578947366</v>
      </c>
      <c r="E31" s="140">
        <f t="shared" si="15"/>
        <v>5.263157894736842</v>
      </c>
      <c r="F31" s="8">
        <f t="shared" si="15"/>
        <v>10.526315789473683</v>
      </c>
      <c r="G31" s="140">
        <f t="shared" si="15"/>
        <v>0</v>
      </c>
      <c r="H31" s="8">
        <f t="shared" si="15"/>
        <v>0</v>
      </c>
      <c r="I31" s="140">
        <f t="shared" si="15"/>
        <v>5.263157894736842</v>
      </c>
      <c r="J31" s="290">
        <f t="shared" si="15"/>
        <v>0</v>
      </c>
      <c r="K31" s="9">
        <f t="shared" si="15"/>
        <v>47.368421052631575</v>
      </c>
      <c r="L31" s="9">
        <f t="shared" si="15"/>
        <v>0</v>
      </c>
      <c r="M31" s="7">
        <f t="shared" si="15"/>
        <v>0</v>
      </c>
      <c r="N31" s="290">
        <f t="shared" si="15"/>
        <v>0</v>
      </c>
      <c r="O31" s="9">
        <f t="shared" si="15"/>
        <v>0</v>
      </c>
      <c r="P31" s="9">
        <f t="shared" si="15"/>
        <v>31.57894736842105</v>
      </c>
      <c r="Q31" s="9">
        <f t="shared" si="15"/>
        <v>0</v>
      </c>
      <c r="R31" s="9">
        <f t="shared" si="15"/>
        <v>0</v>
      </c>
      <c r="S31" s="141">
        <f t="shared" si="15"/>
        <v>0</v>
      </c>
      <c r="T31" s="140">
        <f t="shared" si="15"/>
        <v>0</v>
      </c>
      <c r="U31" s="9">
        <f t="shared" si="15"/>
        <v>0</v>
      </c>
      <c r="V31" s="9">
        <f t="shared" si="15"/>
        <v>0</v>
      </c>
      <c r="W31" s="57">
        <f t="shared" si="15"/>
        <v>0</v>
      </c>
    </row>
    <row r="32" spans="2:23" s="212" customFormat="1" ht="13.5">
      <c r="B32" s="219" t="s">
        <v>29</v>
      </c>
      <c r="C32" s="6">
        <f t="shared" si="10"/>
        <v>100</v>
      </c>
      <c r="D32" s="58">
        <f aca="true" t="shared" si="16" ref="D32:W32">D12/$C12*100</f>
        <v>0</v>
      </c>
      <c r="E32" s="140">
        <f t="shared" si="16"/>
        <v>0</v>
      </c>
      <c r="F32" s="8">
        <f t="shared" si="16"/>
        <v>0</v>
      </c>
      <c r="G32" s="140">
        <f t="shared" si="16"/>
        <v>0</v>
      </c>
      <c r="H32" s="8">
        <f t="shared" si="16"/>
        <v>0</v>
      </c>
      <c r="I32" s="140">
        <f t="shared" si="16"/>
        <v>0</v>
      </c>
      <c r="J32" s="290">
        <f t="shared" si="16"/>
        <v>0</v>
      </c>
      <c r="K32" s="9">
        <f t="shared" si="16"/>
        <v>0</v>
      </c>
      <c r="L32" s="9">
        <f t="shared" si="16"/>
        <v>11.11111111111111</v>
      </c>
      <c r="M32" s="7">
        <f t="shared" si="16"/>
        <v>11.11111111111111</v>
      </c>
      <c r="N32" s="290">
        <f t="shared" si="16"/>
        <v>0</v>
      </c>
      <c r="O32" s="9">
        <f t="shared" si="16"/>
        <v>0</v>
      </c>
      <c r="P32" s="9">
        <f t="shared" si="16"/>
        <v>66.66666666666666</v>
      </c>
      <c r="Q32" s="9">
        <f t="shared" si="16"/>
        <v>11.11111111111111</v>
      </c>
      <c r="R32" s="9">
        <f t="shared" si="16"/>
        <v>11.11111111111111</v>
      </c>
      <c r="S32" s="141">
        <f t="shared" si="16"/>
        <v>0</v>
      </c>
      <c r="T32" s="140">
        <f t="shared" si="16"/>
        <v>0</v>
      </c>
      <c r="U32" s="9">
        <f t="shared" si="16"/>
        <v>0</v>
      </c>
      <c r="V32" s="9">
        <f t="shared" si="16"/>
        <v>0</v>
      </c>
      <c r="W32" s="57">
        <f t="shared" si="16"/>
        <v>0</v>
      </c>
    </row>
    <row r="33" spans="2:23" s="212" customFormat="1" ht="13.5">
      <c r="B33" s="219" t="s">
        <v>58</v>
      </c>
      <c r="C33" s="6">
        <f t="shared" si="10"/>
        <v>100</v>
      </c>
      <c r="D33" s="58">
        <f aca="true" t="shared" si="17" ref="D33:W33">D13/$C13*100</f>
        <v>98.64864864864865</v>
      </c>
      <c r="E33" s="140">
        <f t="shared" si="17"/>
        <v>1.3513513513513513</v>
      </c>
      <c r="F33" s="8">
        <f t="shared" si="17"/>
        <v>0</v>
      </c>
      <c r="G33" s="140">
        <f t="shared" si="17"/>
        <v>0</v>
      </c>
      <c r="H33" s="8">
        <f t="shared" si="17"/>
        <v>0</v>
      </c>
      <c r="I33" s="140">
        <f t="shared" si="17"/>
        <v>97.2972972972973</v>
      </c>
      <c r="J33" s="290">
        <f t="shared" si="17"/>
        <v>0</v>
      </c>
      <c r="K33" s="9">
        <f t="shared" si="17"/>
        <v>0</v>
      </c>
      <c r="L33" s="9">
        <f t="shared" si="17"/>
        <v>0</v>
      </c>
      <c r="M33" s="7">
        <f t="shared" si="17"/>
        <v>0</v>
      </c>
      <c r="N33" s="290">
        <f t="shared" si="17"/>
        <v>0</v>
      </c>
      <c r="O33" s="9">
        <f t="shared" si="17"/>
        <v>0</v>
      </c>
      <c r="P33" s="9">
        <f t="shared" si="17"/>
        <v>1.3513513513513513</v>
      </c>
      <c r="Q33" s="9">
        <f t="shared" si="17"/>
        <v>0</v>
      </c>
      <c r="R33" s="9">
        <f t="shared" si="17"/>
        <v>0</v>
      </c>
      <c r="S33" s="141">
        <f t="shared" si="17"/>
        <v>0</v>
      </c>
      <c r="T33" s="140">
        <f t="shared" si="17"/>
        <v>0</v>
      </c>
      <c r="U33" s="9">
        <f t="shared" si="17"/>
        <v>0</v>
      </c>
      <c r="V33" s="9">
        <f t="shared" si="17"/>
        <v>0</v>
      </c>
      <c r="W33" s="57">
        <f t="shared" si="17"/>
        <v>0</v>
      </c>
    </row>
    <row r="34" spans="2:23" s="212" customFormat="1" ht="13.5">
      <c r="B34" s="219" t="s">
        <v>30</v>
      </c>
      <c r="C34" s="6">
        <f>C10/$C10*100</f>
        <v>100</v>
      </c>
      <c r="D34" s="58">
        <f aca="true" t="shared" si="18" ref="D34:W34">D14/$C14*100</f>
        <v>66.66666666666666</v>
      </c>
      <c r="E34" s="140">
        <f t="shared" si="18"/>
        <v>40</v>
      </c>
      <c r="F34" s="8">
        <f t="shared" si="18"/>
        <v>20</v>
      </c>
      <c r="G34" s="140">
        <f t="shared" si="18"/>
        <v>6.666666666666667</v>
      </c>
      <c r="H34" s="8">
        <f t="shared" si="18"/>
        <v>0</v>
      </c>
      <c r="I34" s="140">
        <f t="shared" si="18"/>
        <v>0</v>
      </c>
      <c r="J34" s="290">
        <f t="shared" si="18"/>
        <v>0</v>
      </c>
      <c r="K34" s="9">
        <f t="shared" si="18"/>
        <v>13.333333333333334</v>
      </c>
      <c r="L34" s="9">
        <f t="shared" si="18"/>
        <v>0</v>
      </c>
      <c r="M34" s="7">
        <f t="shared" si="18"/>
        <v>0</v>
      </c>
      <c r="N34" s="290">
        <f t="shared" si="18"/>
        <v>0</v>
      </c>
      <c r="O34" s="9">
        <f t="shared" si="18"/>
        <v>0</v>
      </c>
      <c r="P34" s="9">
        <f t="shared" si="18"/>
        <v>6.666666666666667</v>
      </c>
      <c r="Q34" s="9">
        <f t="shared" si="18"/>
        <v>0</v>
      </c>
      <c r="R34" s="9">
        <f t="shared" si="18"/>
        <v>13.333333333333334</v>
      </c>
      <c r="S34" s="141">
        <f t="shared" si="18"/>
        <v>0</v>
      </c>
      <c r="T34" s="140">
        <f t="shared" si="18"/>
        <v>0</v>
      </c>
      <c r="U34" s="9">
        <f t="shared" si="18"/>
        <v>0</v>
      </c>
      <c r="V34" s="9">
        <f t="shared" si="18"/>
        <v>0</v>
      </c>
      <c r="W34" s="57">
        <f t="shared" si="18"/>
        <v>0</v>
      </c>
    </row>
    <row r="35" spans="2:23" s="212" customFormat="1" ht="13.5">
      <c r="B35" s="219" t="s">
        <v>59</v>
      </c>
      <c r="C35" s="6">
        <f t="shared" si="10"/>
        <v>99.99999999999999</v>
      </c>
      <c r="D35" s="58">
        <f aca="true" t="shared" si="19" ref="D35:W35">D15/$C15*100</f>
        <v>17.142857142857142</v>
      </c>
      <c r="E35" s="140">
        <f t="shared" si="19"/>
        <v>14.285714285714285</v>
      </c>
      <c r="F35" s="8">
        <f t="shared" si="19"/>
        <v>2.857142857142857</v>
      </c>
      <c r="G35" s="140">
        <f t="shared" si="19"/>
        <v>0</v>
      </c>
      <c r="H35" s="8">
        <f t="shared" si="19"/>
        <v>0</v>
      </c>
      <c r="I35" s="140">
        <f t="shared" si="19"/>
        <v>0</v>
      </c>
      <c r="J35" s="290">
        <f t="shared" si="19"/>
        <v>0</v>
      </c>
      <c r="K35" s="9">
        <f t="shared" si="19"/>
        <v>25.71428571428571</v>
      </c>
      <c r="L35" s="9">
        <f t="shared" si="19"/>
        <v>0</v>
      </c>
      <c r="M35" s="7">
        <f t="shared" si="19"/>
        <v>0</v>
      </c>
      <c r="N35" s="290">
        <f t="shared" si="19"/>
        <v>0</v>
      </c>
      <c r="O35" s="9">
        <f t="shared" si="19"/>
        <v>0</v>
      </c>
      <c r="P35" s="9">
        <f t="shared" si="19"/>
        <v>51.42857142857142</v>
      </c>
      <c r="Q35" s="9">
        <f t="shared" si="19"/>
        <v>0</v>
      </c>
      <c r="R35" s="9">
        <f t="shared" si="19"/>
        <v>5.714285714285714</v>
      </c>
      <c r="S35" s="141">
        <f t="shared" si="19"/>
        <v>0</v>
      </c>
      <c r="T35" s="140">
        <f t="shared" si="19"/>
        <v>0</v>
      </c>
      <c r="U35" s="9">
        <f t="shared" si="19"/>
        <v>0</v>
      </c>
      <c r="V35" s="9">
        <f t="shared" si="19"/>
        <v>0</v>
      </c>
      <c r="W35" s="57">
        <f t="shared" si="19"/>
        <v>0</v>
      </c>
    </row>
    <row r="36" spans="2:23" s="212" customFormat="1" ht="13.5">
      <c r="B36" s="219" t="s">
        <v>31</v>
      </c>
      <c r="C36" s="6">
        <f t="shared" si="10"/>
        <v>100</v>
      </c>
      <c r="D36" s="58">
        <f aca="true" t="shared" si="20" ref="D36:W36">D16/$C16*100</f>
        <v>34.3042071197411</v>
      </c>
      <c r="E36" s="140">
        <f t="shared" si="20"/>
        <v>18.12297734627832</v>
      </c>
      <c r="F36" s="8">
        <f t="shared" si="20"/>
        <v>16.181229773462782</v>
      </c>
      <c r="G36" s="140">
        <f t="shared" si="20"/>
        <v>0</v>
      </c>
      <c r="H36" s="8">
        <f t="shared" si="20"/>
        <v>0</v>
      </c>
      <c r="I36" s="140">
        <f t="shared" si="20"/>
        <v>0</v>
      </c>
      <c r="J36" s="290">
        <f t="shared" si="20"/>
        <v>0</v>
      </c>
      <c r="K36" s="9">
        <f t="shared" si="20"/>
        <v>34.3042071197411</v>
      </c>
      <c r="L36" s="9">
        <f t="shared" si="20"/>
        <v>0</v>
      </c>
      <c r="M36" s="7">
        <f t="shared" si="20"/>
        <v>0</v>
      </c>
      <c r="N36" s="290">
        <f t="shared" si="20"/>
        <v>0</v>
      </c>
      <c r="O36" s="9">
        <f t="shared" si="20"/>
        <v>0</v>
      </c>
      <c r="P36" s="9">
        <f t="shared" si="20"/>
        <v>19.093851132686083</v>
      </c>
      <c r="Q36" s="9">
        <f t="shared" si="20"/>
        <v>7.119741100323624</v>
      </c>
      <c r="R36" s="9">
        <f t="shared" si="20"/>
        <v>5.177993527508091</v>
      </c>
      <c r="S36" s="141">
        <f t="shared" si="20"/>
        <v>0</v>
      </c>
      <c r="T36" s="140">
        <f t="shared" si="20"/>
        <v>0</v>
      </c>
      <c r="U36" s="9">
        <f t="shared" si="20"/>
        <v>0</v>
      </c>
      <c r="V36" s="9">
        <f t="shared" si="20"/>
        <v>0</v>
      </c>
      <c r="W36" s="57">
        <f t="shared" si="20"/>
        <v>0</v>
      </c>
    </row>
    <row r="37" spans="2:23" s="212" customFormat="1" ht="13.5">
      <c r="B37" s="219" t="s">
        <v>32</v>
      </c>
      <c r="C37" s="6">
        <f t="shared" si="10"/>
        <v>100.00000000000001</v>
      </c>
      <c r="D37" s="58">
        <f aca="true" t="shared" si="21" ref="D37:W37">D17/$C17*100</f>
        <v>78.23529411764706</v>
      </c>
      <c r="E37" s="140">
        <f t="shared" si="21"/>
        <v>74.47058823529412</v>
      </c>
      <c r="F37" s="8">
        <f t="shared" si="21"/>
        <v>3.5294117647058822</v>
      </c>
      <c r="G37" s="140">
        <f t="shared" si="21"/>
        <v>0</v>
      </c>
      <c r="H37" s="8">
        <f t="shared" si="21"/>
        <v>0</v>
      </c>
      <c r="I37" s="140">
        <f t="shared" si="21"/>
        <v>0.2352941176470588</v>
      </c>
      <c r="J37" s="290">
        <f t="shared" si="21"/>
        <v>0</v>
      </c>
      <c r="K37" s="9">
        <f t="shared" si="21"/>
        <v>4.352941176470588</v>
      </c>
      <c r="L37" s="9">
        <f t="shared" si="21"/>
        <v>9.529411764705882</v>
      </c>
      <c r="M37" s="7">
        <f t="shared" si="21"/>
        <v>3.4117647058823533</v>
      </c>
      <c r="N37" s="290">
        <f t="shared" si="21"/>
        <v>6.11764705882353</v>
      </c>
      <c r="O37" s="9">
        <f t="shared" si="21"/>
        <v>0</v>
      </c>
      <c r="P37" s="9">
        <f t="shared" si="21"/>
        <v>2.1176470588235294</v>
      </c>
      <c r="Q37" s="9">
        <f t="shared" si="21"/>
        <v>0.35294117647058826</v>
      </c>
      <c r="R37" s="9">
        <f t="shared" si="21"/>
        <v>5.411764705882352</v>
      </c>
      <c r="S37" s="141">
        <f t="shared" si="21"/>
        <v>0</v>
      </c>
      <c r="T37" s="140">
        <f t="shared" si="21"/>
        <v>0</v>
      </c>
      <c r="U37" s="9">
        <f t="shared" si="21"/>
        <v>0</v>
      </c>
      <c r="V37" s="9">
        <f t="shared" si="21"/>
        <v>0</v>
      </c>
      <c r="W37" s="57">
        <f t="shared" si="21"/>
        <v>0</v>
      </c>
    </row>
    <row r="38" spans="2:23" s="212" customFormat="1" ht="13.5">
      <c r="B38" s="220" t="s">
        <v>33</v>
      </c>
      <c r="C38" s="133">
        <f t="shared" si="10"/>
        <v>99.99999999999999</v>
      </c>
      <c r="D38" s="134">
        <f aca="true" t="shared" si="22" ref="D38:W38">D18/$C18*100</f>
        <v>9.565217391304348</v>
      </c>
      <c r="E38" s="136">
        <f t="shared" si="22"/>
        <v>8.695652173913043</v>
      </c>
      <c r="F38" s="135">
        <f t="shared" si="22"/>
        <v>0.8695652173913043</v>
      </c>
      <c r="G38" s="136">
        <f t="shared" si="22"/>
        <v>0</v>
      </c>
      <c r="H38" s="135">
        <f t="shared" si="22"/>
        <v>0</v>
      </c>
      <c r="I38" s="136">
        <f t="shared" si="22"/>
        <v>0</v>
      </c>
      <c r="J38" s="291">
        <f t="shared" si="22"/>
        <v>0</v>
      </c>
      <c r="K38" s="137">
        <f t="shared" si="22"/>
        <v>9.565217391304348</v>
      </c>
      <c r="L38" s="137">
        <f t="shared" si="22"/>
        <v>8.695652173913043</v>
      </c>
      <c r="M38" s="138">
        <f t="shared" si="22"/>
        <v>7.82608695652174</v>
      </c>
      <c r="N38" s="291">
        <f t="shared" si="22"/>
        <v>0.8695652173913043</v>
      </c>
      <c r="O38" s="137">
        <f t="shared" si="22"/>
        <v>2.608695652173913</v>
      </c>
      <c r="P38" s="137">
        <f t="shared" si="22"/>
        <v>22.608695652173914</v>
      </c>
      <c r="Q38" s="137">
        <f t="shared" si="22"/>
        <v>35.65217391304348</v>
      </c>
      <c r="R38" s="137">
        <f t="shared" si="22"/>
        <v>11.304347826086957</v>
      </c>
      <c r="S38" s="139">
        <f t="shared" si="22"/>
        <v>0</v>
      </c>
      <c r="T38" s="136">
        <f t="shared" si="22"/>
        <v>0</v>
      </c>
      <c r="U38" s="137">
        <f t="shared" si="22"/>
        <v>0</v>
      </c>
      <c r="V38" s="137">
        <f t="shared" si="22"/>
        <v>0</v>
      </c>
      <c r="W38" s="293">
        <f t="shared" si="22"/>
        <v>0</v>
      </c>
    </row>
    <row r="39" spans="2:23" s="212" customFormat="1" ht="13.5">
      <c r="B39" s="219" t="s">
        <v>24</v>
      </c>
      <c r="C39" s="6">
        <f t="shared" si="10"/>
        <v>100</v>
      </c>
      <c r="D39" s="58">
        <f aca="true" t="shared" si="23" ref="D39:W39">D19/$C19*100</f>
        <v>9.574468085106384</v>
      </c>
      <c r="E39" s="140">
        <f t="shared" si="23"/>
        <v>8.51063829787234</v>
      </c>
      <c r="F39" s="8">
        <f t="shared" si="23"/>
        <v>1.0638297872340425</v>
      </c>
      <c r="G39" s="140">
        <f t="shared" si="23"/>
        <v>0</v>
      </c>
      <c r="H39" s="8">
        <f t="shared" si="23"/>
        <v>0</v>
      </c>
      <c r="I39" s="140">
        <f t="shared" si="23"/>
        <v>0</v>
      </c>
      <c r="J39" s="290">
        <f t="shared" si="23"/>
        <v>0</v>
      </c>
      <c r="K39" s="9">
        <f t="shared" si="23"/>
        <v>10.638297872340425</v>
      </c>
      <c r="L39" s="9">
        <f t="shared" si="23"/>
        <v>9.574468085106384</v>
      </c>
      <c r="M39" s="7">
        <f t="shared" si="23"/>
        <v>8.51063829787234</v>
      </c>
      <c r="N39" s="290">
        <f t="shared" si="23"/>
        <v>1.0638297872340425</v>
      </c>
      <c r="O39" s="9">
        <f t="shared" si="23"/>
        <v>3.1914893617021276</v>
      </c>
      <c r="P39" s="9">
        <f t="shared" si="23"/>
        <v>21.27659574468085</v>
      </c>
      <c r="Q39" s="9">
        <f t="shared" si="23"/>
        <v>36.17021276595745</v>
      </c>
      <c r="R39" s="9">
        <f t="shared" si="23"/>
        <v>9.574468085106384</v>
      </c>
      <c r="S39" s="141">
        <f t="shared" si="23"/>
        <v>0</v>
      </c>
      <c r="T39" s="140">
        <f t="shared" si="23"/>
        <v>0</v>
      </c>
      <c r="U39" s="9">
        <f t="shared" si="23"/>
        <v>0</v>
      </c>
      <c r="V39" s="9">
        <f t="shared" si="23"/>
        <v>0</v>
      </c>
      <c r="W39" s="57">
        <f t="shared" si="23"/>
        <v>0</v>
      </c>
    </row>
    <row r="40" spans="2:23" s="212" customFormat="1" ht="13.5">
      <c r="B40" s="219" t="s">
        <v>25</v>
      </c>
      <c r="C40" s="6">
        <v>0</v>
      </c>
      <c r="D40" s="58">
        <v>0</v>
      </c>
      <c r="E40" s="140">
        <v>0</v>
      </c>
      <c r="F40" s="8">
        <v>0</v>
      </c>
      <c r="G40" s="140">
        <v>0</v>
      </c>
      <c r="H40" s="8">
        <v>0</v>
      </c>
      <c r="I40" s="140">
        <v>0</v>
      </c>
      <c r="J40" s="290">
        <v>0</v>
      </c>
      <c r="K40" s="9">
        <v>0</v>
      </c>
      <c r="L40" s="9">
        <v>0</v>
      </c>
      <c r="M40" s="7">
        <v>0</v>
      </c>
      <c r="N40" s="290">
        <v>0</v>
      </c>
      <c r="O40" s="9">
        <v>0</v>
      </c>
      <c r="P40" s="9">
        <v>0</v>
      </c>
      <c r="Q40" s="9">
        <v>0</v>
      </c>
      <c r="R40" s="9">
        <v>0</v>
      </c>
      <c r="S40" s="141">
        <v>0</v>
      </c>
      <c r="T40" s="140">
        <v>0</v>
      </c>
      <c r="U40" s="9">
        <v>0</v>
      </c>
      <c r="V40" s="9">
        <v>0</v>
      </c>
      <c r="W40" s="57">
        <v>0</v>
      </c>
    </row>
    <row r="41" spans="2:23" s="212" customFormat="1" ht="13.5">
      <c r="B41" s="219" t="s">
        <v>26</v>
      </c>
      <c r="C41" s="6">
        <f t="shared" si="10"/>
        <v>100</v>
      </c>
      <c r="D41" s="58">
        <f aca="true" t="shared" si="24" ref="D41:W41">D21/$C21*100</f>
        <v>0</v>
      </c>
      <c r="E41" s="140">
        <f t="shared" si="24"/>
        <v>0</v>
      </c>
      <c r="F41" s="8">
        <f t="shared" si="24"/>
        <v>0</v>
      </c>
      <c r="G41" s="140">
        <f t="shared" si="24"/>
        <v>0</v>
      </c>
      <c r="H41" s="8">
        <f t="shared" si="24"/>
        <v>0</v>
      </c>
      <c r="I41" s="140">
        <f t="shared" si="24"/>
        <v>0</v>
      </c>
      <c r="J41" s="290">
        <f t="shared" si="24"/>
        <v>0</v>
      </c>
      <c r="K41" s="9">
        <f t="shared" si="24"/>
        <v>0</v>
      </c>
      <c r="L41" s="9">
        <f t="shared" si="24"/>
        <v>0</v>
      </c>
      <c r="M41" s="7">
        <f t="shared" si="24"/>
        <v>0</v>
      </c>
      <c r="N41" s="290">
        <f t="shared" si="24"/>
        <v>0</v>
      </c>
      <c r="O41" s="9">
        <f t="shared" si="24"/>
        <v>0</v>
      </c>
      <c r="P41" s="9">
        <f t="shared" si="24"/>
        <v>100</v>
      </c>
      <c r="Q41" s="9">
        <f t="shared" si="24"/>
        <v>0</v>
      </c>
      <c r="R41" s="9">
        <f t="shared" si="24"/>
        <v>0</v>
      </c>
      <c r="S41" s="141">
        <f t="shared" si="24"/>
        <v>0</v>
      </c>
      <c r="T41" s="140">
        <f t="shared" si="24"/>
        <v>0</v>
      </c>
      <c r="U41" s="9">
        <f t="shared" si="24"/>
        <v>0</v>
      </c>
      <c r="V41" s="9">
        <f t="shared" si="24"/>
        <v>0</v>
      </c>
      <c r="W41" s="57">
        <f t="shared" si="24"/>
        <v>0</v>
      </c>
    </row>
    <row r="42" spans="2:23" s="212" customFormat="1" ht="13.5">
      <c r="B42" s="219" t="s">
        <v>27</v>
      </c>
      <c r="C42" s="6">
        <f t="shared" si="10"/>
        <v>100</v>
      </c>
      <c r="D42" s="58">
        <f aca="true" t="shared" si="25" ref="D42:W42">D22/$C22*100</f>
        <v>25</v>
      </c>
      <c r="E42" s="140">
        <f t="shared" si="25"/>
        <v>25</v>
      </c>
      <c r="F42" s="8">
        <f t="shared" si="25"/>
        <v>0</v>
      </c>
      <c r="G42" s="140">
        <f t="shared" si="25"/>
        <v>0</v>
      </c>
      <c r="H42" s="8">
        <f t="shared" si="25"/>
        <v>0</v>
      </c>
      <c r="I42" s="140">
        <f t="shared" si="25"/>
        <v>0</v>
      </c>
      <c r="J42" s="290">
        <f t="shared" si="25"/>
        <v>0</v>
      </c>
      <c r="K42" s="9">
        <f t="shared" si="25"/>
        <v>0</v>
      </c>
      <c r="L42" s="9">
        <f t="shared" si="25"/>
        <v>0</v>
      </c>
      <c r="M42" s="7">
        <f t="shared" si="25"/>
        <v>0</v>
      </c>
      <c r="N42" s="290">
        <f t="shared" si="25"/>
        <v>0</v>
      </c>
      <c r="O42" s="9">
        <f t="shared" si="25"/>
        <v>0</v>
      </c>
      <c r="P42" s="9">
        <f t="shared" si="25"/>
        <v>12.5</v>
      </c>
      <c r="Q42" s="9">
        <f t="shared" si="25"/>
        <v>62.5</v>
      </c>
      <c r="R42" s="9">
        <f t="shared" si="25"/>
        <v>0</v>
      </c>
      <c r="S42" s="141">
        <f t="shared" si="25"/>
        <v>0</v>
      </c>
      <c r="T42" s="140">
        <f t="shared" si="25"/>
        <v>0</v>
      </c>
      <c r="U42" s="9">
        <f t="shared" si="25"/>
        <v>0</v>
      </c>
      <c r="V42" s="9">
        <f t="shared" si="25"/>
        <v>0</v>
      </c>
      <c r="W42" s="57">
        <f t="shared" si="25"/>
        <v>0</v>
      </c>
    </row>
    <row r="43" spans="2:23" s="212" customFormat="1" ht="14.25" thickBot="1">
      <c r="B43" s="221" t="s">
        <v>29</v>
      </c>
      <c r="C43" s="142">
        <f t="shared" si="10"/>
        <v>100</v>
      </c>
      <c r="D43" s="61">
        <f aca="true" t="shared" si="26" ref="D43:W43">D23/$C23*100</f>
        <v>0</v>
      </c>
      <c r="E43" s="145">
        <f t="shared" si="26"/>
        <v>0</v>
      </c>
      <c r="F43" s="144">
        <f t="shared" si="26"/>
        <v>0</v>
      </c>
      <c r="G43" s="145">
        <f t="shared" si="26"/>
        <v>0</v>
      </c>
      <c r="H43" s="144">
        <f t="shared" si="26"/>
        <v>0</v>
      </c>
      <c r="I43" s="145">
        <f t="shared" si="26"/>
        <v>0</v>
      </c>
      <c r="J43" s="294">
        <f t="shared" si="26"/>
        <v>0</v>
      </c>
      <c r="K43" s="10">
        <f t="shared" si="26"/>
        <v>9.090909090909092</v>
      </c>
      <c r="L43" s="10">
        <f t="shared" si="26"/>
        <v>9.090909090909092</v>
      </c>
      <c r="M43" s="143">
        <f t="shared" si="26"/>
        <v>9.090909090909092</v>
      </c>
      <c r="N43" s="294">
        <f t="shared" si="26"/>
        <v>0</v>
      </c>
      <c r="O43" s="10">
        <f t="shared" si="26"/>
        <v>0</v>
      </c>
      <c r="P43" s="10">
        <f t="shared" si="26"/>
        <v>27.27272727272727</v>
      </c>
      <c r="Q43" s="10">
        <f t="shared" si="26"/>
        <v>18.181818181818183</v>
      </c>
      <c r="R43" s="10">
        <f t="shared" si="26"/>
        <v>36.36363636363637</v>
      </c>
      <c r="S43" s="295">
        <f t="shared" si="26"/>
        <v>0</v>
      </c>
      <c r="T43" s="145">
        <f t="shared" si="26"/>
        <v>0</v>
      </c>
      <c r="U43" s="10">
        <f t="shared" si="26"/>
        <v>0</v>
      </c>
      <c r="V43" s="10">
        <f t="shared" si="26"/>
        <v>0</v>
      </c>
      <c r="W43" s="60">
        <f t="shared" si="26"/>
        <v>0</v>
      </c>
    </row>
  </sheetData>
  <sheetProtection/>
  <mergeCells count="25">
    <mergeCell ref="T4:T5"/>
    <mergeCell ref="U4:U5"/>
    <mergeCell ref="O4:O5"/>
    <mergeCell ref="Q4:Q5"/>
    <mergeCell ref="R4:R5"/>
    <mergeCell ref="S4:S5"/>
    <mergeCell ref="T2:W2"/>
    <mergeCell ref="T3:W3"/>
    <mergeCell ref="D4:D5"/>
    <mergeCell ref="E4:E5"/>
    <mergeCell ref="F4:F5"/>
    <mergeCell ref="G4:G5"/>
    <mergeCell ref="H4:H5"/>
    <mergeCell ref="N4:N5"/>
    <mergeCell ref="V4:V5"/>
    <mergeCell ref="W4:W5"/>
    <mergeCell ref="B3:B5"/>
    <mergeCell ref="C3:C4"/>
    <mergeCell ref="D3:J3"/>
    <mergeCell ref="M3:N3"/>
    <mergeCell ref="I4:I5"/>
    <mergeCell ref="J4:J5"/>
    <mergeCell ref="K4:K5"/>
    <mergeCell ref="L4:L5"/>
    <mergeCell ref="M4:M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3" sqref="T3:W3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2539062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82</v>
      </c>
    </row>
    <row r="2" spans="2:23" ht="18" thickBot="1">
      <c r="B2" s="11"/>
      <c r="T2" s="391" t="s">
        <v>86</v>
      </c>
      <c r="U2" s="391"/>
      <c r="V2" s="391"/>
      <c r="W2" s="391"/>
    </row>
    <row r="3" spans="2:23" ht="29.25" customHeight="1" thickBot="1">
      <c r="B3" s="458" t="s">
        <v>0</v>
      </c>
      <c r="C3" s="461" t="s">
        <v>1</v>
      </c>
      <c r="D3" s="463" t="s">
        <v>2</v>
      </c>
      <c r="E3" s="464"/>
      <c r="F3" s="464"/>
      <c r="G3" s="464"/>
      <c r="H3" s="464"/>
      <c r="I3" s="464"/>
      <c r="J3" s="465"/>
      <c r="K3" s="13" t="s">
        <v>35</v>
      </c>
      <c r="L3" s="14" t="s">
        <v>36</v>
      </c>
      <c r="M3" s="466" t="s">
        <v>3</v>
      </c>
      <c r="N3" s="467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68" t="s">
        <v>42</v>
      </c>
      <c r="U3" s="469"/>
      <c r="V3" s="469"/>
      <c r="W3" s="470"/>
    </row>
    <row r="4" spans="2:23" ht="45.75" customHeight="1">
      <c r="B4" s="459"/>
      <c r="C4" s="462"/>
      <c r="D4" s="471" t="s">
        <v>4</v>
      </c>
      <c r="E4" s="473" t="s">
        <v>5</v>
      </c>
      <c r="F4" s="475" t="s">
        <v>6</v>
      </c>
      <c r="G4" s="475" t="s">
        <v>7</v>
      </c>
      <c r="H4" s="475" t="s">
        <v>8</v>
      </c>
      <c r="I4" s="475" t="s">
        <v>9</v>
      </c>
      <c r="J4" s="483" t="s">
        <v>10</v>
      </c>
      <c r="K4" s="477" t="s">
        <v>11</v>
      </c>
      <c r="L4" s="479" t="s">
        <v>4</v>
      </c>
      <c r="M4" s="485" t="s">
        <v>12</v>
      </c>
      <c r="N4" s="483" t="s">
        <v>13</v>
      </c>
      <c r="O4" s="489" t="s">
        <v>14</v>
      </c>
      <c r="P4" s="15" t="s">
        <v>43</v>
      </c>
      <c r="Q4" s="477" t="s">
        <v>15</v>
      </c>
      <c r="R4" s="491" t="s">
        <v>16</v>
      </c>
      <c r="S4" s="493" t="s">
        <v>44</v>
      </c>
      <c r="T4" s="495" t="s">
        <v>17</v>
      </c>
      <c r="U4" s="481" t="s">
        <v>18</v>
      </c>
      <c r="V4" s="481" t="s">
        <v>19</v>
      </c>
      <c r="W4" s="487" t="s">
        <v>20</v>
      </c>
    </row>
    <row r="5" spans="2:23" ht="44.25" customHeight="1" thickBot="1">
      <c r="B5" s="460"/>
      <c r="C5" s="16" t="s">
        <v>21</v>
      </c>
      <c r="D5" s="472"/>
      <c r="E5" s="474"/>
      <c r="F5" s="476"/>
      <c r="G5" s="476"/>
      <c r="H5" s="476"/>
      <c r="I5" s="476"/>
      <c r="J5" s="484"/>
      <c r="K5" s="478"/>
      <c r="L5" s="480"/>
      <c r="M5" s="486"/>
      <c r="N5" s="484"/>
      <c r="O5" s="490"/>
      <c r="P5" s="17" t="s">
        <v>22</v>
      </c>
      <c r="Q5" s="478"/>
      <c r="R5" s="492"/>
      <c r="S5" s="494"/>
      <c r="T5" s="496"/>
      <c r="U5" s="482"/>
      <c r="V5" s="482"/>
      <c r="W5" s="488"/>
    </row>
    <row r="6" spans="2:23" ht="13.5">
      <c r="B6" s="351" t="s">
        <v>23</v>
      </c>
      <c r="C6" s="18">
        <f aca="true" t="shared" si="0" ref="C6:T6">SUM(C7:C16)</f>
        <v>12893</v>
      </c>
      <c r="D6" s="19">
        <f t="shared" si="0"/>
        <v>7631</v>
      </c>
      <c r="E6" s="20">
        <f t="shared" si="0"/>
        <v>6710</v>
      </c>
      <c r="F6" s="21">
        <f t="shared" si="0"/>
        <v>910</v>
      </c>
      <c r="G6" s="21">
        <f t="shared" si="0"/>
        <v>6</v>
      </c>
      <c r="H6" s="21">
        <f t="shared" si="0"/>
        <v>1</v>
      </c>
      <c r="I6" s="21">
        <f t="shared" si="0"/>
        <v>3</v>
      </c>
      <c r="J6" s="22">
        <f t="shared" si="0"/>
        <v>1</v>
      </c>
      <c r="K6" s="23">
        <f t="shared" si="0"/>
        <v>2376</v>
      </c>
      <c r="L6" s="23">
        <f t="shared" si="0"/>
        <v>678</v>
      </c>
      <c r="M6" s="24">
        <f t="shared" si="0"/>
        <v>333</v>
      </c>
      <c r="N6" s="22">
        <f t="shared" si="0"/>
        <v>345</v>
      </c>
      <c r="O6" s="23">
        <f t="shared" si="0"/>
        <v>47</v>
      </c>
      <c r="P6" s="23">
        <f t="shared" si="0"/>
        <v>1304</v>
      </c>
      <c r="Q6" s="23">
        <f t="shared" si="0"/>
        <v>147</v>
      </c>
      <c r="R6" s="23">
        <f t="shared" si="0"/>
        <v>710</v>
      </c>
      <c r="S6" s="25">
        <f t="shared" si="0"/>
        <v>0</v>
      </c>
      <c r="T6" s="26">
        <f t="shared" si="0"/>
        <v>0</v>
      </c>
      <c r="U6" s="23">
        <f>SUM(U7:U15)</f>
        <v>3</v>
      </c>
      <c r="V6" s="23">
        <f>SUM(V7:V16)</f>
        <v>1</v>
      </c>
      <c r="W6" s="27">
        <f>SUM(W7:W16)</f>
        <v>0</v>
      </c>
    </row>
    <row r="7" spans="2:23" ht="13.5">
      <c r="B7" s="352" t="s">
        <v>24</v>
      </c>
      <c r="C7" s="28">
        <f>D7+K7+L7+O7+P7+Q7+R7+S7</f>
        <v>9888</v>
      </c>
      <c r="D7" s="29">
        <f>SUM(E7:J7)</f>
        <v>6143</v>
      </c>
      <c r="E7" s="30">
        <f>'【男】公立'!E7+'【女】公立'!E7</f>
        <v>5338</v>
      </c>
      <c r="F7" s="31">
        <f>'【男】公立'!F7+'【女】公立'!F7</f>
        <v>799</v>
      </c>
      <c r="G7" s="31">
        <f>'【男】公立'!G7+'【女】公立'!G7</f>
        <v>5</v>
      </c>
      <c r="H7" s="31">
        <f>'【男】公立'!H7+'【女】公立'!H7</f>
        <v>0</v>
      </c>
      <c r="I7" s="31">
        <f>'【男】公立'!I7+'【女】公立'!I7</f>
        <v>0</v>
      </c>
      <c r="J7" s="32">
        <f>'【男】公立'!J7+'【女】公立'!J7</f>
        <v>1</v>
      </c>
      <c r="K7" s="33">
        <f>'【男】公立'!K7+'【女】公立'!K7</f>
        <v>1990</v>
      </c>
      <c r="L7" s="34">
        <f>SUM(M7:N7)</f>
        <v>386</v>
      </c>
      <c r="M7" s="35">
        <f>'【男】公立'!M7+'【女】公立'!M7</f>
        <v>197</v>
      </c>
      <c r="N7" s="32">
        <f>'【男】公立'!N7+'【女】公立'!N7</f>
        <v>189</v>
      </c>
      <c r="O7" s="33">
        <f>'【男】公立'!O7+'【女】公立'!O7</f>
        <v>24</v>
      </c>
      <c r="P7" s="33">
        <f>'【男】公立'!P7+'【女】公立'!P7</f>
        <v>620</v>
      </c>
      <c r="Q7" s="33">
        <f>'【男】公立'!Q7+'【女】公立'!Q7</f>
        <v>133</v>
      </c>
      <c r="R7" s="33">
        <f>'【男】公立'!R7+'【女】公立'!R7</f>
        <v>592</v>
      </c>
      <c r="S7" s="36">
        <v>0</v>
      </c>
      <c r="T7" s="37">
        <f>'【男】公立'!T7+'【女】公立'!T7</f>
        <v>0</v>
      </c>
      <c r="U7" s="33">
        <f>'【男】公立'!U7+'【女】公立'!U7</f>
        <v>3</v>
      </c>
      <c r="V7" s="33">
        <f>'【男】公立'!V7+'【女】公立'!V7</f>
        <v>1</v>
      </c>
      <c r="W7" s="38">
        <f>'【男】公立'!W7+'【女】公立'!W7</f>
        <v>0</v>
      </c>
    </row>
    <row r="8" spans="2:23" ht="13.5">
      <c r="B8" s="352" t="s">
        <v>25</v>
      </c>
      <c r="C8" s="28">
        <f aca="true" t="shared" si="1" ref="C8:C22">D8+K8+L8+O8+P8+Q8+R8+S8</f>
        <v>279</v>
      </c>
      <c r="D8" s="29">
        <f aca="true" t="shared" si="2" ref="D8:D22">SUM(E8:J8)</f>
        <v>76</v>
      </c>
      <c r="E8" s="30">
        <f>'【男】公立'!E8+'【女】公立'!E8</f>
        <v>58</v>
      </c>
      <c r="F8" s="31">
        <f>'【男】公立'!F8+'【女】公立'!F8</f>
        <v>17</v>
      </c>
      <c r="G8" s="31">
        <f>'【男】公立'!G8+'【女】公立'!G8</f>
        <v>0</v>
      </c>
      <c r="H8" s="31">
        <f>'【男】公立'!H8+'【女】公立'!H8</f>
        <v>1</v>
      </c>
      <c r="I8" s="31">
        <f>'【男】公立'!I8+'【女】公立'!I8</f>
        <v>0</v>
      </c>
      <c r="J8" s="32">
        <f>'【男】公立'!J8+'【女】公立'!J8</f>
        <v>0</v>
      </c>
      <c r="K8" s="33">
        <f>'【男】公立'!K8+'【女】公立'!K8</f>
        <v>53</v>
      </c>
      <c r="L8" s="34">
        <f aca="true" t="shared" si="3" ref="L8:L21">SUM(M8:N8)</f>
        <v>15</v>
      </c>
      <c r="M8" s="35">
        <f>'【男】公立'!M8+'【女】公立'!M8</f>
        <v>12</v>
      </c>
      <c r="N8" s="32">
        <f>'【男】公立'!N8+'【女】公立'!N8</f>
        <v>3</v>
      </c>
      <c r="O8" s="33">
        <f>'【男】公立'!O8+'【女】公立'!O8</f>
        <v>8</v>
      </c>
      <c r="P8" s="33">
        <f>'【男】公立'!P8+'【女】公立'!P8</f>
        <v>110</v>
      </c>
      <c r="Q8" s="33">
        <f>'【男】公立'!Q8+'【女】公立'!Q8</f>
        <v>4</v>
      </c>
      <c r="R8" s="33">
        <f>'【男】公立'!R8+'【女】公立'!R8</f>
        <v>13</v>
      </c>
      <c r="S8" s="36">
        <v>0</v>
      </c>
      <c r="T8" s="37">
        <f>'【男】公立'!T8+'【女】公立'!T8</f>
        <v>0</v>
      </c>
      <c r="U8" s="33">
        <f>'【男】公立'!U8+'【女】公立'!U8</f>
        <v>0</v>
      </c>
      <c r="V8" s="33">
        <f>'【男】公立'!V8+'【女】公立'!V8</f>
        <v>0</v>
      </c>
      <c r="W8" s="38">
        <f>'【男】公立'!W8+'【女】公立'!W8</f>
        <v>0</v>
      </c>
    </row>
    <row r="9" spans="2:23" ht="13.5">
      <c r="B9" s="352" t="s">
        <v>26</v>
      </c>
      <c r="C9" s="28">
        <f t="shared" si="1"/>
        <v>641</v>
      </c>
      <c r="D9" s="29">
        <f t="shared" si="2"/>
        <v>163</v>
      </c>
      <c r="E9" s="30">
        <f>'【男】公立'!E9+'【女】公立'!E9</f>
        <v>147</v>
      </c>
      <c r="F9" s="31">
        <f>'【男】公立'!F9+'【女】公立'!F9</f>
        <v>16</v>
      </c>
      <c r="G9" s="31">
        <f>'【男】公立'!G9+'【女】公立'!G9</f>
        <v>0</v>
      </c>
      <c r="H9" s="31">
        <f>'【男】公立'!H9+'【女】公立'!H9</f>
        <v>0</v>
      </c>
      <c r="I9" s="31">
        <f>'【男】公立'!I9+'【女】公立'!I9</f>
        <v>0</v>
      </c>
      <c r="J9" s="32">
        <f>'【男】公立'!J9+'【女】公立'!J9</f>
        <v>0</v>
      </c>
      <c r="K9" s="33">
        <f>'【男】公立'!K9+'【女】公立'!K9</f>
        <v>96</v>
      </c>
      <c r="L9" s="34">
        <f t="shared" si="3"/>
        <v>19</v>
      </c>
      <c r="M9" s="35">
        <f>'【男】公立'!M9+'【女】公立'!M9</f>
        <v>16</v>
      </c>
      <c r="N9" s="32">
        <f>'【男】公立'!N9+'【女】公立'!N9</f>
        <v>3</v>
      </c>
      <c r="O9" s="33">
        <f>'【男】公立'!O9+'【女】公立'!O9</f>
        <v>3</v>
      </c>
      <c r="P9" s="33">
        <f>'【男】公立'!P9+'【女】公立'!P9</f>
        <v>351</v>
      </c>
      <c r="Q9" s="33">
        <f>'【男】公立'!Q9+'【女】公立'!Q9</f>
        <v>1</v>
      </c>
      <c r="R9" s="33">
        <f>'【男】公立'!R9+'【女】公立'!R9</f>
        <v>8</v>
      </c>
      <c r="S9" s="36">
        <v>0</v>
      </c>
      <c r="T9" s="37">
        <f>'【男】公立'!T9+'【女】公立'!T9</f>
        <v>0</v>
      </c>
      <c r="U9" s="33">
        <f>'【男】公立'!U9+'【女】公立'!U9</f>
        <v>0</v>
      </c>
      <c r="V9" s="33">
        <f>'【男】公立'!V9+'【女】公立'!V9</f>
        <v>0</v>
      </c>
      <c r="W9" s="38">
        <f>'【男】公立'!W9+'【女】公立'!W9</f>
        <v>0</v>
      </c>
    </row>
    <row r="10" spans="2:23" ht="13.5">
      <c r="B10" s="352" t="s">
        <v>27</v>
      </c>
      <c r="C10" s="28">
        <f t="shared" si="1"/>
        <v>318</v>
      </c>
      <c r="D10" s="29">
        <f t="shared" si="2"/>
        <v>134</v>
      </c>
      <c r="E10" s="30">
        <f>'【男】公立'!E10+'【女】公立'!E10</f>
        <v>99</v>
      </c>
      <c r="F10" s="31">
        <f>'【男】公立'!F10+'【女】公立'!F10</f>
        <v>35</v>
      </c>
      <c r="G10" s="31">
        <f>'【男】公立'!G10+'【女】公立'!G10</f>
        <v>0</v>
      </c>
      <c r="H10" s="31">
        <f>'【男】公立'!H10+'【女】公立'!H10</f>
        <v>0</v>
      </c>
      <c r="I10" s="31">
        <f>'【男】公立'!I10+'【女】公立'!I10</f>
        <v>0</v>
      </c>
      <c r="J10" s="32">
        <f>'【男】公立'!J10+'【女】公立'!J10</f>
        <v>0</v>
      </c>
      <c r="K10" s="33">
        <f>'【男】公立'!K10+'【女】公立'!K10</f>
        <v>71</v>
      </c>
      <c r="L10" s="34">
        <f t="shared" si="3"/>
        <v>14</v>
      </c>
      <c r="M10" s="35">
        <f>'【男】公立'!M10+'【女】公立'!M10</f>
        <v>12</v>
      </c>
      <c r="N10" s="32">
        <f>'【男】公立'!N10+'【女】公立'!N10</f>
        <v>2</v>
      </c>
      <c r="O10" s="33">
        <f>'【男】公立'!O10+'【女】公立'!O10</f>
        <v>2</v>
      </c>
      <c r="P10" s="33">
        <f>'【男】公立'!P10+'【女】公立'!P10</f>
        <v>90</v>
      </c>
      <c r="Q10" s="33">
        <f>'【男】公立'!Q10+'【女】公立'!Q10</f>
        <v>2</v>
      </c>
      <c r="R10" s="33">
        <f>'【男】公立'!R10+'【女】公立'!R10</f>
        <v>5</v>
      </c>
      <c r="S10" s="36">
        <v>0</v>
      </c>
      <c r="T10" s="37">
        <f>'【男】公立'!T10+'【女】公立'!T10</f>
        <v>0</v>
      </c>
      <c r="U10" s="33">
        <f>'【男】公立'!U10+'【女】公立'!U10</f>
        <v>0</v>
      </c>
      <c r="V10" s="33">
        <f>'【男】公立'!V10+'【女】公立'!V10</f>
        <v>0</v>
      </c>
      <c r="W10" s="38">
        <f>'【男】公立'!W10+'【女】公立'!W10</f>
        <v>0</v>
      </c>
    </row>
    <row r="11" spans="2:23" ht="13.5">
      <c r="B11" s="352" t="s">
        <v>28</v>
      </c>
      <c r="C11" s="28">
        <f t="shared" si="1"/>
        <v>88</v>
      </c>
      <c r="D11" s="29">
        <f t="shared" si="2"/>
        <v>19</v>
      </c>
      <c r="E11" s="30">
        <f>'【男】公立'!E11+'【女】公立'!E11</f>
        <v>16</v>
      </c>
      <c r="F11" s="31">
        <f>'【男】公立'!F11+'【女】公立'!F11</f>
        <v>2</v>
      </c>
      <c r="G11" s="31">
        <f>'【男】公立'!G11+'【女】公立'!G11</f>
        <v>0</v>
      </c>
      <c r="H11" s="31">
        <f>'【男】公立'!H11+'【女】公立'!H11</f>
        <v>0</v>
      </c>
      <c r="I11" s="31">
        <f>'【男】公立'!I11+'【女】公立'!I11</f>
        <v>1</v>
      </c>
      <c r="J11" s="32">
        <f>'【男】公立'!J11+'【女】公立'!J11</f>
        <v>0</v>
      </c>
      <c r="K11" s="33">
        <f>'【男】公立'!K11+'【女】公立'!K11</f>
        <v>22</v>
      </c>
      <c r="L11" s="34">
        <f t="shared" si="3"/>
        <v>1</v>
      </c>
      <c r="M11" s="35">
        <f>'【男】公立'!M11+'【女】公立'!M11</f>
        <v>0</v>
      </c>
      <c r="N11" s="32">
        <f>'【男】公立'!N11+'【女】公立'!N11</f>
        <v>1</v>
      </c>
      <c r="O11" s="33">
        <f>'【男】公立'!O11+'【女】公立'!O11</f>
        <v>4</v>
      </c>
      <c r="P11" s="33">
        <f>'【男】公立'!P11+'【女】公立'!P11</f>
        <v>40</v>
      </c>
      <c r="Q11" s="33">
        <f>'【男】公立'!Q11+'【女】公立'!Q11</f>
        <v>0</v>
      </c>
      <c r="R11" s="33">
        <f>'【男】公立'!R11+'【女】公立'!R11</f>
        <v>2</v>
      </c>
      <c r="S11" s="36">
        <v>0</v>
      </c>
      <c r="T11" s="37">
        <f>'【男】公立'!T11+'【女】公立'!T11</f>
        <v>0</v>
      </c>
      <c r="U11" s="33">
        <f>'【男】公立'!U11+'【女】公立'!U11</f>
        <v>0</v>
      </c>
      <c r="V11" s="33">
        <f>'【男】公立'!V11+'【女】公立'!V11</f>
        <v>0</v>
      </c>
      <c r="W11" s="38">
        <f>'【男】公立'!W11+'【女】公立'!W11</f>
        <v>0</v>
      </c>
    </row>
    <row r="12" spans="2:23" ht="13.5">
      <c r="B12" s="352" t="s">
        <v>29</v>
      </c>
      <c r="C12" s="28">
        <f t="shared" si="1"/>
        <v>9</v>
      </c>
      <c r="D12" s="29">
        <f t="shared" si="2"/>
        <v>0</v>
      </c>
      <c r="E12" s="30">
        <f>'【男】公立'!E12+'【女】公立'!E12</f>
        <v>0</v>
      </c>
      <c r="F12" s="31">
        <f>'【男】公立'!F12+'【女】公立'!F12</f>
        <v>0</v>
      </c>
      <c r="G12" s="31">
        <f>'【男】公立'!G12+'【女】公立'!G12</f>
        <v>0</v>
      </c>
      <c r="H12" s="31">
        <f>'【男】公立'!H12+'【女】公立'!H12</f>
        <v>0</v>
      </c>
      <c r="I12" s="31">
        <f>'【男】公立'!I12+'【女】公立'!I12</f>
        <v>0</v>
      </c>
      <c r="J12" s="32">
        <f>'【男】公立'!J12+'【女】公立'!J12</f>
        <v>0</v>
      </c>
      <c r="K12" s="33">
        <f>'【男】公立'!K12+'【女】公立'!K12</f>
        <v>0</v>
      </c>
      <c r="L12" s="34">
        <f t="shared" si="3"/>
        <v>1</v>
      </c>
      <c r="M12" s="35">
        <f>'【男】公立'!M12+'【女】公立'!M12</f>
        <v>1</v>
      </c>
      <c r="N12" s="32">
        <f>'【男】公立'!N12+'【女】公立'!N12</f>
        <v>0</v>
      </c>
      <c r="O12" s="33">
        <f>'【男】公立'!O12+'【女】公立'!O12</f>
        <v>0</v>
      </c>
      <c r="P12" s="33">
        <f>'【男】公立'!P12+'【女】公立'!P12</f>
        <v>6</v>
      </c>
      <c r="Q12" s="33">
        <f>'【男】公立'!Q12+'【女】公立'!Q12</f>
        <v>1</v>
      </c>
      <c r="R12" s="33">
        <f>'【男】公立'!R12+'【女】公立'!R12</f>
        <v>1</v>
      </c>
      <c r="S12" s="36">
        <v>0</v>
      </c>
      <c r="T12" s="37">
        <f>'【男】公立'!T12+'【女】公立'!T12</f>
        <v>0</v>
      </c>
      <c r="U12" s="33">
        <f>'【男】公立'!U12+'【女】公立'!U12</f>
        <v>0</v>
      </c>
      <c r="V12" s="33">
        <f>'【男】公立'!V12+'【女】公立'!V12</f>
        <v>0</v>
      </c>
      <c r="W12" s="38">
        <f>'【男】公立'!W12+'【女】公立'!W12</f>
        <v>0</v>
      </c>
    </row>
    <row r="13" spans="2:23" ht="13.5">
      <c r="B13" s="352" t="s">
        <v>30</v>
      </c>
      <c r="C13" s="28">
        <f t="shared" si="1"/>
        <v>63</v>
      </c>
      <c r="D13" s="29">
        <f t="shared" si="2"/>
        <v>36</v>
      </c>
      <c r="E13" s="30">
        <f>'【男】公立'!E13+'【女】公立'!E13</f>
        <v>31</v>
      </c>
      <c r="F13" s="31">
        <f>'【男】公立'!F13+'【女】公立'!F13</f>
        <v>4</v>
      </c>
      <c r="G13" s="31">
        <f>'【男】公立'!G13+'【女】公立'!G13</f>
        <v>1</v>
      </c>
      <c r="H13" s="31">
        <f>'【男】公立'!H13+'【女】公立'!H13</f>
        <v>0</v>
      </c>
      <c r="I13" s="31">
        <f>'【男】公立'!I13+'【女】公立'!I13</f>
        <v>0</v>
      </c>
      <c r="J13" s="32">
        <f>'【男】公立'!J13+'【女】公立'!J13</f>
        <v>0</v>
      </c>
      <c r="K13" s="33">
        <f>'【男】公立'!K13+'【女】公立'!K13</f>
        <v>15</v>
      </c>
      <c r="L13" s="34">
        <f t="shared" si="3"/>
        <v>1</v>
      </c>
      <c r="M13" s="35">
        <f>'【男】公立'!M13+'【女】公立'!M13</f>
        <v>0</v>
      </c>
      <c r="N13" s="32">
        <f>'【男】公立'!N13+'【女】公立'!N13</f>
        <v>1</v>
      </c>
      <c r="O13" s="33">
        <f>'【男】公立'!O13+'【女】公立'!O13</f>
        <v>1</v>
      </c>
      <c r="P13" s="33">
        <f>'【男】公立'!P13+'【女】公立'!P13</f>
        <v>8</v>
      </c>
      <c r="Q13" s="33">
        <f>'【男】公立'!Q13+'【女】公立'!Q13</f>
        <v>0</v>
      </c>
      <c r="R13" s="33">
        <f>'【男】公立'!R13+'【女】公立'!R13</f>
        <v>2</v>
      </c>
      <c r="S13" s="36">
        <v>0</v>
      </c>
      <c r="T13" s="37">
        <f>'【男】公立'!T13+'【女】公立'!T13</f>
        <v>0</v>
      </c>
      <c r="U13" s="33">
        <f>'【男】公立'!U13+'【女】公立'!U13</f>
        <v>0</v>
      </c>
      <c r="V13" s="33">
        <f>'【男】公立'!V13+'【女】公立'!V13</f>
        <v>0</v>
      </c>
      <c r="W13" s="38">
        <f>'【男】公立'!W13+'【女】公立'!W13</f>
        <v>0</v>
      </c>
    </row>
    <row r="14" spans="2:23" ht="13.5">
      <c r="B14" s="352" t="s">
        <v>59</v>
      </c>
      <c r="C14" s="28">
        <f>D14+K14+L14+O14+P14+Q14+R14+S14</f>
        <v>26</v>
      </c>
      <c r="D14" s="29">
        <f>SUM(E14:J14)</f>
        <v>3</v>
      </c>
      <c r="E14" s="30">
        <f>'【男】公立'!E14+'【女】公立'!E14</f>
        <v>3</v>
      </c>
      <c r="F14" s="31">
        <f>'【男】公立'!F14+'【女】公立'!F14</f>
        <v>0</v>
      </c>
      <c r="G14" s="31">
        <f>'【男】公立'!G14+'【女】公立'!G14</f>
        <v>0</v>
      </c>
      <c r="H14" s="31">
        <f>'【男】公立'!H14+'【女】公立'!H14</f>
        <v>0</v>
      </c>
      <c r="I14" s="31">
        <f>'【男】公立'!I14+'【女】公立'!I14</f>
        <v>0</v>
      </c>
      <c r="J14" s="32">
        <f>'【男】公立'!J14+'【女】公立'!J14</f>
        <v>0</v>
      </c>
      <c r="K14" s="33">
        <f>'【男】公立'!K14+'【女】公立'!K14</f>
        <v>7</v>
      </c>
      <c r="L14" s="34">
        <f>SUM(M14:N14)</f>
        <v>0</v>
      </c>
      <c r="M14" s="35">
        <f>'【男】公立'!M14+'【女】公立'!M14</f>
        <v>0</v>
      </c>
      <c r="N14" s="32">
        <f>'【男】公立'!N14+'【女】公立'!N14</f>
        <v>0</v>
      </c>
      <c r="O14" s="33">
        <f>'【男】公立'!O14+'【女】公立'!O14</f>
        <v>0</v>
      </c>
      <c r="P14" s="33">
        <f>'【男】公立'!P14+'【女】公立'!P14</f>
        <v>15</v>
      </c>
      <c r="Q14" s="33">
        <f>'【男】公立'!Q14+'【女】公立'!Q14</f>
        <v>0</v>
      </c>
      <c r="R14" s="33">
        <f>'【男】公立'!R14+'【女】公立'!R14</f>
        <v>1</v>
      </c>
      <c r="S14" s="36">
        <v>0</v>
      </c>
      <c r="T14" s="37">
        <f>'【男】公立'!T14+'【女】公立'!T14</f>
        <v>0</v>
      </c>
      <c r="U14" s="33">
        <f>'【男】公立'!U14+'【女】公立'!U14</f>
        <v>0</v>
      </c>
      <c r="V14" s="33">
        <f>'【男】公立'!V14+'【女】公立'!V14</f>
        <v>0</v>
      </c>
      <c r="W14" s="38">
        <f>'【男】公立'!W14+'【女】公立'!W14</f>
        <v>0</v>
      </c>
    </row>
    <row r="15" spans="2:23" ht="13.5">
      <c r="B15" s="352" t="s">
        <v>31</v>
      </c>
      <c r="C15" s="28">
        <f t="shared" si="1"/>
        <v>246</v>
      </c>
      <c r="D15" s="29">
        <f t="shared" si="2"/>
        <v>101</v>
      </c>
      <c r="E15" s="30">
        <f>'【男】公立'!E15+'【女】公立'!E15</f>
        <v>80</v>
      </c>
      <c r="F15" s="31">
        <f>'【男】公立'!F15+'【女】公立'!F15</f>
        <v>21</v>
      </c>
      <c r="G15" s="31">
        <f>'【男】公立'!G15+'【女】公立'!G15</f>
        <v>0</v>
      </c>
      <c r="H15" s="31">
        <f>'【男】公立'!H15+'【女】公立'!H15</f>
        <v>0</v>
      </c>
      <c r="I15" s="31">
        <f>'【男】公立'!I15+'【女】公立'!I15</f>
        <v>0</v>
      </c>
      <c r="J15" s="32">
        <f>'【男】公立'!J15+'【女】公立'!J15</f>
        <v>0</v>
      </c>
      <c r="K15" s="33">
        <f>'【男】公立'!K15+'【女】公立'!K15</f>
        <v>88</v>
      </c>
      <c r="L15" s="34">
        <f t="shared" si="3"/>
        <v>0</v>
      </c>
      <c r="M15" s="35">
        <f>'【男】公立'!M15+'【女】公立'!M15</f>
        <v>0</v>
      </c>
      <c r="N15" s="32">
        <f>'【男】公立'!N15+'【女】公立'!N15</f>
        <v>0</v>
      </c>
      <c r="O15" s="33">
        <f>'【男】公立'!O15+'【女】公立'!O15</f>
        <v>2</v>
      </c>
      <c r="P15" s="33">
        <f>'【男】公立'!P15+'【女】公立'!P15</f>
        <v>46</v>
      </c>
      <c r="Q15" s="33">
        <f>'【男】公立'!Q15+'【女】公立'!Q15</f>
        <v>3</v>
      </c>
      <c r="R15" s="33">
        <f>'【男】公立'!R15+'【女】公立'!R15</f>
        <v>6</v>
      </c>
      <c r="S15" s="36">
        <v>0</v>
      </c>
      <c r="T15" s="37">
        <f>'【男】公立'!T15+'【女】公立'!T15</f>
        <v>0</v>
      </c>
      <c r="U15" s="33">
        <f>'【男】公立'!U15+'【女】公立'!U15</f>
        <v>0</v>
      </c>
      <c r="V15" s="33">
        <f>'【男】公立'!V15+'【女】公立'!V15</f>
        <v>0</v>
      </c>
      <c r="W15" s="38">
        <f>'【男】公立'!W15+'【女】公立'!W15</f>
        <v>0</v>
      </c>
    </row>
    <row r="16" spans="2:23" ht="13.5">
      <c r="B16" s="352" t="s">
        <v>32</v>
      </c>
      <c r="C16" s="28">
        <f t="shared" si="1"/>
        <v>1335</v>
      </c>
      <c r="D16" s="29">
        <f t="shared" si="2"/>
        <v>956</v>
      </c>
      <c r="E16" s="30">
        <f>'【男】公立'!E16+'【女】公立'!E16</f>
        <v>938</v>
      </c>
      <c r="F16" s="31">
        <f>'【男】公立'!F16+'【女】公立'!F16</f>
        <v>16</v>
      </c>
      <c r="G16" s="31">
        <f>'【男】公立'!G16+'【女】公立'!G16</f>
        <v>0</v>
      </c>
      <c r="H16" s="31">
        <f>'【男】公立'!H16+'【女】公立'!H16</f>
        <v>0</v>
      </c>
      <c r="I16" s="31">
        <f>'【男】公立'!I16+'【女】公立'!I16</f>
        <v>2</v>
      </c>
      <c r="J16" s="32">
        <f>'【男】公立'!J16+'【女】公立'!J16</f>
        <v>0</v>
      </c>
      <c r="K16" s="33">
        <f>'【男】公立'!K16+'【女】公立'!K16</f>
        <v>34</v>
      </c>
      <c r="L16" s="34">
        <f>SUM(M16:N16)</f>
        <v>241</v>
      </c>
      <c r="M16" s="35">
        <f>'【男】公立'!M16+'【女】公立'!M16</f>
        <v>95</v>
      </c>
      <c r="N16" s="32">
        <f>'【男】公立'!N16+'【女】公立'!N16</f>
        <v>146</v>
      </c>
      <c r="O16" s="33">
        <f>'【男】公立'!O16+'【女】公立'!O16</f>
        <v>3</v>
      </c>
      <c r="P16" s="33">
        <f>'【男】公立'!P16+'【女】公立'!P16</f>
        <v>18</v>
      </c>
      <c r="Q16" s="33">
        <f>'【男】公立'!Q16+'【女】公立'!Q16</f>
        <v>3</v>
      </c>
      <c r="R16" s="33">
        <f>'【男】公立'!R16+'【女】公立'!R16</f>
        <v>80</v>
      </c>
      <c r="S16" s="36">
        <v>0</v>
      </c>
      <c r="T16" s="37">
        <f>'【男】公立'!T16+'【女】公立'!T16</f>
        <v>0</v>
      </c>
      <c r="U16" s="33">
        <f>'【男】公立'!U16+'【女】公立'!U16</f>
        <v>0</v>
      </c>
      <c r="V16" s="33">
        <f>'【男】公立'!V16+'【女】公立'!V16</f>
        <v>0</v>
      </c>
      <c r="W16" s="38">
        <f>'【男】公立'!W16+'【女】公立'!W16</f>
        <v>0</v>
      </c>
    </row>
    <row r="17" spans="2:23" ht="13.5">
      <c r="B17" s="353" t="s">
        <v>33</v>
      </c>
      <c r="C17" s="200">
        <f aca="true" t="shared" si="4" ref="C17:I17">SUM(C18:C22)</f>
        <v>314</v>
      </c>
      <c r="D17" s="201">
        <f t="shared" si="4"/>
        <v>25</v>
      </c>
      <c r="E17" s="39">
        <f t="shared" si="4"/>
        <v>15</v>
      </c>
      <c r="F17" s="39">
        <f t="shared" si="4"/>
        <v>8</v>
      </c>
      <c r="G17" s="39">
        <f t="shared" si="4"/>
        <v>2</v>
      </c>
      <c r="H17" s="39">
        <f t="shared" si="4"/>
        <v>0</v>
      </c>
      <c r="I17" s="39">
        <f t="shared" si="4"/>
        <v>0</v>
      </c>
      <c r="J17" s="40">
        <f aca="true" t="shared" si="5" ref="J17:W17">SUM(J18:J22)</f>
        <v>0</v>
      </c>
      <c r="K17" s="41">
        <f t="shared" si="5"/>
        <v>24</v>
      </c>
      <c r="L17" s="41">
        <f t="shared" si="5"/>
        <v>21</v>
      </c>
      <c r="M17" s="39">
        <f t="shared" si="5"/>
        <v>20</v>
      </c>
      <c r="N17" s="40">
        <f t="shared" si="5"/>
        <v>1</v>
      </c>
      <c r="O17" s="41">
        <f t="shared" si="5"/>
        <v>22</v>
      </c>
      <c r="P17" s="41">
        <f t="shared" si="5"/>
        <v>107</v>
      </c>
      <c r="Q17" s="202">
        <f t="shared" si="5"/>
        <v>81</v>
      </c>
      <c r="R17" s="41">
        <f t="shared" si="5"/>
        <v>34</v>
      </c>
      <c r="S17" s="40">
        <f t="shared" si="5"/>
        <v>0</v>
      </c>
      <c r="T17" s="42">
        <f t="shared" si="5"/>
        <v>0</v>
      </c>
      <c r="U17" s="41">
        <f t="shared" si="5"/>
        <v>0</v>
      </c>
      <c r="V17" s="41">
        <f t="shared" si="5"/>
        <v>1</v>
      </c>
      <c r="W17" s="43">
        <f t="shared" si="5"/>
        <v>1</v>
      </c>
    </row>
    <row r="18" spans="2:23" ht="13.5">
      <c r="B18" s="352" t="s">
        <v>24</v>
      </c>
      <c r="C18" s="28">
        <f t="shared" si="1"/>
        <v>217</v>
      </c>
      <c r="D18" s="29">
        <f t="shared" si="2"/>
        <v>22</v>
      </c>
      <c r="E18" s="35">
        <f>'【男】公立'!E18+'【女】公立'!E18</f>
        <v>12</v>
      </c>
      <c r="F18" s="31">
        <f>'【男】公立'!F18+'【女】公立'!F18</f>
        <v>8</v>
      </c>
      <c r="G18" s="31">
        <f>'【男】公立'!G18+'【女】公立'!G18</f>
        <v>2</v>
      </c>
      <c r="H18" s="31">
        <f>'【男】公立'!H18+'【女】公立'!H18</f>
        <v>0</v>
      </c>
      <c r="I18" s="31">
        <f>'【男】公立'!I18+'【女】公立'!I18</f>
        <v>0</v>
      </c>
      <c r="J18" s="32">
        <f>'【男】公立'!J18+'【女】公立'!J18</f>
        <v>0</v>
      </c>
      <c r="K18" s="33">
        <f>'【男】公立'!K18+'【女】公立'!K18</f>
        <v>16</v>
      </c>
      <c r="L18" s="34">
        <f t="shared" si="3"/>
        <v>18</v>
      </c>
      <c r="M18" s="35">
        <f>'【男】公立'!M18+'【女】公立'!M18</f>
        <v>17</v>
      </c>
      <c r="N18" s="32">
        <f>'【男】公立'!N18+'【女】公立'!N18</f>
        <v>1</v>
      </c>
      <c r="O18" s="33">
        <f>'【男】公立'!O18+'【女】公立'!O18</f>
        <v>15</v>
      </c>
      <c r="P18" s="33">
        <f>'【男】公立'!P18+'【女】公立'!P18</f>
        <v>62</v>
      </c>
      <c r="Q18" s="33">
        <f>'【男】公立'!Q18+'【女】公立'!Q18</f>
        <v>66</v>
      </c>
      <c r="R18" s="33">
        <f>'【男】公立'!R18+'【女】公立'!R18</f>
        <v>18</v>
      </c>
      <c r="S18" s="33">
        <f>'【男】公立'!S18+'【女】公立'!S18</f>
        <v>0</v>
      </c>
      <c r="T18" s="37">
        <f>'【男】公立'!T18+'【女】公立'!T18</f>
        <v>0</v>
      </c>
      <c r="U18" s="33">
        <f>'【男】公立'!U18+'【女】公立'!U18</f>
        <v>0</v>
      </c>
      <c r="V18" s="33">
        <f>'【男】公立'!V18+'【女】公立'!V18</f>
        <v>1</v>
      </c>
      <c r="W18" s="38">
        <f>'【男】公立'!W18+'【女】公立'!W18</f>
        <v>0</v>
      </c>
    </row>
    <row r="19" spans="2:23" ht="13.5">
      <c r="B19" s="352" t="s">
        <v>25</v>
      </c>
      <c r="C19" s="28">
        <f t="shared" si="1"/>
        <v>26</v>
      </c>
      <c r="D19" s="29">
        <f t="shared" si="2"/>
        <v>0</v>
      </c>
      <c r="E19" s="35">
        <f>'【男】公立'!E19+'【女】公立'!E19</f>
        <v>0</v>
      </c>
      <c r="F19" s="31">
        <f>'【男】公立'!F19+'【女】公立'!F19</f>
        <v>0</v>
      </c>
      <c r="G19" s="31">
        <f>'【男】公立'!G19+'【女】公立'!G19</f>
        <v>0</v>
      </c>
      <c r="H19" s="31">
        <f>'【男】公立'!H19+'【女】公立'!H19</f>
        <v>0</v>
      </c>
      <c r="I19" s="31">
        <f>'【男】公立'!I19+'【女】公立'!I19</f>
        <v>0</v>
      </c>
      <c r="J19" s="32">
        <f>'【男】公立'!J19+'【女】公立'!J19</f>
        <v>0</v>
      </c>
      <c r="K19" s="33">
        <f>'【男】公立'!K19+'【女】公立'!K19</f>
        <v>1</v>
      </c>
      <c r="L19" s="34">
        <f t="shared" si="3"/>
        <v>2</v>
      </c>
      <c r="M19" s="35">
        <f>'【男】公立'!M19+'【女】公立'!M19</f>
        <v>2</v>
      </c>
      <c r="N19" s="32">
        <f>'【男】公立'!N19+'【女】公立'!N19</f>
        <v>0</v>
      </c>
      <c r="O19" s="33">
        <f>'【男】公立'!O19+'【女】公立'!O19</f>
        <v>4</v>
      </c>
      <c r="P19" s="33">
        <f>'【男】公立'!P19+'【女】公立'!P19</f>
        <v>12</v>
      </c>
      <c r="Q19" s="33">
        <f>'【男】公立'!Q19+'【女】公立'!Q19</f>
        <v>2</v>
      </c>
      <c r="R19" s="33">
        <f>'【男】公立'!R19+'【女】公立'!R19</f>
        <v>5</v>
      </c>
      <c r="S19" s="33">
        <f>'【男】公立'!S19+'【女】公立'!S19</f>
        <v>0</v>
      </c>
      <c r="T19" s="37">
        <f>'【男】公立'!T19+'【女】公立'!T19</f>
        <v>0</v>
      </c>
      <c r="U19" s="33">
        <f>'【男】公立'!U19+'【女】公立'!U19</f>
        <v>0</v>
      </c>
      <c r="V19" s="33">
        <f>'【男】公立'!V19+'【女】公立'!V19</f>
        <v>0</v>
      </c>
      <c r="W19" s="38">
        <f>'【男】公立'!W19+'【女】公立'!W19</f>
        <v>1</v>
      </c>
    </row>
    <row r="20" spans="2:23" ht="13.5">
      <c r="B20" s="352" t="s">
        <v>26</v>
      </c>
      <c r="C20" s="28">
        <f t="shared" si="1"/>
        <v>36</v>
      </c>
      <c r="D20" s="29">
        <f t="shared" si="2"/>
        <v>1</v>
      </c>
      <c r="E20" s="35">
        <f>'【男】公立'!E20+'【女】公立'!E20</f>
        <v>1</v>
      </c>
      <c r="F20" s="31">
        <f>'【男】公立'!F20+'【女】公立'!F20</f>
        <v>0</v>
      </c>
      <c r="G20" s="31">
        <f>'【男】公立'!G20+'【女】公立'!G20</f>
        <v>0</v>
      </c>
      <c r="H20" s="31">
        <f>'【男】公立'!H20+'【女】公立'!H20</f>
        <v>0</v>
      </c>
      <c r="I20" s="31">
        <f>'【男】公立'!I20+'【女】公立'!I20</f>
        <v>0</v>
      </c>
      <c r="J20" s="32">
        <f>'【男】公立'!J20+'【女】公立'!J20</f>
        <v>0</v>
      </c>
      <c r="K20" s="33">
        <f>'【男】公立'!K20+'【女】公立'!K20</f>
        <v>3</v>
      </c>
      <c r="L20" s="34">
        <f t="shared" si="3"/>
        <v>0</v>
      </c>
      <c r="M20" s="35">
        <f>'【男】公立'!M20+'【女】公立'!M20</f>
        <v>0</v>
      </c>
      <c r="N20" s="32">
        <f>'【男】公立'!N20+'【女】公立'!N20</f>
        <v>0</v>
      </c>
      <c r="O20" s="33">
        <f>'【男】公立'!O20+'【女】公立'!O20</f>
        <v>0</v>
      </c>
      <c r="P20" s="33">
        <f>'【男】公立'!P20+'【女】公立'!P20</f>
        <v>27</v>
      </c>
      <c r="Q20" s="33">
        <f>'【男】公立'!Q20+'【女】公立'!Q20</f>
        <v>0</v>
      </c>
      <c r="R20" s="33">
        <f>'【男】公立'!R20+'【女】公立'!R20</f>
        <v>5</v>
      </c>
      <c r="S20" s="33">
        <f>'【男】公立'!S20+'【女】公立'!S20</f>
        <v>0</v>
      </c>
      <c r="T20" s="37">
        <f>'【男】公立'!T20+'【女】公立'!T20</f>
        <v>0</v>
      </c>
      <c r="U20" s="33">
        <f>'【男】公立'!U20+'【女】公立'!U20</f>
        <v>0</v>
      </c>
      <c r="V20" s="33">
        <f>'【男】公立'!V20+'【女】公立'!V20</f>
        <v>0</v>
      </c>
      <c r="W20" s="38">
        <f>'【男】公立'!W20+'【女】公立'!W20</f>
        <v>0</v>
      </c>
    </row>
    <row r="21" spans="2:23" ht="13.5">
      <c r="B21" s="352" t="s">
        <v>27</v>
      </c>
      <c r="C21" s="28">
        <f t="shared" si="1"/>
        <v>24</v>
      </c>
      <c r="D21" s="29">
        <f t="shared" si="2"/>
        <v>2</v>
      </c>
      <c r="E21" s="35">
        <f>'【男】公立'!E21+'【女】公立'!E21</f>
        <v>2</v>
      </c>
      <c r="F21" s="31">
        <f>'【男】公立'!F21+'【女】公立'!F21</f>
        <v>0</v>
      </c>
      <c r="G21" s="31">
        <f>'【男】公立'!G21+'【女】公立'!G21</f>
        <v>0</v>
      </c>
      <c r="H21" s="31">
        <f>'【男】公立'!H21+'【女】公立'!H21</f>
        <v>0</v>
      </c>
      <c r="I21" s="31">
        <f>'【男】公立'!I21+'【女】公立'!I21</f>
        <v>0</v>
      </c>
      <c r="J21" s="32">
        <f>'【男】公立'!J21+'【女】公立'!J21</f>
        <v>0</v>
      </c>
      <c r="K21" s="33">
        <f>'【男】公立'!K21+'【女】公立'!K21</f>
        <v>3</v>
      </c>
      <c r="L21" s="34">
        <f t="shared" si="3"/>
        <v>0</v>
      </c>
      <c r="M21" s="35">
        <f>'【男】公立'!M21+'【女】公立'!M21</f>
        <v>0</v>
      </c>
      <c r="N21" s="32">
        <f>'【男】公立'!N21+'【女】公立'!N21</f>
        <v>0</v>
      </c>
      <c r="O21" s="33">
        <f>'【男】公立'!O21+'【女】公立'!O21</f>
        <v>3</v>
      </c>
      <c r="P21" s="33">
        <f>'【男】公立'!P21+'【女】公立'!P21</f>
        <v>3</v>
      </c>
      <c r="Q21" s="33">
        <f>'【男】公立'!Q21+'【女】公立'!Q21</f>
        <v>11</v>
      </c>
      <c r="R21" s="33">
        <f>'【男】公立'!R21+'【女】公立'!R21</f>
        <v>2</v>
      </c>
      <c r="S21" s="33">
        <f>'【男】公立'!S21+'【女】公立'!S21</f>
        <v>0</v>
      </c>
      <c r="T21" s="37">
        <f>'【男】公立'!T21+'【女】公立'!T21</f>
        <v>0</v>
      </c>
      <c r="U21" s="33">
        <f>'【男】公立'!U21+'【女】公立'!U21</f>
        <v>0</v>
      </c>
      <c r="V21" s="33">
        <f>'【男】公立'!V21+'【女】公立'!V21</f>
        <v>0</v>
      </c>
      <c r="W21" s="38">
        <f>'【男】公立'!W21+'【女】公立'!W21</f>
        <v>0</v>
      </c>
    </row>
    <row r="22" spans="2:23" ht="14.25" thickBot="1">
      <c r="B22" s="354" t="s">
        <v>29</v>
      </c>
      <c r="C22" s="62">
        <f t="shared" si="1"/>
        <v>11</v>
      </c>
      <c r="D22" s="44">
        <f t="shared" si="2"/>
        <v>0</v>
      </c>
      <c r="E22" s="45">
        <f>'【男】公立'!E22+'【女】公立'!E22</f>
        <v>0</v>
      </c>
      <c r="F22" s="46">
        <f>'【男】公立'!F22+'【女】公立'!F22</f>
        <v>0</v>
      </c>
      <c r="G22" s="46">
        <f>'【男】公立'!G22+'【女】公立'!G22</f>
        <v>0</v>
      </c>
      <c r="H22" s="46">
        <f>'【男】公立'!H22+'【女】公立'!H22</f>
        <v>0</v>
      </c>
      <c r="I22" s="46">
        <f>'【男】公立'!I22+'【女】公立'!I22</f>
        <v>0</v>
      </c>
      <c r="J22" s="47">
        <f>'【男】公立'!J22+'【女】公立'!J22</f>
        <v>0</v>
      </c>
      <c r="K22" s="48">
        <f>'【男】公立'!K22+'【女】公立'!K22</f>
        <v>1</v>
      </c>
      <c r="L22" s="49">
        <f>SUM(M22:N22)</f>
        <v>1</v>
      </c>
      <c r="M22" s="45">
        <f>'【男】公立'!M22+'【女】公立'!M22</f>
        <v>1</v>
      </c>
      <c r="N22" s="47">
        <f>'【男】公立'!N22+'【女】公立'!N22</f>
        <v>0</v>
      </c>
      <c r="O22" s="48">
        <f>'【男】公立'!O22+'【女】公立'!O22</f>
        <v>0</v>
      </c>
      <c r="P22" s="48">
        <f>'【男】公立'!P22+'【女】公立'!P22</f>
        <v>3</v>
      </c>
      <c r="Q22" s="48">
        <f>'【男】公立'!Q22+'【女】公立'!Q22</f>
        <v>2</v>
      </c>
      <c r="R22" s="48">
        <f>'【男】公立'!R22+'【女】公立'!R22</f>
        <v>4</v>
      </c>
      <c r="S22" s="48">
        <f>'【男】公立'!S22+'【女】公立'!S22</f>
        <v>0</v>
      </c>
      <c r="T22" s="51">
        <f>'【男】公立'!T22+'【女】公立'!T22</f>
        <v>0</v>
      </c>
      <c r="U22" s="48">
        <f>'【男】公立'!U22+'【女】公立'!U22</f>
        <v>0</v>
      </c>
      <c r="V22" s="48">
        <f>'【男】公立'!V22+'【女】公立'!V22</f>
        <v>0</v>
      </c>
      <c r="W22" s="52">
        <f>'【男】公立'!W22+'【女】公立'!W22</f>
        <v>0</v>
      </c>
    </row>
    <row r="23" spans="2:30" ht="13.5">
      <c r="B23" s="53"/>
      <c r="C23" s="54"/>
      <c r="D23" s="54"/>
      <c r="E23" s="1"/>
      <c r="F23" s="1"/>
      <c r="G23" s="1"/>
      <c r="H23" s="1"/>
      <c r="I23" s="1"/>
      <c r="J23" s="1"/>
      <c r="K23" s="1"/>
      <c r="L23" s="5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/>
      <c r="AA23" s="1"/>
      <c r="AB23" s="1"/>
      <c r="AC23" s="1"/>
      <c r="AD23" s="1"/>
    </row>
    <row r="24" ht="14.25" thickBot="1">
      <c r="B24" s="56" t="s">
        <v>34</v>
      </c>
    </row>
    <row r="25" spans="2:23" ht="13.5">
      <c r="B25" s="297" t="s">
        <v>23</v>
      </c>
      <c r="C25" s="2">
        <f>D25+K25+L25+O25+P25+Q25+R25+S25</f>
        <v>100</v>
      </c>
      <c r="D25" s="278">
        <f aca="true" t="shared" si="6" ref="D25:E33">D6/$C6*100</f>
        <v>59.18715582098814</v>
      </c>
      <c r="E25" s="224">
        <f t="shared" si="6"/>
        <v>52.043744667649115</v>
      </c>
      <c r="F25" s="4">
        <f aca="true" t="shared" si="7" ref="F25:L25">F6/$C6*100</f>
        <v>7.05809353912976</v>
      </c>
      <c r="G25" s="224">
        <f t="shared" si="7"/>
        <v>0.04653688047777864</v>
      </c>
      <c r="H25" s="4">
        <f t="shared" si="7"/>
        <v>0.00775614674629644</v>
      </c>
      <c r="I25" s="224">
        <f t="shared" si="7"/>
        <v>0.02326844023888932</v>
      </c>
      <c r="J25" s="289">
        <f t="shared" si="7"/>
        <v>0.00775614674629644</v>
      </c>
      <c r="K25" s="224">
        <f t="shared" si="7"/>
        <v>18.42860466920034</v>
      </c>
      <c r="L25" s="5">
        <f t="shared" si="7"/>
        <v>5.258667493988986</v>
      </c>
      <c r="M25" s="3">
        <f aca="true" t="shared" si="8" ref="M25:W25">M6/$C6*100</f>
        <v>2.5827968665167145</v>
      </c>
      <c r="N25" s="289">
        <f t="shared" si="8"/>
        <v>2.6758706274722717</v>
      </c>
      <c r="O25" s="5">
        <f t="shared" si="8"/>
        <v>0.3645388970759327</v>
      </c>
      <c r="P25" s="5">
        <f t="shared" si="8"/>
        <v>10.114015357170558</v>
      </c>
      <c r="Q25" s="5">
        <f t="shared" si="8"/>
        <v>1.1401535717055766</v>
      </c>
      <c r="R25" s="5">
        <f t="shared" si="8"/>
        <v>5.506864189870472</v>
      </c>
      <c r="S25" s="292">
        <f t="shared" si="8"/>
        <v>0</v>
      </c>
      <c r="T25" s="224">
        <f t="shared" si="8"/>
        <v>0</v>
      </c>
      <c r="U25" s="5">
        <f t="shared" si="8"/>
        <v>0.02326844023888932</v>
      </c>
      <c r="V25" s="5">
        <f t="shared" si="8"/>
        <v>0.00775614674629644</v>
      </c>
      <c r="W25" s="296">
        <f t="shared" si="8"/>
        <v>0</v>
      </c>
    </row>
    <row r="26" spans="2:23" ht="13.5">
      <c r="B26" s="298" t="s">
        <v>24</v>
      </c>
      <c r="C26" s="6">
        <f aca="true" t="shared" si="9" ref="C26:C40">D26+K26+L26+O26+P26+Q26+R26+S26</f>
        <v>100</v>
      </c>
      <c r="D26" s="58">
        <f t="shared" si="6"/>
        <v>62.12580906148867</v>
      </c>
      <c r="E26" s="140">
        <f t="shared" si="6"/>
        <v>53.984627831715216</v>
      </c>
      <c r="F26" s="8">
        <f aca="true" t="shared" si="10" ref="F26:L33">F7/$C7*100</f>
        <v>8.080501618122977</v>
      </c>
      <c r="G26" s="140">
        <f t="shared" si="10"/>
        <v>0.05056634304207119</v>
      </c>
      <c r="H26" s="8">
        <f t="shared" si="10"/>
        <v>0</v>
      </c>
      <c r="I26" s="140">
        <f t="shared" si="10"/>
        <v>0</v>
      </c>
      <c r="J26" s="290">
        <f t="shared" si="10"/>
        <v>0.01011326860841424</v>
      </c>
      <c r="K26" s="140">
        <f t="shared" si="10"/>
        <v>20.125404530744337</v>
      </c>
      <c r="L26" s="9">
        <f t="shared" si="10"/>
        <v>3.9037216828478964</v>
      </c>
      <c r="M26" s="7">
        <f aca="true" t="shared" si="11" ref="M26:W26">M7/$C7*100</f>
        <v>1.992313915857605</v>
      </c>
      <c r="N26" s="290">
        <f t="shared" si="11"/>
        <v>1.9114077669902911</v>
      </c>
      <c r="O26" s="9">
        <f t="shared" si="11"/>
        <v>0.24271844660194172</v>
      </c>
      <c r="P26" s="9">
        <f t="shared" si="11"/>
        <v>6.270226537216829</v>
      </c>
      <c r="Q26" s="9">
        <f t="shared" si="11"/>
        <v>1.345064724919094</v>
      </c>
      <c r="R26" s="9">
        <f t="shared" si="11"/>
        <v>5.9870550161812295</v>
      </c>
      <c r="S26" s="141">
        <f t="shared" si="11"/>
        <v>0</v>
      </c>
      <c r="T26" s="140">
        <f t="shared" si="11"/>
        <v>0</v>
      </c>
      <c r="U26" s="9">
        <f t="shared" si="11"/>
        <v>0.030339805825242715</v>
      </c>
      <c r="V26" s="9">
        <f t="shared" si="11"/>
        <v>0.01011326860841424</v>
      </c>
      <c r="W26" s="57">
        <f t="shared" si="11"/>
        <v>0</v>
      </c>
    </row>
    <row r="27" spans="2:23" ht="13.5">
      <c r="B27" s="298" t="s">
        <v>25</v>
      </c>
      <c r="C27" s="6">
        <f t="shared" si="9"/>
        <v>99.99999999999999</v>
      </c>
      <c r="D27" s="58">
        <f t="shared" si="6"/>
        <v>27.24014336917563</v>
      </c>
      <c r="E27" s="140">
        <f t="shared" si="6"/>
        <v>20.78853046594982</v>
      </c>
      <c r="F27" s="8">
        <f t="shared" si="10"/>
        <v>6.093189964157706</v>
      </c>
      <c r="G27" s="140">
        <f t="shared" si="10"/>
        <v>0</v>
      </c>
      <c r="H27" s="8">
        <f t="shared" si="10"/>
        <v>0.35842293906810035</v>
      </c>
      <c r="I27" s="140">
        <f t="shared" si="10"/>
        <v>0</v>
      </c>
      <c r="J27" s="290">
        <f t="shared" si="10"/>
        <v>0</v>
      </c>
      <c r="K27" s="140">
        <f t="shared" si="10"/>
        <v>18.996415770609318</v>
      </c>
      <c r="L27" s="9">
        <f t="shared" si="10"/>
        <v>5.376344086021505</v>
      </c>
      <c r="M27" s="7">
        <f aca="true" t="shared" si="12" ref="M27:W27">M8/$C8*100</f>
        <v>4.301075268817205</v>
      </c>
      <c r="N27" s="290">
        <f t="shared" si="12"/>
        <v>1.0752688172043012</v>
      </c>
      <c r="O27" s="9">
        <f t="shared" si="12"/>
        <v>2.867383512544803</v>
      </c>
      <c r="P27" s="9">
        <f t="shared" si="12"/>
        <v>39.42652329749104</v>
      </c>
      <c r="Q27" s="9">
        <f t="shared" si="12"/>
        <v>1.4336917562724014</v>
      </c>
      <c r="R27" s="9">
        <f t="shared" si="12"/>
        <v>4.659498207885305</v>
      </c>
      <c r="S27" s="141">
        <f t="shared" si="12"/>
        <v>0</v>
      </c>
      <c r="T27" s="140">
        <f t="shared" si="12"/>
        <v>0</v>
      </c>
      <c r="U27" s="9">
        <f t="shared" si="12"/>
        <v>0</v>
      </c>
      <c r="V27" s="9">
        <f t="shared" si="12"/>
        <v>0</v>
      </c>
      <c r="W27" s="57">
        <f t="shared" si="12"/>
        <v>0</v>
      </c>
    </row>
    <row r="28" spans="2:23" ht="13.5">
      <c r="B28" s="298" t="s">
        <v>26</v>
      </c>
      <c r="C28" s="6">
        <f t="shared" si="9"/>
        <v>100</v>
      </c>
      <c r="D28" s="58">
        <f t="shared" si="6"/>
        <v>25.429017160686428</v>
      </c>
      <c r="E28" s="140">
        <f t="shared" si="6"/>
        <v>22.932917316692667</v>
      </c>
      <c r="F28" s="8">
        <f t="shared" si="10"/>
        <v>2.49609984399376</v>
      </c>
      <c r="G28" s="140">
        <f t="shared" si="10"/>
        <v>0</v>
      </c>
      <c r="H28" s="8">
        <f t="shared" si="10"/>
        <v>0</v>
      </c>
      <c r="I28" s="140">
        <f t="shared" si="10"/>
        <v>0</v>
      </c>
      <c r="J28" s="290">
        <f t="shared" si="10"/>
        <v>0</v>
      </c>
      <c r="K28" s="140">
        <f t="shared" si="10"/>
        <v>14.97659906396256</v>
      </c>
      <c r="L28" s="9">
        <f t="shared" si="10"/>
        <v>2.9641185647425896</v>
      </c>
      <c r="M28" s="7">
        <f aca="true" t="shared" si="13" ref="M28:W28">M9/$C9*100</f>
        <v>2.49609984399376</v>
      </c>
      <c r="N28" s="290">
        <f t="shared" si="13"/>
        <v>0.46801872074883</v>
      </c>
      <c r="O28" s="9">
        <f t="shared" si="13"/>
        <v>0.46801872074883</v>
      </c>
      <c r="P28" s="9">
        <f t="shared" si="13"/>
        <v>54.75819032761311</v>
      </c>
      <c r="Q28" s="9">
        <f t="shared" si="13"/>
        <v>0.15600624024961</v>
      </c>
      <c r="R28" s="9">
        <f t="shared" si="13"/>
        <v>1.24804992199688</v>
      </c>
      <c r="S28" s="141">
        <f t="shared" si="13"/>
        <v>0</v>
      </c>
      <c r="T28" s="140">
        <f t="shared" si="13"/>
        <v>0</v>
      </c>
      <c r="U28" s="9">
        <f t="shared" si="13"/>
        <v>0</v>
      </c>
      <c r="V28" s="9">
        <f t="shared" si="13"/>
        <v>0</v>
      </c>
      <c r="W28" s="57">
        <f t="shared" si="13"/>
        <v>0</v>
      </c>
    </row>
    <row r="29" spans="2:23" ht="13.5">
      <c r="B29" s="298" t="s">
        <v>27</v>
      </c>
      <c r="C29" s="6">
        <f t="shared" si="9"/>
        <v>100.00000000000001</v>
      </c>
      <c r="D29" s="58">
        <f t="shared" si="6"/>
        <v>42.138364779874216</v>
      </c>
      <c r="E29" s="140">
        <f t="shared" si="6"/>
        <v>31.132075471698112</v>
      </c>
      <c r="F29" s="8">
        <f t="shared" si="10"/>
        <v>11.0062893081761</v>
      </c>
      <c r="G29" s="140">
        <f t="shared" si="10"/>
        <v>0</v>
      </c>
      <c r="H29" s="8">
        <f t="shared" si="10"/>
        <v>0</v>
      </c>
      <c r="I29" s="140">
        <f t="shared" si="10"/>
        <v>0</v>
      </c>
      <c r="J29" s="290">
        <f t="shared" si="10"/>
        <v>0</v>
      </c>
      <c r="K29" s="140">
        <f t="shared" si="10"/>
        <v>22.32704402515723</v>
      </c>
      <c r="L29" s="9">
        <f t="shared" si="10"/>
        <v>4.40251572327044</v>
      </c>
      <c r="M29" s="7">
        <f aca="true" t="shared" si="14" ref="M29:W29">M10/$C10*100</f>
        <v>3.7735849056603774</v>
      </c>
      <c r="N29" s="290">
        <f t="shared" si="14"/>
        <v>0.628930817610063</v>
      </c>
      <c r="O29" s="9">
        <f t="shared" si="14"/>
        <v>0.628930817610063</v>
      </c>
      <c r="P29" s="9">
        <f t="shared" si="14"/>
        <v>28.30188679245283</v>
      </c>
      <c r="Q29" s="9">
        <f t="shared" si="14"/>
        <v>0.628930817610063</v>
      </c>
      <c r="R29" s="9">
        <f t="shared" si="14"/>
        <v>1.5723270440251573</v>
      </c>
      <c r="S29" s="141">
        <f t="shared" si="14"/>
        <v>0</v>
      </c>
      <c r="T29" s="140">
        <f t="shared" si="14"/>
        <v>0</v>
      </c>
      <c r="U29" s="9">
        <f t="shared" si="14"/>
        <v>0</v>
      </c>
      <c r="V29" s="9">
        <f t="shared" si="14"/>
        <v>0</v>
      </c>
      <c r="W29" s="57">
        <f t="shared" si="14"/>
        <v>0</v>
      </c>
    </row>
    <row r="30" spans="2:23" ht="13.5">
      <c r="B30" s="298" t="s">
        <v>28</v>
      </c>
      <c r="C30" s="6">
        <f t="shared" si="9"/>
        <v>99.99999999999999</v>
      </c>
      <c r="D30" s="58">
        <f t="shared" si="6"/>
        <v>21.59090909090909</v>
      </c>
      <c r="E30" s="140">
        <f t="shared" si="6"/>
        <v>18.181818181818183</v>
      </c>
      <c r="F30" s="8">
        <f t="shared" si="10"/>
        <v>2.272727272727273</v>
      </c>
      <c r="G30" s="140">
        <f t="shared" si="10"/>
        <v>0</v>
      </c>
      <c r="H30" s="8">
        <f t="shared" si="10"/>
        <v>0</v>
      </c>
      <c r="I30" s="140">
        <f t="shared" si="10"/>
        <v>1.1363636363636365</v>
      </c>
      <c r="J30" s="290">
        <f t="shared" si="10"/>
        <v>0</v>
      </c>
      <c r="K30" s="140">
        <f t="shared" si="10"/>
        <v>25</v>
      </c>
      <c r="L30" s="9">
        <f t="shared" si="10"/>
        <v>1.1363636363636365</v>
      </c>
      <c r="M30" s="7">
        <f aca="true" t="shared" si="15" ref="M30:W30">M11/$C11*100</f>
        <v>0</v>
      </c>
      <c r="N30" s="290">
        <f t="shared" si="15"/>
        <v>1.1363636363636365</v>
      </c>
      <c r="O30" s="9">
        <f t="shared" si="15"/>
        <v>4.545454545454546</v>
      </c>
      <c r="P30" s="9">
        <f t="shared" si="15"/>
        <v>45.45454545454545</v>
      </c>
      <c r="Q30" s="9">
        <f t="shared" si="15"/>
        <v>0</v>
      </c>
      <c r="R30" s="9">
        <f t="shared" si="15"/>
        <v>2.272727272727273</v>
      </c>
      <c r="S30" s="141">
        <f t="shared" si="15"/>
        <v>0</v>
      </c>
      <c r="T30" s="140">
        <f t="shared" si="15"/>
        <v>0</v>
      </c>
      <c r="U30" s="9">
        <f t="shared" si="15"/>
        <v>0</v>
      </c>
      <c r="V30" s="9">
        <f t="shared" si="15"/>
        <v>0</v>
      </c>
      <c r="W30" s="57">
        <f t="shared" si="15"/>
        <v>0</v>
      </c>
    </row>
    <row r="31" spans="2:23" ht="13.5">
      <c r="B31" s="298" t="s">
        <v>29</v>
      </c>
      <c r="C31" s="6">
        <f t="shared" si="9"/>
        <v>100</v>
      </c>
      <c r="D31" s="58">
        <f t="shared" si="6"/>
        <v>0</v>
      </c>
      <c r="E31" s="140">
        <f t="shared" si="6"/>
        <v>0</v>
      </c>
      <c r="F31" s="8">
        <f t="shared" si="10"/>
        <v>0</v>
      </c>
      <c r="G31" s="140">
        <f t="shared" si="10"/>
        <v>0</v>
      </c>
      <c r="H31" s="8">
        <f t="shared" si="10"/>
        <v>0</v>
      </c>
      <c r="I31" s="140">
        <f t="shared" si="10"/>
        <v>0</v>
      </c>
      <c r="J31" s="290">
        <f t="shared" si="10"/>
        <v>0</v>
      </c>
      <c r="K31" s="140">
        <f t="shared" si="10"/>
        <v>0</v>
      </c>
      <c r="L31" s="9">
        <f t="shared" si="10"/>
        <v>11.11111111111111</v>
      </c>
      <c r="M31" s="7">
        <f aca="true" t="shared" si="16" ref="M31:W31">M12/$C12*100</f>
        <v>11.11111111111111</v>
      </c>
      <c r="N31" s="290">
        <f t="shared" si="16"/>
        <v>0</v>
      </c>
      <c r="O31" s="9">
        <f t="shared" si="16"/>
        <v>0</v>
      </c>
      <c r="P31" s="9">
        <f t="shared" si="16"/>
        <v>66.66666666666666</v>
      </c>
      <c r="Q31" s="9">
        <f t="shared" si="16"/>
        <v>11.11111111111111</v>
      </c>
      <c r="R31" s="9">
        <f t="shared" si="16"/>
        <v>11.11111111111111</v>
      </c>
      <c r="S31" s="141">
        <f t="shared" si="16"/>
        <v>0</v>
      </c>
      <c r="T31" s="140">
        <f t="shared" si="16"/>
        <v>0</v>
      </c>
      <c r="U31" s="9">
        <f t="shared" si="16"/>
        <v>0</v>
      </c>
      <c r="V31" s="9">
        <f t="shared" si="16"/>
        <v>0</v>
      </c>
      <c r="W31" s="57">
        <f t="shared" si="16"/>
        <v>0</v>
      </c>
    </row>
    <row r="32" spans="2:23" ht="13.5">
      <c r="B32" s="298" t="s">
        <v>30</v>
      </c>
      <c r="C32" s="6">
        <f t="shared" si="9"/>
        <v>99.99999999999999</v>
      </c>
      <c r="D32" s="58">
        <f t="shared" si="6"/>
        <v>57.14285714285714</v>
      </c>
      <c r="E32" s="140">
        <f t="shared" si="6"/>
        <v>49.2063492063492</v>
      </c>
      <c r="F32" s="8">
        <f t="shared" si="10"/>
        <v>6.349206349206349</v>
      </c>
      <c r="G32" s="140">
        <f t="shared" si="10"/>
        <v>1.5873015873015872</v>
      </c>
      <c r="H32" s="8">
        <f t="shared" si="10"/>
        <v>0</v>
      </c>
      <c r="I32" s="140">
        <f t="shared" si="10"/>
        <v>0</v>
      </c>
      <c r="J32" s="290">
        <f t="shared" si="10"/>
        <v>0</v>
      </c>
      <c r="K32" s="140">
        <f t="shared" si="10"/>
        <v>23.809523809523807</v>
      </c>
      <c r="L32" s="9">
        <f t="shared" si="10"/>
        <v>1.5873015873015872</v>
      </c>
      <c r="M32" s="7">
        <f aca="true" t="shared" si="17" ref="M32:W33">M13/$C13*100</f>
        <v>0</v>
      </c>
      <c r="N32" s="290">
        <f t="shared" si="17"/>
        <v>1.5873015873015872</v>
      </c>
      <c r="O32" s="9">
        <f t="shared" si="17"/>
        <v>1.5873015873015872</v>
      </c>
      <c r="P32" s="9">
        <f t="shared" si="17"/>
        <v>12.698412698412698</v>
      </c>
      <c r="Q32" s="9">
        <f t="shared" si="17"/>
        <v>0</v>
      </c>
      <c r="R32" s="9">
        <f t="shared" si="17"/>
        <v>3.1746031746031744</v>
      </c>
      <c r="S32" s="141">
        <f t="shared" si="17"/>
        <v>0</v>
      </c>
      <c r="T32" s="140">
        <f t="shared" si="17"/>
        <v>0</v>
      </c>
      <c r="U32" s="9">
        <f t="shared" si="17"/>
        <v>0</v>
      </c>
      <c r="V32" s="9">
        <f t="shared" si="17"/>
        <v>0</v>
      </c>
      <c r="W32" s="57">
        <f t="shared" si="17"/>
        <v>0</v>
      </c>
    </row>
    <row r="33" spans="2:23" ht="13.5">
      <c r="B33" s="352" t="s">
        <v>59</v>
      </c>
      <c r="C33" s="6">
        <f>D33+K33+L33+O33+P33+Q33+R33+S33</f>
        <v>99.99999999999999</v>
      </c>
      <c r="D33" s="58">
        <f t="shared" si="6"/>
        <v>11.538461538461538</v>
      </c>
      <c r="E33" s="140">
        <f t="shared" si="6"/>
        <v>11.538461538461538</v>
      </c>
      <c r="F33" s="8">
        <f t="shared" si="10"/>
        <v>0</v>
      </c>
      <c r="G33" s="140">
        <f t="shared" si="10"/>
        <v>0</v>
      </c>
      <c r="H33" s="8">
        <f t="shared" si="10"/>
        <v>0</v>
      </c>
      <c r="I33" s="140">
        <f t="shared" si="10"/>
        <v>0</v>
      </c>
      <c r="J33" s="290">
        <f t="shared" si="10"/>
        <v>0</v>
      </c>
      <c r="K33" s="140">
        <f t="shared" si="10"/>
        <v>26.923076923076923</v>
      </c>
      <c r="L33" s="9">
        <f t="shared" si="10"/>
        <v>0</v>
      </c>
      <c r="M33" s="7">
        <f t="shared" si="17"/>
        <v>0</v>
      </c>
      <c r="N33" s="290">
        <f t="shared" si="17"/>
        <v>0</v>
      </c>
      <c r="O33" s="9">
        <f t="shared" si="17"/>
        <v>0</v>
      </c>
      <c r="P33" s="9">
        <f t="shared" si="17"/>
        <v>57.692307692307686</v>
      </c>
      <c r="Q33" s="9">
        <f t="shared" si="17"/>
        <v>0</v>
      </c>
      <c r="R33" s="9">
        <f t="shared" si="17"/>
        <v>3.8461538461538463</v>
      </c>
      <c r="S33" s="141">
        <f t="shared" si="17"/>
        <v>0</v>
      </c>
      <c r="T33" s="140">
        <f t="shared" si="17"/>
        <v>0</v>
      </c>
      <c r="U33" s="9">
        <f t="shared" si="17"/>
        <v>0</v>
      </c>
      <c r="V33" s="9">
        <f t="shared" si="17"/>
        <v>0</v>
      </c>
      <c r="W33" s="57">
        <f t="shared" si="17"/>
        <v>0</v>
      </c>
    </row>
    <row r="34" spans="2:23" ht="13.5">
      <c r="B34" s="298" t="s">
        <v>31</v>
      </c>
      <c r="C34" s="6">
        <f t="shared" si="9"/>
        <v>100</v>
      </c>
      <c r="D34" s="58">
        <f aca="true" t="shared" si="18" ref="D34:D41">D15/$C15*100</f>
        <v>41.05691056910569</v>
      </c>
      <c r="E34" s="140">
        <f aca="true" t="shared" si="19" ref="E34:L41">E15/$C15*100</f>
        <v>32.52032520325203</v>
      </c>
      <c r="F34" s="8">
        <f t="shared" si="19"/>
        <v>8.536585365853659</v>
      </c>
      <c r="G34" s="140">
        <f t="shared" si="19"/>
        <v>0</v>
      </c>
      <c r="H34" s="8">
        <f t="shared" si="19"/>
        <v>0</v>
      </c>
      <c r="I34" s="140">
        <f t="shared" si="19"/>
        <v>0</v>
      </c>
      <c r="J34" s="290">
        <f t="shared" si="19"/>
        <v>0</v>
      </c>
      <c r="K34" s="140">
        <f t="shared" si="19"/>
        <v>35.77235772357724</v>
      </c>
      <c r="L34" s="9">
        <f t="shared" si="19"/>
        <v>0</v>
      </c>
      <c r="M34" s="7">
        <f aca="true" t="shared" si="20" ref="M34:W34">M15/$C15*100</f>
        <v>0</v>
      </c>
      <c r="N34" s="290">
        <f t="shared" si="20"/>
        <v>0</v>
      </c>
      <c r="O34" s="9">
        <f t="shared" si="20"/>
        <v>0.8130081300813009</v>
      </c>
      <c r="P34" s="9">
        <f t="shared" si="20"/>
        <v>18.69918699186992</v>
      </c>
      <c r="Q34" s="9">
        <f t="shared" si="20"/>
        <v>1.2195121951219512</v>
      </c>
      <c r="R34" s="9">
        <f t="shared" si="20"/>
        <v>2.4390243902439024</v>
      </c>
      <c r="S34" s="141">
        <f t="shared" si="20"/>
        <v>0</v>
      </c>
      <c r="T34" s="140">
        <f t="shared" si="20"/>
        <v>0</v>
      </c>
      <c r="U34" s="9">
        <f t="shared" si="20"/>
        <v>0</v>
      </c>
      <c r="V34" s="9">
        <f t="shared" si="20"/>
        <v>0</v>
      </c>
      <c r="W34" s="57">
        <f t="shared" si="20"/>
        <v>0</v>
      </c>
    </row>
    <row r="35" spans="2:23" ht="13.5">
      <c r="B35" s="298" t="s">
        <v>32</v>
      </c>
      <c r="C35" s="6">
        <f t="shared" si="9"/>
        <v>100</v>
      </c>
      <c r="D35" s="58">
        <f t="shared" si="18"/>
        <v>71.61048689138578</v>
      </c>
      <c r="E35" s="140">
        <f t="shared" si="19"/>
        <v>70.2621722846442</v>
      </c>
      <c r="F35" s="8">
        <f t="shared" si="19"/>
        <v>1.198501872659176</v>
      </c>
      <c r="G35" s="140">
        <f t="shared" si="19"/>
        <v>0</v>
      </c>
      <c r="H35" s="8">
        <f t="shared" si="19"/>
        <v>0</v>
      </c>
      <c r="I35" s="140">
        <f t="shared" si="19"/>
        <v>0.149812734082397</v>
      </c>
      <c r="J35" s="290">
        <f t="shared" si="19"/>
        <v>0</v>
      </c>
      <c r="K35" s="140">
        <f t="shared" si="19"/>
        <v>2.546816479400749</v>
      </c>
      <c r="L35" s="9">
        <f t="shared" si="19"/>
        <v>18.05243445692884</v>
      </c>
      <c r="M35" s="7">
        <f aca="true" t="shared" si="21" ref="M35:W35">M16/$C16*100</f>
        <v>7.116104868913857</v>
      </c>
      <c r="N35" s="290">
        <f t="shared" si="21"/>
        <v>10.936329588014981</v>
      </c>
      <c r="O35" s="9">
        <f t="shared" si="21"/>
        <v>0.22471910112359553</v>
      </c>
      <c r="P35" s="9">
        <f t="shared" si="21"/>
        <v>1.348314606741573</v>
      </c>
      <c r="Q35" s="9">
        <f t="shared" si="21"/>
        <v>0.22471910112359553</v>
      </c>
      <c r="R35" s="9">
        <f t="shared" si="21"/>
        <v>5.992509363295881</v>
      </c>
      <c r="S35" s="141">
        <f t="shared" si="21"/>
        <v>0</v>
      </c>
      <c r="T35" s="140">
        <f t="shared" si="21"/>
        <v>0</v>
      </c>
      <c r="U35" s="9">
        <f t="shared" si="21"/>
        <v>0</v>
      </c>
      <c r="V35" s="9">
        <f t="shared" si="21"/>
        <v>0</v>
      </c>
      <c r="W35" s="57">
        <f t="shared" si="21"/>
        <v>0</v>
      </c>
    </row>
    <row r="36" spans="2:23" ht="13.5">
      <c r="B36" s="299" t="s">
        <v>33</v>
      </c>
      <c r="C36" s="369">
        <f t="shared" si="9"/>
        <v>100</v>
      </c>
      <c r="D36" s="370">
        <f t="shared" si="18"/>
        <v>7.961783439490445</v>
      </c>
      <c r="E36" s="371">
        <f t="shared" si="19"/>
        <v>4.777070063694268</v>
      </c>
      <c r="F36" s="372">
        <f t="shared" si="19"/>
        <v>2.547770700636943</v>
      </c>
      <c r="G36" s="371">
        <f t="shared" si="19"/>
        <v>0.6369426751592357</v>
      </c>
      <c r="H36" s="372">
        <f t="shared" si="19"/>
        <v>0</v>
      </c>
      <c r="I36" s="371">
        <f t="shared" si="19"/>
        <v>0</v>
      </c>
      <c r="J36" s="373">
        <f t="shared" si="19"/>
        <v>0</v>
      </c>
      <c r="K36" s="371">
        <f t="shared" si="19"/>
        <v>7.643312101910828</v>
      </c>
      <c r="L36" s="374">
        <f t="shared" si="19"/>
        <v>6.687898089171974</v>
      </c>
      <c r="M36" s="375">
        <f aca="true" t="shared" si="22" ref="M36:W36">M17/$C17*100</f>
        <v>6.369426751592357</v>
      </c>
      <c r="N36" s="373">
        <f t="shared" si="22"/>
        <v>0.3184713375796179</v>
      </c>
      <c r="O36" s="374">
        <f t="shared" si="22"/>
        <v>7.006369426751593</v>
      </c>
      <c r="P36" s="374">
        <f t="shared" si="22"/>
        <v>34.07643312101911</v>
      </c>
      <c r="Q36" s="374">
        <f t="shared" si="22"/>
        <v>25.796178343949045</v>
      </c>
      <c r="R36" s="374">
        <f t="shared" si="22"/>
        <v>10.828025477707007</v>
      </c>
      <c r="S36" s="376">
        <f t="shared" si="22"/>
        <v>0</v>
      </c>
      <c r="T36" s="371">
        <f t="shared" si="22"/>
        <v>0</v>
      </c>
      <c r="U36" s="374">
        <f t="shared" si="22"/>
        <v>0</v>
      </c>
      <c r="V36" s="374">
        <f t="shared" si="22"/>
        <v>0.3184713375796179</v>
      </c>
      <c r="W36" s="377">
        <f t="shared" si="22"/>
        <v>0.3184713375796179</v>
      </c>
    </row>
    <row r="37" spans="2:23" ht="13.5">
      <c r="B37" s="298" t="s">
        <v>24</v>
      </c>
      <c r="C37" s="6">
        <f t="shared" si="9"/>
        <v>100.00000000000001</v>
      </c>
      <c r="D37" s="58">
        <f t="shared" si="18"/>
        <v>10.138248847926267</v>
      </c>
      <c r="E37" s="140">
        <f t="shared" si="19"/>
        <v>5.529953917050691</v>
      </c>
      <c r="F37" s="8">
        <f t="shared" si="19"/>
        <v>3.686635944700461</v>
      </c>
      <c r="G37" s="140">
        <f t="shared" si="19"/>
        <v>0.9216589861751152</v>
      </c>
      <c r="H37" s="8">
        <f t="shared" si="19"/>
        <v>0</v>
      </c>
      <c r="I37" s="140">
        <f t="shared" si="19"/>
        <v>0</v>
      </c>
      <c r="J37" s="290">
        <f t="shared" si="19"/>
        <v>0</v>
      </c>
      <c r="K37" s="140">
        <f t="shared" si="19"/>
        <v>7.373271889400922</v>
      </c>
      <c r="L37" s="9">
        <f t="shared" si="19"/>
        <v>8.294930875576037</v>
      </c>
      <c r="M37" s="7">
        <f aca="true" t="shared" si="23" ref="M37:W37">M18/$C18*100</f>
        <v>7.834101382488479</v>
      </c>
      <c r="N37" s="290">
        <f t="shared" si="23"/>
        <v>0.4608294930875576</v>
      </c>
      <c r="O37" s="9">
        <f t="shared" si="23"/>
        <v>6.912442396313365</v>
      </c>
      <c r="P37" s="9">
        <f t="shared" si="23"/>
        <v>28.57142857142857</v>
      </c>
      <c r="Q37" s="9">
        <f t="shared" si="23"/>
        <v>30.414746543778804</v>
      </c>
      <c r="R37" s="9">
        <f t="shared" si="23"/>
        <v>8.294930875576037</v>
      </c>
      <c r="S37" s="141">
        <f t="shared" si="23"/>
        <v>0</v>
      </c>
      <c r="T37" s="140">
        <f t="shared" si="23"/>
        <v>0</v>
      </c>
      <c r="U37" s="9">
        <f t="shared" si="23"/>
        <v>0</v>
      </c>
      <c r="V37" s="9">
        <f t="shared" si="23"/>
        <v>0.4608294930875576</v>
      </c>
      <c r="W37" s="57">
        <f t="shared" si="23"/>
        <v>0</v>
      </c>
    </row>
    <row r="38" spans="2:23" ht="13.5">
      <c r="B38" s="298" t="s">
        <v>25</v>
      </c>
      <c r="C38" s="6">
        <f t="shared" si="9"/>
        <v>100</v>
      </c>
      <c r="D38" s="58">
        <f t="shared" si="18"/>
        <v>0</v>
      </c>
      <c r="E38" s="140">
        <f t="shared" si="19"/>
        <v>0</v>
      </c>
      <c r="F38" s="8">
        <f t="shared" si="19"/>
        <v>0</v>
      </c>
      <c r="G38" s="140">
        <f t="shared" si="19"/>
        <v>0</v>
      </c>
      <c r="H38" s="8">
        <f t="shared" si="19"/>
        <v>0</v>
      </c>
      <c r="I38" s="140">
        <f t="shared" si="19"/>
        <v>0</v>
      </c>
      <c r="J38" s="290">
        <f t="shared" si="19"/>
        <v>0</v>
      </c>
      <c r="K38" s="140">
        <f t="shared" si="19"/>
        <v>3.8461538461538463</v>
      </c>
      <c r="L38" s="9">
        <f t="shared" si="19"/>
        <v>7.6923076923076925</v>
      </c>
      <c r="M38" s="7">
        <f aca="true" t="shared" si="24" ref="M38:W38">M19/$C19*100</f>
        <v>7.6923076923076925</v>
      </c>
      <c r="N38" s="290">
        <f t="shared" si="24"/>
        <v>0</v>
      </c>
      <c r="O38" s="9">
        <f t="shared" si="24"/>
        <v>15.384615384615385</v>
      </c>
      <c r="P38" s="9">
        <f t="shared" si="24"/>
        <v>46.15384615384615</v>
      </c>
      <c r="Q38" s="9">
        <f t="shared" si="24"/>
        <v>7.6923076923076925</v>
      </c>
      <c r="R38" s="9">
        <f t="shared" si="24"/>
        <v>19.230769230769234</v>
      </c>
      <c r="S38" s="141">
        <f t="shared" si="24"/>
        <v>0</v>
      </c>
      <c r="T38" s="140">
        <f t="shared" si="24"/>
        <v>0</v>
      </c>
      <c r="U38" s="9">
        <f t="shared" si="24"/>
        <v>0</v>
      </c>
      <c r="V38" s="9">
        <f t="shared" si="24"/>
        <v>0</v>
      </c>
      <c r="W38" s="57">
        <f t="shared" si="24"/>
        <v>3.8461538461538463</v>
      </c>
    </row>
    <row r="39" spans="2:23" ht="13.5">
      <c r="B39" s="298" t="s">
        <v>26</v>
      </c>
      <c r="C39" s="6">
        <f t="shared" si="9"/>
        <v>100</v>
      </c>
      <c r="D39" s="58">
        <f t="shared" si="18"/>
        <v>2.7777777777777777</v>
      </c>
      <c r="E39" s="140">
        <f t="shared" si="19"/>
        <v>2.7777777777777777</v>
      </c>
      <c r="F39" s="8">
        <f t="shared" si="19"/>
        <v>0</v>
      </c>
      <c r="G39" s="140">
        <f t="shared" si="19"/>
        <v>0</v>
      </c>
      <c r="H39" s="8">
        <f t="shared" si="19"/>
        <v>0</v>
      </c>
      <c r="I39" s="140">
        <f t="shared" si="19"/>
        <v>0</v>
      </c>
      <c r="J39" s="290">
        <f t="shared" si="19"/>
        <v>0</v>
      </c>
      <c r="K39" s="140">
        <f t="shared" si="19"/>
        <v>8.333333333333332</v>
      </c>
      <c r="L39" s="9">
        <f t="shared" si="19"/>
        <v>0</v>
      </c>
      <c r="M39" s="7">
        <f aca="true" t="shared" si="25" ref="M39:W39">M20/$C20*100</f>
        <v>0</v>
      </c>
      <c r="N39" s="290">
        <f t="shared" si="25"/>
        <v>0</v>
      </c>
      <c r="O39" s="9">
        <f t="shared" si="25"/>
        <v>0</v>
      </c>
      <c r="P39" s="9">
        <f t="shared" si="25"/>
        <v>75</v>
      </c>
      <c r="Q39" s="9">
        <f t="shared" si="25"/>
        <v>0</v>
      </c>
      <c r="R39" s="9">
        <f t="shared" si="25"/>
        <v>13.88888888888889</v>
      </c>
      <c r="S39" s="141">
        <f t="shared" si="25"/>
        <v>0</v>
      </c>
      <c r="T39" s="140">
        <f t="shared" si="25"/>
        <v>0</v>
      </c>
      <c r="U39" s="9">
        <f t="shared" si="25"/>
        <v>0</v>
      </c>
      <c r="V39" s="9">
        <f t="shared" si="25"/>
        <v>0</v>
      </c>
      <c r="W39" s="57">
        <f t="shared" si="25"/>
        <v>0</v>
      </c>
    </row>
    <row r="40" spans="2:23" ht="13.5">
      <c r="B40" s="298" t="s">
        <v>27</v>
      </c>
      <c r="C40" s="6">
        <f t="shared" si="9"/>
        <v>99.99999999999999</v>
      </c>
      <c r="D40" s="58">
        <f t="shared" si="18"/>
        <v>8.333333333333332</v>
      </c>
      <c r="E40" s="140">
        <f t="shared" si="19"/>
        <v>8.333333333333332</v>
      </c>
      <c r="F40" s="8">
        <f t="shared" si="19"/>
        <v>0</v>
      </c>
      <c r="G40" s="140">
        <f t="shared" si="19"/>
        <v>0</v>
      </c>
      <c r="H40" s="8">
        <f t="shared" si="19"/>
        <v>0</v>
      </c>
      <c r="I40" s="140">
        <f t="shared" si="19"/>
        <v>0</v>
      </c>
      <c r="J40" s="290">
        <f t="shared" si="19"/>
        <v>0</v>
      </c>
      <c r="K40" s="140">
        <f t="shared" si="19"/>
        <v>12.5</v>
      </c>
      <c r="L40" s="9">
        <f t="shared" si="19"/>
        <v>0</v>
      </c>
      <c r="M40" s="7">
        <f aca="true" t="shared" si="26" ref="M40:W40">M21/$C21*100</f>
        <v>0</v>
      </c>
      <c r="N40" s="290">
        <f t="shared" si="26"/>
        <v>0</v>
      </c>
      <c r="O40" s="9">
        <f t="shared" si="26"/>
        <v>12.5</v>
      </c>
      <c r="P40" s="9">
        <f t="shared" si="26"/>
        <v>12.5</v>
      </c>
      <c r="Q40" s="9">
        <f t="shared" si="26"/>
        <v>45.83333333333333</v>
      </c>
      <c r="R40" s="9">
        <f t="shared" si="26"/>
        <v>8.333333333333332</v>
      </c>
      <c r="S40" s="141">
        <f t="shared" si="26"/>
        <v>0</v>
      </c>
      <c r="T40" s="140">
        <f t="shared" si="26"/>
        <v>0</v>
      </c>
      <c r="U40" s="9">
        <f t="shared" si="26"/>
        <v>0</v>
      </c>
      <c r="V40" s="9">
        <f t="shared" si="26"/>
        <v>0</v>
      </c>
      <c r="W40" s="57">
        <f t="shared" si="26"/>
        <v>0</v>
      </c>
    </row>
    <row r="41" spans="2:23" ht="14.25" thickBot="1">
      <c r="B41" s="300" t="s">
        <v>29</v>
      </c>
      <c r="C41" s="142">
        <f>D41+K41+L41+O41+P41+Q41+R41+S41</f>
        <v>100</v>
      </c>
      <c r="D41" s="61">
        <f t="shared" si="18"/>
        <v>0</v>
      </c>
      <c r="E41" s="145">
        <f t="shared" si="19"/>
        <v>0</v>
      </c>
      <c r="F41" s="144">
        <f t="shared" si="19"/>
        <v>0</v>
      </c>
      <c r="G41" s="145">
        <f t="shared" si="19"/>
        <v>0</v>
      </c>
      <c r="H41" s="144">
        <f t="shared" si="19"/>
        <v>0</v>
      </c>
      <c r="I41" s="145">
        <f t="shared" si="19"/>
        <v>0</v>
      </c>
      <c r="J41" s="294">
        <f t="shared" si="19"/>
        <v>0</v>
      </c>
      <c r="K41" s="145">
        <f t="shared" si="19"/>
        <v>9.090909090909092</v>
      </c>
      <c r="L41" s="10">
        <f t="shared" si="19"/>
        <v>9.090909090909092</v>
      </c>
      <c r="M41" s="143">
        <f aca="true" t="shared" si="27" ref="M41:W41">M22/$C22*100</f>
        <v>9.090909090909092</v>
      </c>
      <c r="N41" s="294">
        <f t="shared" si="27"/>
        <v>0</v>
      </c>
      <c r="O41" s="10">
        <f t="shared" si="27"/>
        <v>0</v>
      </c>
      <c r="P41" s="10">
        <f t="shared" si="27"/>
        <v>27.27272727272727</v>
      </c>
      <c r="Q41" s="10">
        <f t="shared" si="27"/>
        <v>18.181818181818183</v>
      </c>
      <c r="R41" s="10">
        <f t="shared" si="27"/>
        <v>36.36363636363637</v>
      </c>
      <c r="S41" s="295">
        <f t="shared" si="27"/>
        <v>0</v>
      </c>
      <c r="T41" s="145">
        <f t="shared" si="27"/>
        <v>0</v>
      </c>
      <c r="U41" s="10">
        <f t="shared" si="27"/>
        <v>0</v>
      </c>
      <c r="V41" s="10">
        <f t="shared" si="27"/>
        <v>0</v>
      </c>
      <c r="W41" s="60">
        <f t="shared" si="27"/>
        <v>0</v>
      </c>
    </row>
  </sheetData>
  <sheetProtection/>
  <mergeCells count="25">
    <mergeCell ref="W4:W5"/>
    <mergeCell ref="N4:N5"/>
    <mergeCell ref="O4:O5"/>
    <mergeCell ref="Q4:Q5"/>
    <mergeCell ref="R4:R5"/>
    <mergeCell ref="S4:S5"/>
    <mergeCell ref="T4:T5"/>
    <mergeCell ref="L4:L5"/>
    <mergeCell ref="U4:U5"/>
    <mergeCell ref="V4:V5"/>
    <mergeCell ref="G4:G5"/>
    <mergeCell ref="H4:H5"/>
    <mergeCell ref="I4:I5"/>
    <mergeCell ref="J4:J5"/>
    <mergeCell ref="M4:M5"/>
    <mergeCell ref="T2:W2"/>
    <mergeCell ref="B3:B5"/>
    <mergeCell ref="C3:C4"/>
    <mergeCell ref="D3:J3"/>
    <mergeCell ref="M3:N3"/>
    <mergeCell ref="T3:W3"/>
    <mergeCell ref="D4:D5"/>
    <mergeCell ref="E4:E5"/>
    <mergeCell ref="F4:F5"/>
    <mergeCell ref="K4:K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L17" sqref="L17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2539062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77</v>
      </c>
    </row>
    <row r="2" spans="2:23" ht="18" thickBot="1">
      <c r="B2" s="11"/>
      <c r="T2" s="391" t="s">
        <v>86</v>
      </c>
      <c r="U2" s="391"/>
      <c r="V2" s="391"/>
      <c r="W2" s="391"/>
    </row>
    <row r="3" spans="2:23" ht="29.25" customHeight="1" thickBot="1">
      <c r="B3" s="458" t="s">
        <v>0</v>
      </c>
      <c r="C3" s="461" t="s">
        <v>1</v>
      </c>
      <c r="D3" s="463" t="s">
        <v>2</v>
      </c>
      <c r="E3" s="464"/>
      <c r="F3" s="464"/>
      <c r="G3" s="464"/>
      <c r="H3" s="464"/>
      <c r="I3" s="464"/>
      <c r="J3" s="465"/>
      <c r="K3" s="13" t="s">
        <v>35</v>
      </c>
      <c r="L3" s="14" t="s">
        <v>36</v>
      </c>
      <c r="M3" s="466" t="s">
        <v>3</v>
      </c>
      <c r="N3" s="467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68" t="s">
        <v>42</v>
      </c>
      <c r="U3" s="469"/>
      <c r="V3" s="469"/>
      <c r="W3" s="470"/>
    </row>
    <row r="4" spans="2:23" ht="45.75" customHeight="1">
      <c r="B4" s="459"/>
      <c r="C4" s="462"/>
      <c r="D4" s="471" t="s">
        <v>4</v>
      </c>
      <c r="E4" s="473" t="s">
        <v>5</v>
      </c>
      <c r="F4" s="475" t="s">
        <v>6</v>
      </c>
      <c r="G4" s="475" t="s">
        <v>7</v>
      </c>
      <c r="H4" s="475" t="s">
        <v>8</v>
      </c>
      <c r="I4" s="475" t="s">
        <v>9</v>
      </c>
      <c r="J4" s="483" t="s">
        <v>10</v>
      </c>
      <c r="K4" s="477" t="s">
        <v>11</v>
      </c>
      <c r="L4" s="479" t="s">
        <v>4</v>
      </c>
      <c r="M4" s="485" t="s">
        <v>12</v>
      </c>
      <c r="N4" s="483" t="s">
        <v>13</v>
      </c>
      <c r="O4" s="489" t="s">
        <v>14</v>
      </c>
      <c r="P4" s="15" t="s">
        <v>43</v>
      </c>
      <c r="Q4" s="477" t="s">
        <v>15</v>
      </c>
      <c r="R4" s="491" t="s">
        <v>16</v>
      </c>
      <c r="S4" s="493" t="s">
        <v>44</v>
      </c>
      <c r="T4" s="495" t="s">
        <v>17</v>
      </c>
      <c r="U4" s="481" t="s">
        <v>18</v>
      </c>
      <c r="V4" s="481" t="s">
        <v>19</v>
      </c>
      <c r="W4" s="487" t="s">
        <v>20</v>
      </c>
    </row>
    <row r="5" spans="2:23" ht="44.25" customHeight="1" thickBot="1">
      <c r="B5" s="460"/>
      <c r="C5" s="16" t="s">
        <v>21</v>
      </c>
      <c r="D5" s="472"/>
      <c r="E5" s="474"/>
      <c r="F5" s="476"/>
      <c r="G5" s="476"/>
      <c r="H5" s="476"/>
      <c r="I5" s="476"/>
      <c r="J5" s="484"/>
      <c r="K5" s="478"/>
      <c r="L5" s="480"/>
      <c r="M5" s="486"/>
      <c r="N5" s="484"/>
      <c r="O5" s="490"/>
      <c r="P5" s="17" t="s">
        <v>22</v>
      </c>
      <c r="Q5" s="478"/>
      <c r="R5" s="492"/>
      <c r="S5" s="494"/>
      <c r="T5" s="496"/>
      <c r="U5" s="482"/>
      <c r="V5" s="482"/>
      <c r="W5" s="488"/>
    </row>
    <row r="6" spans="2:23" ht="13.5">
      <c r="B6" s="351" t="s">
        <v>23</v>
      </c>
      <c r="C6" s="18">
        <f aca="true" t="shared" si="0" ref="C6:W6">SUM(C7:C16)</f>
        <v>6447</v>
      </c>
      <c r="D6" s="19">
        <f t="shared" si="0"/>
        <v>3708</v>
      </c>
      <c r="E6" s="20">
        <f t="shared" si="0"/>
        <v>3622</v>
      </c>
      <c r="F6" s="21">
        <f t="shared" si="0"/>
        <v>82</v>
      </c>
      <c r="G6" s="21">
        <f t="shared" si="0"/>
        <v>2</v>
      </c>
      <c r="H6" s="21">
        <f t="shared" si="0"/>
        <v>1</v>
      </c>
      <c r="I6" s="21">
        <f t="shared" si="0"/>
        <v>0</v>
      </c>
      <c r="J6" s="22">
        <f t="shared" si="0"/>
        <v>1</v>
      </c>
      <c r="K6" s="23">
        <f t="shared" si="0"/>
        <v>999</v>
      </c>
      <c r="L6" s="23">
        <f t="shared" si="0"/>
        <v>423</v>
      </c>
      <c r="M6" s="24">
        <f t="shared" si="0"/>
        <v>184</v>
      </c>
      <c r="N6" s="22">
        <f t="shared" si="0"/>
        <v>239</v>
      </c>
      <c r="O6" s="23">
        <f t="shared" si="0"/>
        <v>40</v>
      </c>
      <c r="P6" s="23">
        <f t="shared" si="0"/>
        <v>821</v>
      </c>
      <c r="Q6" s="23">
        <f t="shared" si="0"/>
        <v>50</v>
      </c>
      <c r="R6" s="23">
        <f t="shared" si="0"/>
        <v>406</v>
      </c>
      <c r="S6" s="25">
        <f t="shared" si="0"/>
        <v>0</v>
      </c>
      <c r="T6" s="26">
        <f t="shared" si="0"/>
        <v>0</v>
      </c>
      <c r="U6" s="23">
        <f t="shared" si="0"/>
        <v>0</v>
      </c>
      <c r="V6" s="23">
        <f t="shared" si="0"/>
        <v>0</v>
      </c>
      <c r="W6" s="27">
        <f t="shared" si="0"/>
        <v>0</v>
      </c>
    </row>
    <row r="7" spans="2:23" ht="13.5">
      <c r="B7" s="352" t="s">
        <v>24</v>
      </c>
      <c r="C7" s="28">
        <f>D7+K7+L7+O7+P7+Q7+R7+S7</f>
        <v>4665</v>
      </c>
      <c r="D7" s="29">
        <f>SUM(E7:J7)</f>
        <v>2922</v>
      </c>
      <c r="E7" s="30">
        <v>2861</v>
      </c>
      <c r="F7" s="31">
        <v>58</v>
      </c>
      <c r="G7" s="31">
        <v>2</v>
      </c>
      <c r="H7" s="31">
        <v>0</v>
      </c>
      <c r="I7" s="31">
        <v>0</v>
      </c>
      <c r="J7" s="32">
        <v>1</v>
      </c>
      <c r="K7" s="33">
        <v>772</v>
      </c>
      <c r="L7" s="34">
        <f>SUM(M7:N7)</f>
        <v>233</v>
      </c>
      <c r="M7" s="35">
        <v>96</v>
      </c>
      <c r="N7" s="32">
        <v>137</v>
      </c>
      <c r="O7" s="33">
        <v>20</v>
      </c>
      <c r="P7" s="33">
        <v>329</v>
      </c>
      <c r="Q7" s="33">
        <v>48</v>
      </c>
      <c r="R7" s="33">
        <v>341</v>
      </c>
      <c r="S7" s="36">
        <v>0</v>
      </c>
      <c r="T7" s="37">
        <v>0</v>
      </c>
      <c r="U7" s="33">
        <v>0</v>
      </c>
      <c r="V7" s="33">
        <v>0</v>
      </c>
      <c r="W7" s="38">
        <v>0</v>
      </c>
    </row>
    <row r="8" spans="2:23" ht="13.5">
      <c r="B8" s="352" t="s">
        <v>25</v>
      </c>
      <c r="C8" s="28">
        <f aca="true" t="shared" si="1" ref="C8:C22">D8+K8+L8+O8+P8+Q8+R8+S8</f>
        <v>156</v>
      </c>
      <c r="D8" s="29">
        <f aca="true" t="shared" si="2" ref="D8:D22">SUM(E8:J8)</f>
        <v>46</v>
      </c>
      <c r="E8" s="30">
        <v>41</v>
      </c>
      <c r="F8" s="31">
        <v>4</v>
      </c>
      <c r="G8" s="31">
        <v>0</v>
      </c>
      <c r="H8" s="31">
        <v>1</v>
      </c>
      <c r="I8" s="31">
        <v>0</v>
      </c>
      <c r="J8" s="32">
        <v>0</v>
      </c>
      <c r="K8" s="33">
        <v>34</v>
      </c>
      <c r="L8" s="34">
        <f aca="true" t="shared" si="3" ref="L8:L22">SUM(M8:N8)</f>
        <v>8</v>
      </c>
      <c r="M8" s="35">
        <v>6</v>
      </c>
      <c r="N8" s="32">
        <v>2</v>
      </c>
      <c r="O8" s="33">
        <v>6</v>
      </c>
      <c r="P8" s="33">
        <v>60</v>
      </c>
      <c r="Q8" s="33">
        <v>1</v>
      </c>
      <c r="R8" s="33">
        <v>1</v>
      </c>
      <c r="S8" s="36">
        <v>0</v>
      </c>
      <c r="T8" s="37">
        <v>0</v>
      </c>
      <c r="U8" s="33">
        <v>0</v>
      </c>
      <c r="V8" s="33">
        <v>0</v>
      </c>
      <c r="W8" s="38">
        <v>0</v>
      </c>
    </row>
    <row r="9" spans="2:23" ht="13.5">
      <c r="B9" s="352" t="s">
        <v>26</v>
      </c>
      <c r="C9" s="28">
        <f t="shared" si="1"/>
        <v>571</v>
      </c>
      <c r="D9" s="29">
        <f t="shared" si="2"/>
        <v>144</v>
      </c>
      <c r="E9" s="30">
        <v>135</v>
      </c>
      <c r="F9" s="31">
        <v>9</v>
      </c>
      <c r="G9" s="31">
        <v>0</v>
      </c>
      <c r="H9" s="31">
        <v>0</v>
      </c>
      <c r="I9" s="31">
        <v>0</v>
      </c>
      <c r="J9" s="32">
        <v>0</v>
      </c>
      <c r="K9" s="33">
        <v>81</v>
      </c>
      <c r="L9" s="34">
        <f t="shared" si="3"/>
        <v>14</v>
      </c>
      <c r="M9" s="35">
        <v>11</v>
      </c>
      <c r="N9" s="32">
        <v>3</v>
      </c>
      <c r="O9" s="33">
        <v>2</v>
      </c>
      <c r="P9" s="33">
        <v>323</v>
      </c>
      <c r="Q9" s="33">
        <v>0</v>
      </c>
      <c r="R9" s="33">
        <v>7</v>
      </c>
      <c r="S9" s="36">
        <v>0</v>
      </c>
      <c r="T9" s="37">
        <v>0</v>
      </c>
      <c r="U9" s="33">
        <v>0</v>
      </c>
      <c r="V9" s="33">
        <v>0</v>
      </c>
      <c r="W9" s="38">
        <v>0</v>
      </c>
    </row>
    <row r="10" spans="2:23" ht="13.5">
      <c r="B10" s="352" t="s">
        <v>27</v>
      </c>
      <c r="C10" s="28">
        <f t="shared" si="1"/>
        <v>133</v>
      </c>
      <c r="D10" s="29">
        <f t="shared" si="2"/>
        <v>64</v>
      </c>
      <c r="E10" s="30">
        <v>57</v>
      </c>
      <c r="F10" s="31">
        <v>7</v>
      </c>
      <c r="G10" s="31">
        <v>0</v>
      </c>
      <c r="H10" s="31">
        <v>0</v>
      </c>
      <c r="I10" s="31">
        <v>0</v>
      </c>
      <c r="J10" s="32">
        <v>0</v>
      </c>
      <c r="K10" s="33">
        <v>29</v>
      </c>
      <c r="L10" s="34">
        <f t="shared" si="3"/>
        <v>6</v>
      </c>
      <c r="M10" s="35">
        <v>5</v>
      </c>
      <c r="N10" s="32">
        <v>1</v>
      </c>
      <c r="O10" s="33">
        <v>2</v>
      </c>
      <c r="P10" s="33">
        <v>29</v>
      </c>
      <c r="Q10" s="33">
        <v>0</v>
      </c>
      <c r="R10" s="33">
        <v>3</v>
      </c>
      <c r="S10" s="36">
        <v>0</v>
      </c>
      <c r="T10" s="37">
        <v>0</v>
      </c>
      <c r="U10" s="33">
        <v>0</v>
      </c>
      <c r="V10" s="33">
        <v>0</v>
      </c>
      <c r="W10" s="38">
        <v>0</v>
      </c>
    </row>
    <row r="11" spans="2:23" ht="13.5">
      <c r="B11" s="352" t="s">
        <v>28</v>
      </c>
      <c r="C11" s="28">
        <f t="shared" si="1"/>
        <v>69</v>
      </c>
      <c r="D11" s="29">
        <f t="shared" si="2"/>
        <v>15</v>
      </c>
      <c r="E11" s="30">
        <v>15</v>
      </c>
      <c r="F11" s="31">
        <v>0</v>
      </c>
      <c r="G11" s="31">
        <v>0</v>
      </c>
      <c r="H11" s="31">
        <v>0</v>
      </c>
      <c r="I11" s="31">
        <v>0</v>
      </c>
      <c r="J11" s="32">
        <v>0</v>
      </c>
      <c r="K11" s="33">
        <v>13</v>
      </c>
      <c r="L11" s="34">
        <f t="shared" si="3"/>
        <v>1</v>
      </c>
      <c r="M11" s="35">
        <v>0</v>
      </c>
      <c r="N11" s="32">
        <v>1</v>
      </c>
      <c r="O11" s="33">
        <v>4</v>
      </c>
      <c r="P11" s="33">
        <v>34</v>
      </c>
      <c r="Q11" s="33">
        <v>0</v>
      </c>
      <c r="R11" s="33">
        <v>2</v>
      </c>
      <c r="S11" s="36">
        <v>0</v>
      </c>
      <c r="T11" s="37">
        <v>0</v>
      </c>
      <c r="U11" s="33">
        <v>0</v>
      </c>
      <c r="V11" s="33">
        <v>0</v>
      </c>
      <c r="W11" s="38">
        <v>0</v>
      </c>
    </row>
    <row r="12" spans="2:23" ht="13.5">
      <c r="B12" s="352" t="s">
        <v>29</v>
      </c>
      <c r="C12" s="28">
        <f t="shared" si="1"/>
        <v>0</v>
      </c>
      <c r="D12" s="29">
        <f t="shared" si="2"/>
        <v>0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2">
        <v>0</v>
      </c>
      <c r="K12" s="33">
        <v>0</v>
      </c>
      <c r="L12" s="34">
        <f t="shared" si="3"/>
        <v>0</v>
      </c>
      <c r="M12" s="35">
        <v>0</v>
      </c>
      <c r="N12" s="32">
        <v>0</v>
      </c>
      <c r="O12" s="33">
        <v>0</v>
      </c>
      <c r="P12" s="33">
        <v>0</v>
      </c>
      <c r="Q12" s="33">
        <v>0</v>
      </c>
      <c r="R12" s="33">
        <v>0</v>
      </c>
      <c r="S12" s="36">
        <v>0</v>
      </c>
      <c r="T12" s="37">
        <v>0</v>
      </c>
      <c r="U12" s="33">
        <v>0</v>
      </c>
      <c r="V12" s="33">
        <v>0</v>
      </c>
      <c r="W12" s="38">
        <v>0</v>
      </c>
    </row>
    <row r="13" spans="2:23" ht="13.5">
      <c r="B13" s="352" t="s">
        <v>30</v>
      </c>
      <c r="C13" s="28">
        <f t="shared" si="1"/>
        <v>48</v>
      </c>
      <c r="D13" s="29">
        <f t="shared" si="2"/>
        <v>26</v>
      </c>
      <c r="E13" s="30">
        <v>25</v>
      </c>
      <c r="F13" s="31">
        <v>1</v>
      </c>
      <c r="G13" s="31">
        <v>0</v>
      </c>
      <c r="H13" s="31">
        <v>0</v>
      </c>
      <c r="I13" s="31">
        <v>0</v>
      </c>
      <c r="J13" s="32">
        <v>0</v>
      </c>
      <c r="K13" s="33">
        <v>13</v>
      </c>
      <c r="L13" s="34">
        <f t="shared" si="3"/>
        <v>1</v>
      </c>
      <c r="M13" s="35">
        <v>0</v>
      </c>
      <c r="N13" s="32">
        <v>1</v>
      </c>
      <c r="O13" s="33">
        <v>1</v>
      </c>
      <c r="P13" s="33">
        <v>7</v>
      </c>
      <c r="Q13" s="33">
        <v>0</v>
      </c>
      <c r="R13" s="33">
        <v>0</v>
      </c>
      <c r="S13" s="36">
        <v>0</v>
      </c>
      <c r="T13" s="37">
        <v>0</v>
      </c>
      <c r="U13" s="33">
        <v>0</v>
      </c>
      <c r="V13" s="33">
        <v>0</v>
      </c>
      <c r="W13" s="38">
        <v>0</v>
      </c>
    </row>
    <row r="14" spans="2:23" ht="13.5">
      <c r="B14" s="352" t="s">
        <v>80</v>
      </c>
      <c r="C14" s="28">
        <f>D14+K14+L14+O14+P14+Q14+R14+S14</f>
        <v>6</v>
      </c>
      <c r="D14" s="29">
        <f t="shared" si="2"/>
        <v>2</v>
      </c>
      <c r="E14" s="30">
        <v>2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  <c r="K14" s="33">
        <v>2</v>
      </c>
      <c r="L14" s="34">
        <f t="shared" si="3"/>
        <v>0</v>
      </c>
      <c r="M14" s="35">
        <v>0</v>
      </c>
      <c r="N14" s="32">
        <v>0</v>
      </c>
      <c r="O14" s="33">
        <v>0</v>
      </c>
      <c r="P14" s="33">
        <v>1</v>
      </c>
      <c r="Q14" s="33">
        <v>0</v>
      </c>
      <c r="R14" s="33">
        <v>1</v>
      </c>
      <c r="S14" s="36">
        <v>0</v>
      </c>
      <c r="T14" s="37">
        <v>0</v>
      </c>
      <c r="U14" s="33">
        <v>0</v>
      </c>
      <c r="V14" s="33">
        <v>0</v>
      </c>
      <c r="W14" s="38">
        <v>0</v>
      </c>
    </row>
    <row r="15" spans="2:23" ht="13.5">
      <c r="B15" s="352" t="s">
        <v>31</v>
      </c>
      <c r="C15" s="28">
        <f t="shared" si="1"/>
        <v>136</v>
      </c>
      <c r="D15" s="29">
        <f t="shared" si="2"/>
        <v>56</v>
      </c>
      <c r="E15" s="30">
        <v>55</v>
      </c>
      <c r="F15" s="31">
        <v>1</v>
      </c>
      <c r="G15" s="31">
        <v>0</v>
      </c>
      <c r="H15" s="31">
        <v>0</v>
      </c>
      <c r="I15" s="31">
        <v>0</v>
      </c>
      <c r="J15" s="32">
        <v>0</v>
      </c>
      <c r="K15" s="33">
        <v>45</v>
      </c>
      <c r="L15" s="34">
        <f t="shared" si="3"/>
        <v>0</v>
      </c>
      <c r="M15" s="35">
        <v>0</v>
      </c>
      <c r="N15" s="32">
        <v>0</v>
      </c>
      <c r="O15" s="33">
        <v>2</v>
      </c>
      <c r="P15" s="33">
        <v>28</v>
      </c>
      <c r="Q15" s="33">
        <v>1</v>
      </c>
      <c r="R15" s="33">
        <v>4</v>
      </c>
      <c r="S15" s="36">
        <v>0</v>
      </c>
      <c r="T15" s="37">
        <v>0</v>
      </c>
      <c r="U15" s="33">
        <v>0</v>
      </c>
      <c r="V15" s="33">
        <v>0</v>
      </c>
      <c r="W15" s="38">
        <v>0</v>
      </c>
    </row>
    <row r="16" spans="2:23" ht="13.5">
      <c r="B16" s="352" t="s">
        <v>32</v>
      </c>
      <c r="C16" s="28">
        <f t="shared" si="1"/>
        <v>663</v>
      </c>
      <c r="D16" s="29">
        <f t="shared" si="2"/>
        <v>433</v>
      </c>
      <c r="E16" s="30">
        <v>431</v>
      </c>
      <c r="F16" s="31">
        <v>2</v>
      </c>
      <c r="G16" s="31">
        <v>0</v>
      </c>
      <c r="H16" s="31">
        <v>0</v>
      </c>
      <c r="I16" s="31">
        <v>0</v>
      </c>
      <c r="J16" s="32">
        <v>0</v>
      </c>
      <c r="K16" s="33">
        <v>10</v>
      </c>
      <c r="L16" s="34">
        <f t="shared" si="3"/>
        <v>160</v>
      </c>
      <c r="M16" s="35">
        <v>66</v>
      </c>
      <c r="N16" s="32">
        <v>94</v>
      </c>
      <c r="O16" s="33">
        <v>3</v>
      </c>
      <c r="P16" s="33">
        <v>10</v>
      </c>
      <c r="Q16" s="33">
        <v>0</v>
      </c>
      <c r="R16" s="33">
        <v>47</v>
      </c>
      <c r="S16" s="36">
        <v>0</v>
      </c>
      <c r="T16" s="37">
        <v>0</v>
      </c>
      <c r="U16" s="33">
        <v>0</v>
      </c>
      <c r="V16" s="33">
        <v>0</v>
      </c>
      <c r="W16" s="38">
        <v>0</v>
      </c>
    </row>
    <row r="17" spans="2:23" ht="13.5">
      <c r="B17" s="355" t="s">
        <v>33</v>
      </c>
      <c r="C17" s="203">
        <f aca="true" t="shared" si="4" ref="C17:I17">SUM(C18:C22)</f>
        <v>203</v>
      </c>
      <c r="D17" s="204">
        <f t="shared" si="4"/>
        <v>16</v>
      </c>
      <c r="E17" s="205">
        <f t="shared" si="4"/>
        <v>7</v>
      </c>
      <c r="F17" s="205">
        <f t="shared" si="4"/>
        <v>7</v>
      </c>
      <c r="G17" s="205">
        <f t="shared" si="4"/>
        <v>2</v>
      </c>
      <c r="H17" s="205">
        <f t="shared" si="4"/>
        <v>0</v>
      </c>
      <c r="I17" s="205">
        <f t="shared" si="4"/>
        <v>0</v>
      </c>
      <c r="J17" s="206">
        <f aca="true" t="shared" si="5" ref="J17:W17">SUM(J18:J22)</f>
        <v>0</v>
      </c>
      <c r="K17" s="207">
        <f t="shared" si="5"/>
        <v>13</v>
      </c>
      <c r="L17" s="207">
        <f t="shared" si="5"/>
        <v>12</v>
      </c>
      <c r="M17" s="205">
        <f t="shared" si="5"/>
        <v>12</v>
      </c>
      <c r="N17" s="206">
        <f t="shared" si="5"/>
        <v>0</v>
      </c>
      <c r="O17" s="207">
        <f t="shared" si="5"/>
        <v>19</v>
      </c>
      <c r="P17" s="207">
        <f t="shared" si="5"/>
        <v>81</v>
      </c>
      <c r="Q17" s="208">
        <f t="shared" si="5"/>
        <v>40</v>
      </c>
      <c r="R17" s="207">
        <f t="shared" si="5"/>
        <v>22</v>
      </c>
      <c r="S17" s="206">
        <f t="shared" si="5"/>
        <v>0</v>
      </c>
      <c r="T17" s="209">
        <f t="shared" si="5"/>
        <v>0</v>
      </c>
      <c r="U17" s="207">
        <f t="shared" si="5"/>
        <v>0</v>
      </c>
      <c r="V17" s="207">
        <f t="shared" si="5"/>
        <v>1</v>
      </c>
      <c r="W17" s="210">
        <f t="shared" si="5"/>
        <v>1</v>
      </c>
    </row>
    <row r="18" spans="2:23" ht="13.5">
      <c r="B18" s="352" t="s">
        <v>24</v>
      </c>
      <c r="C18" s="28">
        <f t="shared" si="1"/>
        <v>127</v>
      </c>
      <c r="D18" s="29">
        <f t="shared" si="2"/>
        <v>15</v>
      </c>
      <c r="E18" s="35">
        <v>6</v>
      </c>
      <c r="F18" s="31">
        <v>7</v>
      </c>
      <c r="G18" s="31">
        <v>2</v>
      </c>
      <c r="H18" s="31">
        <v>0</v>
      </c>
      <c r="I18" s="31">
        <v>0</v>
      </c>
      <c r="J18" s="32">
        <v>0</v>
      </c>
      <c r="K18" s="33">
        <v>6</v>
      </c>
      <c r="L18" s="34">
        <f t="shared" si="3"/>
        <v>10</v>
      </c>
      <c r="M18" s="35">
        <v>10</v>
      </c>
      <c r="N18" s="32">
        <v>0</v>
      </c>
      <c r="O18" s="33">
        <v>12</v>
      </c>
      <c r="P18" s="33">
        <v>42</v>
      </c>
      <c r="Q18" s="33">
        <v>32</v>
      </c>
      <c r="R18" s="33">
        <v>10</v>
      </c>
      <c r="S18" s="36">
        <v>0</v>
      </c>
      <c r="T18" s="37">
        <v>0</v>
      </c>
      <c r="U18" s="33">
        <v>0</v>
      </c>
      <c r="V18" s="33">
        <v>1</v>
      </c>
      <c r="W18" s="38">
        <v>0</v>
      </c>
    </row>
    <row r="19" spans="2:23" ht="13.5">
      <c r="B19" s="352" t="s">
        <v>25</v>
      </c>
      <c r="C19" s="28">
        <f t="shared" si="1"/>
        <v>26</v>
      </c>
      <c r="D19" s="29">
        <f t="shared" si="2"/>
        <v>0</v>
      </c>
      <c r="E19" s="35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3">
        <v>1</v>
      </c>
      <c r="L19" s="34">
        <f t="shared" si="3"/>
        <v>2</v>
      </c>
      <c r="M19" s="35">
        <v>2</v>
      </c>
      <c r="N19" s="32">
        <v>0</v>
      </c>
      <c r="O19" s="33">
        <v>4</v>
      </c>
      <c r="P19" s="33">
        <v>12</v>
      </c>
      <c r="Q19" s="33">
        <v>2</v>
      </c>
      <c r="R19" s="33">
        <v>5</v>
      </c>
      <c r="S19" s="36">
        <v>0</v>
      </c>
      <c r="T19" s="37">
        <v>0</v>
      </c>
      <c r="U19" s="33">
        <v>0</v>
      </c>
      <c r="V19" s="33">
        <v>0</v>
      </c>
      <c r="W19" s="38">
        <v>1</v>
      </c>
    </row>
    <row r="20" spans="2:23" ht="13.5">
      <c r="B20" s="352" t="s">
        <v>26</v>
      </c>
      <c r="C20" s="28">
        <f t="shared" si="1"/>
        <v>34</v>
      </c>
      <c r="D20" s="29">
        <f t="shared" si="2"/>
        <v>1</v>
      </c>
      <c r="E20" s="35">
        <v>1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3">
        <v>3</v>
      </c>
      <c r="L20" s="34">
        <f t="shared" si="3"/>
        <v>0</v>
      </c>
      <c r="M20" s="35">
        <v>0</v>
      </c>
      <c r="N20" s="32">
        <v>0</v>
      </c>
      <c r="O20" s="33">
        <v>0</v>
      </c>
      <c r="P20" s="33">
        <v>25</v>
      </c>
      <c r="Q20" s="33">
        <v>0</v>
      </c>
      <c r="R20" s="33">
        <v>5</v>
      </c>
      <c r="S20" s="36">
        <v>0</v>
      </c>
      <c r="T20" s="37">
        <v>0</v>
      </c>
      <c r="U20" s="33">
        <v>0</v>
      </c>
      <c r="V20" s="33">
        <v>0</v>
      </c>
      <c r="W20" s="38">
        <v>0</v>
      </c>
    </row>
    <row r="21" spans="2:23" ht="13.5">
      <c r="B21" s="352" t="s">
        <v>27</v>
      </c>
      <c r="C21" s="28">
        <f t="shared" si="1"/>
        <v>16</v>
      </c>
      <c r="D21" s="29">
        <f t="shared" si="2"/>
        <v>0</v>
      </c>
      <c r="E21" s="35">
        <v>0</v>
      </c>
      <c r="F21" s="31">
        <v>0</v>
      </c>
      <c r="G21" s="31">
        <v>0</v>
      </c>
      <c r="H21" s="31">
        <v>0</v>
      </c>
      <c r="I21" s="31">
        <v>0</v>
      </c>
      <c r="J21" s="32">
        <v>0</v>
      </c>
      <c r="K21" s="33">
        <v>3</v>
      </c>
      <c r="L21" s="34">
        <f t="shared" si="3"/>
        <v>0</v>
      </c>
      <c r="M21" s="35">
        <v>0</v>
      </c>
      <c r="N21" s="32">
        <v>0</v>
      </c>
      <c r="O21" s="33">
        <v>3</v>
      </c>
      <c r="P21" s="33">
        <v>2</v>
      </c>
      <c r="Q21" s="33">
        <v>6</v>
      </c>
      <c r="R21" s="33">
        <v>2</v>
      </c>
      <c r="S21" s="36">
        <v>0</v>
      </c>
      <c r="T21" s="37">
        <v>0</v>
      </c>
      <c r="U21" s="33">
        <v>0</v>
      </c>
      <c r="V21" s="33">
        <v>0</v>
      </c>
      <c r="W21" s="38">
        <v>0</v>
      </c>
    </row>
    <row r="22" spans="2:23" ht="14.25" thickBot="1">
      <c r="B22" s="354" t="s">
        <v>29</v>
      </c>
      <c r="C22" s="62">
        <f t="shared" si="1"/>
        <v>0</v>
      </c>
      <c r="D22" s="44">
        <f t="shared" si="2"/>
        <v>0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8">
        <v>0</v>
      </c>
      <c r="L22" s="49">
        <f t="shared" si="3"/>
        <v>0</v>
      </c>
      <c r="M22" s="45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50">
        <v>0</v>
      </c>
      <c r="T22" s="51">
        <v>0</v>
      </c>
      <c r="U22" s="48">
        <v>0</v>
      </c>
      <c r="V22" s="48">
        <v>0</v>
      </c>
      <c r="W22" s="52">
        <v>0</v>
      </c>
    </row>
    <row r="23" spans="2:30" ht="13.5">
      <c r="B23" s="53"/>
      <c r="C23" s="54"/>
      <c r="D23" s="54"/>
      <c r="E23" s="1"/>
      <c r="F23" s="1"/>
      <c r="G23" s="1"/>
      <c r="H23" s="1"/>
      <c r="I23" s="1"/>
      <c r="J23" s="1"/>
      <c r="K23" s="1"/>
      <c r="L23" s="5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/>
      <c r="AA23" s="1"/>
      <c r="AB23" s="1"/>
      <c r="AC23" s="1"/>
      <c r="AD23" s="1"/>
    </row>
    <row r="24" ht="14.25" thickBot="1">
      <c r="B24" s="56" t="s">
        <v>34</v>
      </c>
    </row>
    <row r="25" spans="2:23" ht="13.5">
      <c r="B25" s="297" t="s">
        <v>23</v>
      </c>
      <c r="C25" s="2">
        <f>D25+K25+L25+O25+P25+Q25+R25+S25</f>
        <v>99.99999999999999</v>
      </c>
      <c r="D25" s="278">
        <f aca="true" t="shared" si="6" ref="D25:W25">D6/$C6*100</f>
        <v>57.515123313168914</v>
      </c>
      <c r="E25" s="224">
        <f t="shared" si="6"/>
        <v>56.1811695362184</v>
      </c>
      <c r="F25" s="4">
        <f t="shared" si="6"/>
        <v>1.2719094152318908</v>
      </c>
      <c r="G25" s="224">
        <f t="shared" si="6"/>
        <v>0.03102218085931441</v>
      </c>
      <c r="H25" s="4">
        <f t="shared" si="6"/>
        <v>0.015511090429657206</v>
      </c>
      <c r="I25" s="224">
        <f t="shared" si="6"/>
        <v>0</v>
      </c>
      <c r="J25" s="289">
        <f t="shared" si="6"/>
        <v>0.015511090429657206</v>
      </c>
      <c r="K25" s="224">
        <f t="shared" si="6"/>
        <v>15.495579339227547</v>
      </c>
      <c r="L25" s="5">
        <f t="shared" si="6"/>
        <v>6.561191251744998</v>
      </c>
      <c r="M25" s="3">
        <f t="shared" si="6"/>
        <v>2.854040639056926</v>
      </c>
      <c r="N25" s="289">
        <f t="shared" si="6"/>
        <v>3.707150612688072</v>
      </c>
      <c r="O25" s="5">
        <f t="shared" si="6"/>
        <v>0.6204436171862883</v>
      </c>
      <c r="P25" s="5">
        <f t="shared" si="6"/>
        <v>12.734605242748565</v>
      </c>
      <c r="Q25" s="5">
        <f t="shared" si="6"/>
        <v>0.7755545214828603</v>
      </c>
      <c r="R25" s="5">
        <f t="shared" si="6"/>
        <v>6.297502714440825</v>
      </c>
      <c r="S25" s="292">
        <f t="shared" si="6"/>
        <v>0</v>
      </c>
      <c r="T25" s="224">
        <f t="shared" si="6"/>
        <v>0</v>
      </c>
      <c r="U25" s="5">
        <f t="shared" si="6"/>
        <v>0</v>
      </c>
      <c r="V25" s="5">
        <f t="shared" si="6"/>
        <v>0</v>
      </c>
      <c r="W25" s="296">
        <f t="shared" si="6"/>
        <v>0</v>
      </c>
    </row>
    <row r="26" spans="2:23" ht="13.5">
      <c r="B26" s="298" t="s">
        <v>24</v>
      </c>
      <c r="C26" s="6">
        <f aca="true" t="shared" si="7" ref="C26:C41">D26+K26+L26+O26+P26+Q26+R26+S26</f>
        <v>100.00000000000001</v>
      </c>
      <c r="D26" s="58">
        <f aca="true" t="shared" si="8" ref="D26:W26">D7/$C7*100</f>
        <v>62.636655948553056</v>
      </c>
      <c r="E26" s="140">
        <f t="shared" si="8"/>
        <v>61.32904608788853</v>
      </c>
      <c r="F26" s="8">
        <f t="shared" si="8"/>
        <v>1.2433011789924973</v>
      </c>
      <c r="G26" s="140">
        <f t="shared" si="8"/>
        <v>0.04287245444801715</v>
      </c>
      <c r="H26" s="8">
        <f t="shared" si="8"/>
        <v>0</v>
      </c>
      <c r="I26" s="140">
        <f t="shared" si="8"/>
        <v>0</v>
      </c>
      <c r="J26" s="290">
        <f t="shared" si="8"/>
        <v>0.021436227224008574</v>
      </c>
      <c r="K26" s="140">
        <f t="shared" si="8"/>
        <v>16.54876741693462</v>
      </c>
      <c r="L26" s="9">
        <f t="shared" si="8"/>
        <v>4.994640943193998</v>
      </c>
      <c r="M26" s="7">
        <f t="shared" si="8"/>
        <v>2.057877813504823</v>
      </c>
      <c r="N26" s="290">
        <f t="shared" si="8"/>
        <v>2.9367631296891745</v>
      </c>
      <c r="O26" s="9">
        <f t="shared" si="8"/>
        <v>0.4287245444801715</v>
      </c>
      <c r="P26" s="9">
        <f t="shared" si="8"/>
        <v>7.052518756698821</v>
      </c>
      <c r="Q26" s="9">
        <f t="shared" si="8"/>
        <v>1.0289389067524115</v>
      </c>
      <c r="R26" s="9">
        <f t="shared" si="8"/>
        <v>7.309753483386924</v>
      </c>
      <c r="S26" s="141">
        <f t="shared" si="8"/>
        <v>0</v>
      </c>
      <c r="T26" s="140">
        <f t="shared" si="8"/>
        <v>0</v>
      </c>
      <c r="U26" s="9">
        <f t="shared" si="8"/>
        <v>0</v>
      </c>
      <c r="V26" s="9">
        <f t="shared" si="8"/>
        <v>0</v>
      </c>
      <c r="W26" s="57">
        <f t="shared" si="8"/>
        <v>0</v>
      </c>
    </row>
    <row r="27" spans="2:23" ht="13.5">
      <c r="B27" s="298" t="s">
        <v>25</v>
      </c>
      <c r="C27" s="6">
        <f t="shared" si="7"/>
        <v>100</v>
      </c>
      <c r="D27" s="58">
        <f aca="true" t="shared" si="9" ref="D27:W27">D8/$C8*100</f>
        <v>29.48717948717949</v>
      </c>
      <c r="E27" s="140">
        <f t="shared" si="9"/>
        <v>26.282051282051285</v>
      </c>
      <c r="F27" s="8">
        <f t="shared" si="9"/>
        <v>2.564102564102564</v>
      </c>
      <c r="G27" s="140">
        <f t="shared" si="9"/>
        <v>0</v>
      </c>
      <c r="H27" s="8">
        <f t="shared" si="9"/>
        <v>0.641025641025641</v>
      </c>
      <c r="I27" s="140">
        <f t="shared" si="9"/>
        <v>0</v>
      </c>
      <c r="J27" s="290">
        <f t="shared" si="9"/>
        <v>0</v>
      </c>
      <c r="K27" s="140">
        <f t="shared" si="9"/>
        <v>21.794871794871796</v>
      </c>
      <c r="L27" s="9">
        <f t="shared" si="9"/>
        <v>5.128205128205128</v>
      </c>
      <c r="M27" s="7">
        <f t="shared" si="9"/>
        <v>3.8461538461538463</v>
      </c>
      <c r="N27" s="290">
        <f t="shared" si="9"/>
        <v>1.282051282051282</v>
      </c>
      <c r="O27" s="9">
        <f t="shared" si="9"/>
        <v>3.8461538461538463</v>
      </c>
      <c r="P27" s="9">
        <f t="shared" si="9"/>
        <v>38.46153846153847</v>
      </c>
      <c r="Q27" s="9">
        <f t="shared" si="9"/>
        <v>0.641025641025641</v>
      </c>
      <c r="R27" s="9">
        <f t="shared" si="9"/>
        <v>0.641025641025641</v>
      </c>
      <c r="S27" s="141">
        <f t="shared" si="9"/>
        <v>0</v>
      </c>
      <c r="T27" s="140">
        <f t="shared" si="9"/>
        <v>0</v>
      </c>
      <c r="U27" s="9">
        <f t="shared" si="9"/>
        <v>0</v>
      </c>
      <c r="V27" s="9">
        <f t="shared" si="9"/>
        <v>0</v>
      </c>
      <c r="W27" s="57">
        <f t="shared" si="9"/>
        <v>0</v>
      </c>
    </row>
    <row r="28" spans="2:23" ht="13.5">
      <c r="B28" s="298" t="s">
        <v>26</v>
      </c>
      <c r="C28" s="6">
        <f t="shared" si="7"/>
        <v>100</v>
      </c>
      <c r="D28" s="58">
        <f aca="true" t="shared" si="10" ref="D28:W28">D9/$C9*100</f>
        <v>25.21891418563923</v>
      </c>
      <c r="E28" s="140">
        <f t="shared" si="10"/>
        <v>23.642732049036777</v>
      </c>
      <c r="F28" s="8">
        <f t="shared" si="10"/>
        <v>1.5761821366024518</v>
      </c>
      <c r="G28" s="140">
        <f t="shared" si="10"/>
        <v>0</v>
      </c>
      <c r="H28" s="8">
        <f t="shared" si="10"/>
        <v>0</v>
      </c>
      <c r="I28" s="140">
        <f t="shared" si="10"/>
        <v>0</v>
      </c>
      <c r="J28" s="290">
        <f t="shared" si="10"/>
        <v>0</v>
      </c>
      <c r="K28" s="140">
        <f t="shared" si="10"/>
        <v>14.185639229422067</v>
      </c>
      <c r="L28" s="9">
        <f t="shared" si="10"/>
        <v>2.4518388791593697</v>
      </c>
      <c r="M28" s="7">
        <f t="shared" si="10"/>
        <v>1.926444833625219</v>
      </c>
      <c r="N28" s="290">
        <f t="shared" si="10"/>
        <v>0.5253940455341506</v>
      </c>
      <c r="O28" s="9">
        <f t="shared" si="10"/>
        <v>0.3502626970227671</v>
      </c>
      <c r="P28" s="9">
        <f t="shared" si="10"/>
        <v>56.56742556917689</v>
      </c>
      <c r="Q28" s="9">
        <f t="shared" si="10"/>
        <v>0</v>
      </c>
      <c r="R28" s="9">
        <f t="shared" si="10"/>
        <v>1.2259194395796849</v>
      </c>
      <c r="S28" s="141">
        <f t="shared" si="10"/>
        <v>0</v>
      </c>
      <c r="T28" s="140">
        <f t="shared" si="10"/>
        <v>0</v>
      </c>
      <c r="U28" s="9">
        <f t="shared" si="10"/>
        <v>0</v>
      </c>
      <c r="V28" s="9">
        <f t="shared" si="10"/>
        <v>0</v>
      </c>
      <c r="W28" s="57">
        <f t="shared" si="10"/>
        <v>0</v>
      </c>
    </row>
    <row r="29" spans="2:23" ht="13.5">
      <c r="B29" s="298" t="s">
        <v>27</v>
      </c>
      <c r="C29" s="6">
        <f t="shared" si="7"/>
        <v>100</v>
      </c>
      <c r="D29" s="58">
        <f aca="true" t="shared" si="11" ref="D29:W29">D10/$C10*100</f>
        <v>48.1203007518797</v>
      </c>
      <c r="E29" s="140">
        <f t="shared" si="11"/>
        <v>42.857142857142854</v>
      </c>
      <c r="F29" s="8">
        <f t="shared" si="11"/>
        <v>5.263157894736842</v>
      </c>
      <c r="G29" s="140">
        <f t="shared" si="11"/>
        <v>0</v>
      </c>
      <c r="H29" s="8">
        <f t="shared" si="11"/>
        <v>0</v>
      </c>
      <c r="I29" s="140">
        <f t="shared" si="11"/>
        <v>0</v>
      </c>
      <c r="J29" s="290">
        <f t="shared" si="11"/>
        <v>0</v>
      </c>
      <c r="K29" s="140">
        <f t="shared" si="11"/>
        <v>21.804511278195488</v>
      </c>
      <c r="L29" s="9">
        <f t="shared" si="11"/>
        <v>4.511278195488721</v>
      </c>
      <c r="M29" s="7">
        <f t="shared" si="11"/>
        <v>3.7593984962406015</v>
      </c>
      <c r="N29" s="290">
        <f t="shared" si="11"/>
        <v>0.7518796992481203</v>
      </c>
      <c r="O29" s="9">
        <f t="shared" si="11"/>
        <v>1.5037593984962405</v>
      </c>
      <c r="P29" s="9">
        <f t="shared" si="11"/>
        <v>21.804511278195488</v>
      </c>
      <c r="Q29" s="9">
        <f t="shared" si="11"/>
        <v>0</v>
      </c>
      <c r="R29" s="9">
        <f t="shared" si="11"/>
        <v>2.2556390977443606</v>
      </c>
      <c r="S29" s="141">
        <f t="shared" si="11"/>
        <v>0</v>
      </c>
      <c r="T29" s="140">
        <f t="shared" si="11"/>
        <v>0</v>
      </c>
      <c r="U29" s="9">
        <f t="shared" si="11"/>
        <v>0</v>
      </c>
      <c r="V29" s="9">
        <f t="shared" si="11"/>
        <v>0</v>
      </c>
      <c r="W29" s="57">
        <f t="shared" si="11"/>
        <v>0</v>
      </c>
    </row>
    <row r="30" spans="2:23" ht="13.5">
      <c r="B30" s="298" t="s">
        <v>28</v>
      </c>
      <c r="C30" s="6">
        <f t="shared" si="7"/>
        <v>100.00000000000001</v>
      </c>
      <c r="D30" s="58">
        <f aca="true" t="shared" si="12" ref="D30:W30">D11/$C11*100</f>
        <v>21.73913043478261</v>
      </c>
      <c r="E30" s="140">
        <f t="shared" si="12"/>
        <v>21.73913043478261</v>
      </c>
      <c r="F30" s="8">
        <f t="shared" si="12"/>
        <v>0</v>
      </c>
      <c r="G30" s="140">
        <f t="shared" si="12"/>
        <v>0</v>
      </c>
      <c r="H30" s="8">
        <f t="shared" si="12"/>
        <v>0</v>
      </c>
      <c r="I30" s="140">
        <f t="shared" si="12"/>
        <v>0</v>
      </c>
      <c r="J30" s="290">
        <f t="shared" si="12"/>
        <v>0</v>
      </c>
      <c r="K30" s="140">
        <f t="shared" si="12"/>
        <v>18.84057971014493</v>
      </c>
      <c r="L30" s="9">
        <f t="shared" si="12"/>
        <v>1.4492753623188406</v>
      </c>
      <c r="M30" s="7">
        <f t="shared" si="12"/>
        <v>0</v>
      </c>
      <c r="N30" s="290">
        <f t="shared" si="12"/>
        <v>1.4492753623188406</v>
      </c>
      <c r="O30" s="9">
        <f t="shared" si="12"/>
        <v>5.797101449275362</v>
      </c>
      <c r="P30" s="9">
        <f t="shared" si="12"/>
        <v>49.275362318840585</v>
      </c>
      <c r="Q30" s="9">
        <f t="shared" si="12"/>
        <v>0</v>
      </c>
      <c r="R30" s="9">
        <f t="shared" si="12"/>
        <v>2.898550724637681</v>
      </c>
      <c r="S30" s="141">
        <f t="shared" si="12"/>
        <v>0</v>
      </c>
      <c r="T30" s="140">
        <f t="shared" si="12"/>
        <v>0</v>
      </c>
      <c r="U30" s="9">
        <f t="shared" si="12"/>
        <v>0</v>
      </c>
      <c r="V30" s="9">
        <f t="shared" si="12"/>
        <v>0</v>
      </c>
      <c r="W30" s="57">
        <f t="shared" si="12"/>
        <v>0</v>
      </c>
    </row>
    <row r="31" spans="2:23" ht="13.5">
      <c r="B31" s="298" t="s">
        <v>29</v>
      </c>
      <c r="C31" s="6">
        <f t="shared" si="7"/>
        <v>0</v>
      </c>
      <c r="D31" s="58">
        <v>0</v>
      </c>
      <c r="E31" s="140">
        <v>0</v>
      </c>
      <c r="F31" s="8">
        <v>0</v>
      </c>
      <c r="G31" s="140">
        <v>0</v>
      </c>
      <c r="H31" s="8">
        <v>0</v>
      </c>
      <c r="I31" s="140">
        <v>0</v>
      </c>
      <c r="J31" s="290">
        <v>0</v>
      </c>
      <c r="K31" s="140">
        <v>0</v>
      </c>
      <c r="L31" s="9">
        <v>0</v>
      </c>
      <c r="M31" s="7">
        <v>0</v>
      </c>
      <c r="N31" s="290">
        <v>0</v>
      </c>
      <c r="O31" s="9">
        <v>0</v>
      </c>
      <c r="P31" s="9">
        <v>0</v>
      </c>
      <c r="Q31" s="9">
        <v>0</v>
      </c>
      <c r="R31" s="9">
        <v>0</v>
      </c>
      <c r="S31" s="141">
        <v>0</v>
      </c>
      <c r="T31" s="140">
        <v>0</v>
      </c>
      <c r="U31" s="9">
        <v>0</v>
      </c>
      <c r="V31" s="9">
        <v>0</v>
      </c>
      <c r="W31" s="57">
        <v>0</v>
      </c>
    </row>
    <row r="32" spans="2:23" ht="13.5">
      <c r="B32" s="298" t="s">
        <v>30</v>
      </c>
      <c r="C32" s="6">
        <f t="shared" si="7"/>
        <v>99.99999999999999</v>
      </c>
      <c r="D32" s="58">
        <f aca="true" t="shared" si="13" ref="D32:W32">D13/$C13*100</f>
        <v>54.166666666666664</v>
      </c>
      <c r="E32" s="140">
        <f t="shared" si="13"/>
        <v>52.083333333333336</v>
      </c>
      <c r="F32" s="8">
        <f t="shared" si="13"/>
        <v>2.083333333333333</v>
      </c>
      <c r="G32" s="140">
        <f t="shared" si="13"/>
        <v>0</v>
      </c>
      <c r="H32" s="8">
        <f t="shared" si="13"/>
        <v>0</v>
      </c>
      <c r="I32" s="140">
        <f t="shared" si="13"/>
        <v>0</v>
      </c>
      <c r="J32" s="290">
        <f t="shared" si="13"/>
        <v>0</v>
      </c>
      <c r="K32" s="140">
        <f t="shared" si="13"/>
        <v>27.083333333333332</v>
      </c>
      <c r="L32" s="9">
        <f t="shared" si="13"/>
        <v>2.083333333333333</v>
      </c>
      <c r="M32" s="7">
        <f t="shared" si="13"/>
        <v>0</v>
      </c>
      <c r="N32" s="290">
        <f t="shared" si="13"/>
        <v>2.083333333333333</v>
      </c>
      <c r="O32" s="9">
        <f t="shared" si="13"/>
        <v>2.083333333333333</v>
      </c>
      <c r="P32" s="9">
        <f t="shared" si="13"/>
        <v>14.583333333333334</v>
      </c>
      <c r="Q32" s="9">
        <f t="shared" si="13"/>
        <v>0</v>
      </c>
      <c r="R32" s="9">
        <f t="shared" si="13"/>
        <v>0</v>
      </c>
      <c r="S32" s="141">
        <f t="shared" si="13"/>
        <v>0</v>
      </c>
      <c r="T32" s="140">
        <f t="shared" si="13"/>
        <v>0</v>
      </c>
      <c r="U32" s="9">
        <f t="shared" si="13"/>
        <v>0</v>
      </c>
      <c r="V32" s="9">
        <f t="shared" si="13"/>
        <v>0</v>
      </c>
      <c r="W32" s="57">
        <f t="shared" si="13"/>
        <v>0</v>
      </c>
    </row>
    <row r="33" spans="2:23" ht="13.5">
      <c r="B33" s="298" t="s">
        <v>80</v>
      </c>
      <c r="C33" s="6">
        <f>D33+K33+L33+O33+P33+Q33+R33+S33</f>
        <v>99.99999999999997</v>
      </c>
      <c r="D33" s="58">
        <f aca="true" t="shared" si="14" ref="D33:W33">D14/$C14*100</f>
        <v>33.33333333333333</v>
      </c>
      <c r="E33" s="140">
        <f t="shared" si="14"/>
        <v>33.33333333333333</v>
      </c>
      <c r="F33" s="8">
        <f t="shared" si="14"/>
        <v>0</v>
      </c>
      <c r="G33" s="140">
        <f t="shared" si="14"/>
        <v>0</v>
      </c>
      <c r="H33" s="8">
        <f t="shared" si="14"/>
        <v>0</v>
      </c>
      <c r="I33" s="140">
        <f t="shared" si="14"/>
        <v>0</v>
      </c>
      <c r="J33" s="290">
        <f t="shared" si="14"/>
        <v>0</v>
      </c>
      <c r="K33" s="140">
        <f t="shared" si="14"/>
        <v>33.33333333333333</v>
      </c>
      <c r="L33" s="9">
        <f t="shared" si="14"/>
        <v>0</v>
      </c>
      <c r="M33" s="7">
        <f t="shared" si="14"/>
        <v>0</v>
      </c>
      <c r="N33" s="290">
        <f t="shared" si="14"/>
        <v>0</v>
      </c>
      <c r="O33" s="9">
        <f t="shared" si="14"/>
        <v>0</v>
      </c>
      <c r="P33" s="9">
        <f t="shared" si="14"/>
        <v>16.666666666666664</v>
      </c>
      <c r="Q33" s="9">
        <f t="shared" si="14"/>
        <v>0</v>
      </c>
      <c r="R33" s="9">
        <f t="shared" si="14"/>
        <v>16.666666666666664</v>
      </c>
      <c r="S33" s="141">
        <f t="shared" si="14"/>
        <v>0</v>
      </c>
      <c r="T33" s="140">
        <f t="shared" si="14"/>
        <v>0</v>
      </c>
      <c r="U33" s="9">
        <f t="shared" si="14"/>
        <v>0</v>
      </c>
      <c r="V33" s="9">
        <f t="shared" si="14"/>
        <v>0</v>
      </c>
      <c r="W33" s="57">
        <f t="shared" si="14"/>
        <v>0</v>
      </c>
    </row>
    <row r="34" spans="2:23" ht="13.5">
      <c r="B34" s="298" t="s">
        <v>31</v>
      </c>
      <c r="C34" s="6">
        <f t="shared" si="7"/>
        <v>99.99999999999999</v>
      </c>
      <c r="D34" s="58">
        <f aca="true" t="shared" si="15" ref="D34:L40">D15/$C15*100</f>
        <v>41.17647058823529</v>
      </c>
      <c r="E34" s="140">
        <f t="shared" si="15"/>
        <v>40.44117647058824</v>
      </c>
      <c r="F34" s="8">
        <f t="shared" si="15"/>
        <v>0.7352941176470588</v>
      </c>
      <c r="G34" s="140">
        <f t="shared" si="15"/>
        <v>0</v>
      </c>
      <c r="H34" s="8">
        <f t="shared" si="15"/>
        <v>0</v>
      </c>
      <c r="I34" s="140">
        <f t="shared" si="15"/>
        <v>0</v>
      </c>
      <c r="J34" s="290">
        <f t="shared" si="15"/>
        <v>0</v>
      </c>
      <c r="K34" s="140">
        <f t="shared" si="15"/>
        <v>33.088235294117645</v>
      </c>
      <c r="L34" s="9">
        <f t="shared" si="15"/>
        <v>0</v>
      </c>
      <c r="M34" s="7">
        <f aca="true" t="shared" si="16" ref="M34:W34">M15/$C15*100</f>
        <v>0</v>
      </c>
      <c r="N34" s="290">
        <f t="shared" si="16"/>
        <v>0</v>
      </c>
      <c r="O34" s="9">
        <f t="shared" si="16"/>
        <v>1.4705882352941175</v>
      </c>
      <c r="P34" s="9">
        <f t="shared" si="16"/>
        <v>20.588235294117645</v>
      </c>
      <c r="Q34" s="9">
        <f t="shared" si="16"/>
        <v>0.7352941176470588</v>
      </c>
      <c r="R34" s="9">
        <f t="shared" si="16"/>
        <v>2.941176470588235</v>
      </c>
      <c r="S34" s="141">
        <f t="shared" si="16"/>
        <v>0</v>
      </c>
      <c r="T34" s="140">
        <f t="shared" si="16"/>
        <v>0</v>
      </c>
      <c r="U34" s="9">
        <f t="shared" si="16"/>
        <v>0</v>
      </c>
      <c r="V34" s="9">
        <f t="shared" si="16"/>
        <v>0</v>
      </c>
      <c r="W34" s="57">
        <f t="shared" si="16"/>
        <v>0</v>
      </c>
    </row>
    <row r="35" spans="2:23" ht="13.5">
      <c r="B35" s="298" t="s">
        <v>32</v>
      </c>
      <c r="C35" s="6">
        <f t="shared" si="7"/>
        <v>99.99999999999999</v>
      </c>
      <c r="D35" s="58">
        <f t="shared" si="15"/>
        <v>65.30920060331825</v>
      </c>
      <c r="E35" s="140">
        <f t="shared" si="15"/>
        <v>65.00754147812971</v>
      </c>
      <c r="F35" s="8">
        <f t="shared" si="15"/>
        <v>0.301659125188537</v>
      </c>
      <c r="G35" s="140">
        <f t="shared" si="15"/>
        <v>0</v>
      </c>
      <c r="H35" s="8">
        <f t="shared" si="15"/>
        <v>0</v>
      </c>
      <c r="I35" s="140">
        <f t="shared" si="15"/>
        <v>0</v>
      </c>
      <c r="J35" s="290">
        <f t="shared" si="15"/>
        <v>0</v>
      </c>
      <c r="K35" s="140">
        <f t="shared" si="15"/>
        <v>1.5082956259426847</v>
      </c>
      <c r="L35" s="9">
        <f t="shared" si="15"/>
        <v>24.132730015082956</v>
      </c>
      <c r="M35" s="7">
        <f aca="true" t="shared" si="17" ref="M35:W35">M16/$C16*100</f>
        <v>9.95475113122172</v>
      </c>
      <c r="N35" s="290">
        <f t="shared" si="17"/>
        <v>14.177978883861236</v>
      </c>
      <c r="O35" s="9">
        <f t="shared" si="17"/>
        <v>0.4524886877828055</v>
      </c>
      <c r="P35" s="9">
        <f t="shared" si="17"/>
        <v>1.5082956259426847</v>
      </c>
      <c r="Q35" s="9">
        <f t="shared" si="17"/>
        <v>0</v>
      </c>
      <c r="R35" s="9">
        <f t="shared" si="17"/>
        <v>7.088989441930618</v>
      </c>
      <c r="S35" s="141">
        <f t="shared" si="17"/>
        <v>0</v>
      </c>
      <c r="T35" s="140">
        <f t="shared" si="17"/>
        <v>0</v>
      </c>
      <c r="U35" s="9">
        <f t="shared" si="17"/>
        <v>0</v>
      </c>
      <c r="V35" s="9">
        <f t="shared" si="17"/>
        <v>0</v>
      </c>
      <c r="W35" s="57">
        <f t="shared" si="17"/>
        <v>0</v>
      </c>
    </row>
    <row r="36" spans="2:23" ht="13.5">
      <c r="B36" s="299" t="s">
        <v>33</v>
      </c>
      <c r="C36" s="133">
        <f t="shared" si="7"/>
        <v>100</v>
      </c>
      <c r="D36" s="134">
        <f t="shared" si="15"/>
        <v>7.8817733990147785</v>
      </c>
      <c r="E36" s="136">
        <f t="shared" si="15"/>
        <v>3.4482758620689653</v>
      </c>
      <c r="F36" s="135">
        <f t="shared" si="15"/>
        <v>3.4482758620689653</v>
      </c>
      <c r="G36" s="136">
        <f t="shared" si="15"/>
        <v>0.9852216748768473</v>
      </c>
      <c r="H36" s="135">
        <f t="shared" si="15"/>
        <v>0</v>
      </c>
      <c r="I36" s="136">
        <f t="shared" si="15"/>
        <v>0</v>
      </c>
      <c r="J36" s="291">
        <f t="shared" si="15"/>
        <v>0</v>
      </c>
      <c r="K36" s="136">
        <f t="shared" si="15"/>
        <v>6.403940886699508</v>
      </c>
      <c r="L36" s="137">
        <f t="shared" si="15"/>
        <v>5.911330049261084</v>
      </c>
      <c r="M36" s="138">
        <f aca="true" t="shared" si="18" ref="M36:W36">M17/$C17*100</f>
        <v>5.911330049261084</v>
      </c>
      <c r="N36" s="291">
        <f t="shared" si="18"/>
        <v>0</v>
      </c>
      <c r="O36" s="137">
        <f t="shared" si="18"/>
        <v>9.35960591133005</v>
      </c>
      <c r="P36" s="137">
        <f t="shared" si="18"/>
        <v>39.90147783251231</v>
      </c>
      <c r="Q36" s="137">
        <f t="shared" si="18"/>
        <v>19.704433497536947</v>
      </c>
      <c r="R36" s="137">
        <f t="shared" si="18"/>
        <v>10.83743842364532</v>
      </c>
      <c r="S36" s="139">
        <f t="shared" si="18"/>
        <v>0</v>
      </c>
      <c r="T36" s="136">
        <f t="shared" si="18"/>
        <v>0</v>
      </c>
      <c r="U36" s="137">
        <f t="shared" si="18"/>
        <v>0</v>
      </c>
      <c r="V36" s="137">
        <f t="shared" si="18"/>
        <v>0.49261083743842365</v>
      </c>
      <c r="W36" s="293">
        <f t="shared" si="18"/>
        <v>0.49261083743842365</v>
      </c>
    </row>
    <row r="37" spans="2:23" ht="13.5">
      <c r="B37" s="298" t="s">
        <v>24</v>
      </c>
      <c r="C37" s="6">
        <f t="shared" si="7"/>
        <v>100</v>
      </c>
      <c r="D37" s="58">
        <f t="shared" si="15"/>
        <v>11.811023622047244</v>
      </c>
      <c r="E37" s="140">
        <f t="shared" si="15"/>
        <v>4.724409448818897</v>
      </c>
      <c r="F37" s="8">
        <f t="shared" si="15"/>
        <v>5.511811023622047</v>
      </c>
      <c r="G37" s="140">
        <f t="shared" si="15"/>
        <v>1.574803149606299</v>
      </c>
      <c r="H37" s="8">
        <f t="shared" si="15"/>
        <v>0</v>
      </c>
      <c r="I37" s="140">
        <f t="shared" si="15"/>
        <v>0</v>
      </c>
      <c r="J37" s="290">
        <f t="shared" si="15"/>
        <v>0</v>
      </c>
      <c r="K37" s="140">
        <f t="shared" si="15"/>
        <v>4.724409448818897</v>
      </c>
      <c r="L37" s="9">
        <f t="shared" si="15"/>
        <v>7.874015748031496</v>
      </c>
      <c r="M37" s="7">
        <f aca="true" t="shared" si="19" ref="M37:W37">M18/$C18*100</f>
        <v>7.874015748031496</v>
      </c>
      <c r="N37" s="290">
        <f t="shared" si="19"/>
        <v>0</v>
      </c>
      <c r="O37" s="9">
        <f t="shared" si="19"/>
        <v>9.448818897637794</v>
      </c>
      <c r="P37" s="9">
        <f t="shared" si="19"/>
        <v>33.07086614173229</v>
      </c>
      <c r="Q37" s="9">
        <f t="shared" si="19"/>
        <v>25.196850393700785</v>
      </c>
      <c r="R37" s="9">
        <f t="shared" si="19"/>
        <v>7.874015748031496</v>
      </c>
      <c r="S37" s="141">
        <f t="shared" si="19"/>
        <v>0</v>
      </c>
      <c r="T37" s="140">
        <f t="shared" si="19"/>
        <v>0</v>
      </c>
      <c r="U37" s="9">
        <f t="shared" si="19"/>
        <v>0</v>
      </c>
      <c r="V37" s="9">
        <f t="shared" si="19"/>
        <v>0.7874015748031495</v>
      </c>
      <c r="W37" s="57">
        <f t="shared" si="19"/>
        <v>0</v>
      </c>
    </row>
    <row r="38" spans="2:23" ht="13.5">
      <c r="B38" s="298" t="s">
        <v>25</v>
      </c>
      <c r="C38" s="6">
        <f t="shared" si="7"/>
        <v>100</v>
      </c>
      <c r="D38" s="58">
        <f t="shared" si="15"/>
        <v>0</v>
      </c>
      <c r="E38" s="140">
        <f t="shared" si="15"/>
        <v>0</v>
      </c>
      <c r="F38" s="8">
        <f t="shared" si="15"/>
        <v>0</v>
      </c>
      <c r="G38" s="140">
        <f t="shared" si="15"/>
        <v>0</v>
      </c>
      <c r="H38" s="8">
        <f t="shared" si="15"/>
        <v>0</v>
      </c>
      <c r="I38" s="140">
        <f t="shared" si="15"/>
        <v>0</v>
      </c>
      <c r="J38" s="290">
        <f t="shared" si="15"/>
        <v>0</v>
      </c>
      <c r="K38" s="140">
        <f t="shared" si="15"/>
        <v>3.8461538461538463</v>
      </c>
      <c r="L38" s="9">
        <f t="shared" si="15"/>
        <v>7.6923076923076925</v>
      </c>
      <c r="M38" s="7">
        <f aca="true" t="shared" si="20" ref="M38:W38">M19/$C19*100</f>
        <v>7.6923076923076925</v>
      </c>
      <c r="N38" s="290">
        <f t="shared" si="20"/>
        <v>0</v>
      </c>
      <c r="O38" s="9">
        <f t="shared" si="20"/>
        <v>15.384615384615385</v>
      </c>
      <c r="P38" s="9">
        <f t="shared" si="20"/>
        <v>46.15384615384615</v>
      </c>
      <c r="Q38" s="9">
        <f t="shared" si="20"/>
        <v>7.6923076923076925</v>
      </c>
      <c r="R38" s="9">
        <f t="shared" si="20"/>
        <v>19.230769230769234</v>
      </c>
      <c r="S38" s="141">
        <f t="shared" si="20"/>
        <v>0</v>
      </c>
      <c r="T38" s="140">
        <f t="shared" si="20"/>
        <v>0</v>
      </c>
      <c r="U38" s="9">
        <f t="shared" si="20"/>
        <v>0</v>
      </c>
      <c r="V38" s="9">
        <f t="shared" si="20"/>
        <v>0</v>
      </c>
      <c r="W38" s="57">
        <f t="shared" si="20"/>
        <v>3.8461538461538463</v>
      </c>
    </row>
    <row r="39" spans="2:23" ht="13.5">
      <c r="B39" s="298" t="s">
        <v>26</v>
      </c>
      <c r="C39" s="6">
        <f t="shared" si="7"/>
        <v>100</v>
      </c>
      <c r="D39" s="58">
        <f t="shared" si="15"/>
        <v>2.941176470588235</v>
      </c>
      <c r="E39" s="140">
        <f t="shared" si="15"/>
        <v>2.941176470588235</v>
      </c>
      <c r="F39" s="8">
        <f t="shared" si="15"/>
        <v>0</v>
      </c>
      <c r="G39" s="140">
        <f t="shared" si="15"/>
        <v>0</v>
      </c>
      <c r="H39" s="8">
        <f t="shared" si="15"/>
        <v>0</v>
      </c>
      <c r="I39" s="140">
        <f t="shared" si="15"/>
        <v>0</v>
      </c>
      <c r="J39" s="290">
        <f t="shared" si="15"/>
        <v>0</v>
      </c>
      <c r="K39" s="140">
        <f t="shared" si="15"/>
        <v>8.823529411764707</v>
      </c>
      <c r="L39" s="9">
        <f t="shared" si="15"/>
        <v>0</v>
      </c>
      <c r="M39" s="7">
        <f aca="true" t="shared" si="21" ref="M39:W39">M20/$C20*100</f>
        <v>0</v>
      </c>
      <c r="N39" s="290">
        <f t="shared" si="21"/>
        <v>0</v>
      </c>
      <c r="O39" s="9">
        <f t="shared" si="21"/>
        <v>0</v>
      </c>
      <c r="P39" s="9">
        <f t="shared" si="21"/>
        <v>73.52941176470588</v>
      </c>
      <c r="Q39" s="9">
        <f t="shared" si="21"/>
        <v>0</v>
      </c>
      <c r="R39" s="9">
        <f t="shared" si="21"/>
        <v>14.705882352941178</v>
      </c>
      <c r="S39" s="141">
        <f t="shared" si="21"/>
        <v>0</v>
      </c>
      <c r="T39" s="140">
        <f t="shared" si="21"/>
        <v>0</v>
      </c>
      <c r="U39" s="9">
        <f t="shared" si="21"/>
        <v>0</v>
      </c>
      <c r="V39" s="9">
        <f t="shared" si="21"/>
        <v>0</v>
      </c>
      <c r="W39" s="57">
        <f t="shared" si="21"/>
        <v>0</v>
      </c>
    </row>
    <row r="40" spans="2:23" ht="13.5">
      <c r="B40" s="298" t="s">
        <v>27</v>
      </c>
      <c r="C40" s="6">
        <f t="shared" si="7"/>
        <v>100</v>
      </c>
      <c r="D40" s="58">
        <f t="shared" si="15"/>
        <v>0</v>
      </c>
      <c r="E40" s="140">
        <f t="shared" si="15"/>
        <v>0</v>
      </c>
      <c r="F40" s="8">
        <f t="shared" si="15"/>
        <v>0</v>
      </c>
      <c r="G40" s="140">
        <f t="shared" si="15"/>
        <v>0</v>
      </c>
      <c r="H40" s="8">
        <f t="shared" si="15"/>
        <v>0</v>
      </c>
      <c r="I40" s="140">
        <f t="shared" si="15"/>
        <v>0</v>
      </c>
      <c r="J40" s="290">
        <f t="shared" si="15"/>
        <v>0</v>
      </c>
      <c r="K40" s="140">
        <f t="shared" si="15"/>
        <v>18.75</v>
      </c>
      <c r="L40" s="9">
        <f t="shared" si="15"/>
        <v>0</v>
      </c>
      <c r="M40" s="7">
        <f aca="true" t="shared" si="22" ref="M40:W40">M21/$C21*100</f>
        <v>0</v>
      </c>
      <c r="N40" s="290">
        <f t="shared" si="22"/>
        <v>0</v>
      </c>
      <c r="O40" s="9">
        <f t="shared" si="22"/>
        <v>18.75</v>
      </c>
      <c r="P40" s="9">
        <f t="shared" si="22"/>
        <v>12.5</v>
      </c>
      <c r="Q40" s="9">
        <f t="shared" si="22"/>
        <v>37.5</v>
      </c>
      <c r="R40" s="9">
        <f t="shared" si="22"/>
        <v>12.5</v>
      </c>
      <c r="S40" s="141">
        <f t="shared" si="22"/>
        <v>0</v>
      </c>
      <c r="T40" s="140">
        <f t="shared" si="22"/>
        <v>0</v>
      </c>
      <c r="U40" s="9">
        <f t="shared" si="22"/>
        <v>0</v>
      </c>
      <c r="V40" s="9">
        <f t="shared" si="22"/>
        <v>0</v>
      </c>
      <c r="W40" s="57">
        <f t="shared" si="22"/>
        <v>0</v>
      </c>
    </row>
    <row r="41" spans="2:23" ht="14.25" thickBot="1">
      <c r="B41" s="300" t="s">
        <v>29</v>
      </c>
      <c r="C41" s="142">
        <f t="shared" si="7"/>
        <v>0</v>
      </c>
      <c r="D41" s="61">
        <v>0</v>
      </c>
      <c r="E41" s="145">
        <v>0</v>
      </c>
      <c r="F41" s="144">
        <v>0</v>
      </c>
      <c r="G41" s="145">
        <v>0</v>
      </c>
      <c r="H41" s="144">
        <v>0</v>
      </c>
      <c r="I41" s="145">
        <v>0</v>
      </c>
      <c r="J41" s="294">
        <v>0</v>
      </c>
      <c r="K41" s="145">
        <v>0</v>
      </c>
      <c r="L41" s="10">
        <v>0</v>
      </c>
      <c r="M41" s="143">
        <v>0</v>
      </c>
      <c r="N41" s="294">
        <v>0</v>
      </c>
      <c r="O41" s="10">
        <v>0</v>
      </c>
      <c r="P41" s="10">
        <v>0</v>
      </c>
      <c r="Q41" s="10">
        <v>0</v>
      </c>
      <c r="R41" s="10">
        <v>0</v>
      </c>
      <c r="S41" s="295">
        <v>0</v>
      </c>
      <c r="T41" s="145">
        <v>0</v>
      </c>
      <c r="U41" s="10">
        <v>0</v>
      </c>
      <c r="V41" s="10">
        <v>0</v>
      </c>
      <c r="W41" s="60">
        <v>0</v>
      </c>
    </row>
  </sheetData>
  <sheetProtection/>
  <mergeCells count="25">
    <mergeCell ref="T3:W3"/>
    <mergeCell ref="T2:W2"/>
    <mergeCell ref="Q4:Q5"/>
    <mergeCell ref="R4:R5"/>
    <mergeCell ref="S4:S5"/>
    <mergeCell ref="T4:T5"/>
    <mergeCell ref="U4:U5"/>
    <mergeCell ref="V4:V5"/>
    <mergeCell ref="I4:I5"/>
    <mergeCell ref="J4:J5"/>
    <mergeCell ref="K4:K5"/>
    <mergeCell ref="L4:L5"/>
    <mergeCell ref="M3:N3"/>
    <mergeCell ref="M4:M5"/>
    <mergeCell ref="N4:N5"/>
    <mergeCell ref="O4:O5"/>
    <mergeCell ref="W4:W5"/>
    <mergeCell ref="B3:B5"/>
    <mergeCell ref="C3:C4"/>
    <mergeCell ref="D3:J3"/>
    <mergeCell ref="D4:D5"/>
    <mergeCell ref="E4:E5"/>
    <mergeCell ref="F4:F5"/>
    <mergeCell ref="G4:G5"/>
    <mergeCell ref="H4:H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8" sqref="E8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37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78</v>
      </c>
    </row>
    <row r="2" spans="2:23" ht="18" thickBot="1">
      <c r="B2" s="11"/>
      <c r="T2" s="391" t="s">
        <v>84</v>
      </c>
      <c r="U2" s="391"/>
      <c r="V2" s="391"/>
      <c r="W2" s="391"/>
    </row>
    <row r="3" spans="2:23" ht="29.25" customHeight="1" thickBot="1">
      <c r="B3" s="458" t="s">
        <v>0</v>
      </c>
      <c r="C3" s="461" t="s">
        <v>1</v>
      </c>
      <c r="D3" s="463" t="s">
        <v>2</v>
      </c>
      <c r="E3" s="464"/>
      <c r="F3" s="464"/>
      <c r="G3" s="464"/>
      <c r="H3" s="464"/>
      <c r="I3" s="464"/>
      <c r="J3" s="465"/>
      <c r="K3" s="13" t="s">
        <v>35</v>
      </c>
      <c r="L3" s="14" t="s">
        <v>36</v>
      </c>
      <c r="M3" s="466" t="s">
        <v>3</v>
      </c>
      <c r="N3" s="467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68" t="s">
        <v>42</v>
      </c>
      <c r="U3" s="469"/>
      <c r="V3" s="469"/>
      <c r="W3" s="470"/>
    </row>
    <row r="4" spans="2:23" ht="45.75" customHeight="1">
      <c r="B4" s="459"/>
      <c r="C4" s="462"/>
      <c r="D4" s="471" t="s">
        <v>4</v>
      </c>
      <c r="E4" s="473" t="s">
        <v>5</v>
      </c>
      <c r="F4" s="475" t="s">
        <v>6</v>
      </c>
      <c r="G4" s="475" t="s">
        <v>7</v>
      </c>
      <c r="H4" s="475" t="s">
        <v>8</v>
      </c>
      <c r="I4" s="475" t="s">
        <v>9</v>
      </c>
      <c r="J4" s="483" t="s">
        <v>10</v>
      </c>
      <c r="K4" s="477" t="s">
        <v>11</v>
      </c>
      <c r="L4" s="479" t="s">
        <v>4</v>
      </c>
      <c r="M4" s="485" t="s">
        <v>12</v>
      </c>
      <c r="N4" s="483" t="s">
        <v>13</v>
      </c>
      <c r="O4" s="489" t="s">
        <v>14</v>
      </c>
      <c r="P4" s="15" t="s">
        <v>43</v>
      </c>
      <c r="Q4" s="477" t="s">
        <v>15</v>
      </c>
      <c r="R4" s="491" t="s">
        <v>16</v>
      </c>
      <c r="S4" s="493" t="s">
        <v>44</v>
      </c>
      <c r="T4" s="495" t="s">
        <v>17</v>
      </c>
      <c r="U4" s="481" t="s">
        <v>18</v>
      </c>
      <c r="V4" s="481" t="s">
        <v>19</v>
      </c>
      <c r="W4" s="487" t="s">
        <v>20</v>
      </c>
    </row>
    <row r="5" spans="2:23" ht="44.25" customHeight="1" thickBot="1">
      <c r="B5" s="460"/>
      <c r="C5" s="16" t="s">
        <v>21</v>
      </c>
      <c r="D5" s="472"/>
      <c r="E5" s="474"/>
      <c r="F5" s="476"/>
      <c r="G5" s="476"/>
      <c r="H5" s="476"/>
      <c r="I5" s="476"/>
      <c r="J5" s="484"/>
      <c r="K5" s="478"/>
      <c r="L5" s="480"/>
      <c r="M5" s="486"/>
      <c r="N5" s="484"/>
      <c r="O5" s="490"/>
      <c r="P5" s="17" t="s">
        <v>22</v>
      </c>
      <c r="Q5" s="478"/>
      <c r="R5" s="492"/>
      <c r="S5" s="494"/>
      <c r="T5" s="496"/>
      <c r="U5" s="482"/>
      <c r="V5" s="482"/>
      <c r="W5" s="488"/>
    </row>
    <row r="6" spans="2:23" ht="13.5">
      <c r="B6" s="351" t="s">
        <v>23</v>
      </c>
      <c r="C6" s="18">
        <f aca="true" t="shared" si="0" ref="C6:W6">SUM(C7:C16)</f>
        <v>6446</v>
      </c>
      <c r="D6" s="19">
        <f t="shared" si="0"/>
        <v>3923</v>
      </c>
      <c r="E6" s="20">
        <f t="shared" si="0"/>
        <v>3088</v>
      </c>
      <c r="F6" s="21">
        <f t="shared" si="0"/>
        <v>828</v>
      </c>
      <c r="G6" s="21">
        <f t="shared" si="0"/>
        <v>4</v>
      </c>
      <c r="H6" s="21">
        <f t="shared" si="0"/>
        <v>0</v>
      </c>
      <c r="I6" s="21">
        <f t="shared" si="0"/>
        <v>3</v>
      </c>
      <c r="J6" s="22">
        <f t="shared" si="0"/>
        <v>0</v>
      </c>
      <c r="K6" s="23">
        <f t="shared" si="0"/>
        <v>1377</v>
      </c>
      <c r="L6" s="23">
        <f t="shared" si="0"/>
        <v>255</v>
      </c>
      <c r="M6" s="24">
        <f t="shared" si="0"/>
        <v>149</v>
      </c>
      <c r="N6" s="22">
        <f t="shared" si="0"/>
        <v>106</v>
      </c>
      <c r="O6" s="23">
        <f t="shared" si="0"/>
        <v>7</v>
      </c>
      <c r="P6" s="23">
        <f t="shared" si="0"/>
        <v>483</v>
      </c>
      <c r="Q6" s="23">
        <f t="shared" si="0"/>
        <v>97</v>
      </c>
      <c r="R6" s="23">
        <f t="shared" si="0"/>
        <v>304</v>
      </c>
      <c r="S6" s="25">
        <f t="shared" si="0"/>
        <v>0</v>
      </c>
      <c r="T6" s="26">
        <f t="shared" si="0"/>
        <v>0</v>
      </c>
      <c r="U6" s="23">
        <f t="shared" si="0"/>
        <v>3</v>
      </c>
      <c r="V6" s="23">
        <f t="shared" si="0"/>
        <v>1</v>
      </c>
      <c r="W6" s="27">
        <f t="shared" si="0"/>
        <v>0</v>
      </c>
    </row>
    <row r="7" spans="2:23" ht="13.5">
      <c r="B7" s="352" t="s">
        <v>24</v>
      </c>
      <c r="C7" s="28">
        <f>D7+K7+L7+O7+P7+Q7+R7+S7</f>
        <v>5223</v>
      </c>
      <c r="D7" s="29">
        <f>SUM(E7:J7)</f>
        <v>3221</v>
      </c>
      <c r="E7" s="30">
        <v>2477</v>
      </c>
      <c r="F7" s="31">
        <v>741</v>
      </c>
      <c r="G7" s="31">
        <v>3</v>
      </c>
      <c r="H7" s="31">
        <v>0</v>
      </c>
      <c r="I7" s="31">
        <v>0</v>
      </c>
      <c r="J7" s="32">
        <v>0</v>
      </c>
      <c r="K7" s="33">
        <v>1218</v>
      </c>
      <c r="L7" s="34">
        <f>SUM(M7:N7)</f>
        <v>153</v>
      </c>
      <c r="M7" s="35">
        <v>101</v>
      </c>
      <c r="N7" s="32">
        <v>52</v>
      </c>
      <c r="O7" s="33">
        <v>4</v>
      </c>
      <c r="P7" s="33">
        <v>291</v>
      </c>
      <c r="Q7" s="33">
        <v>85</v>
      </c>
      <c r="R7" s="33">
        <v>251</v>
      </c>
      <c r="S7" s="36">
        <v>0</v>
      </c>
      <c r="T7" s="37">
        <v>0</v>
      </c>
      <c r="U7" s="33">
        <v>3</v>
      </c>
      <c r="V7" s="33">
        <v>1</v>
      </c>
      <c r="W7" s="38">
        <v>0</v>
      </c>
    </row>
    <row r="8" spans="2:23" ht="13.5">
      <c r="B8" s="352" t="s">
        <v>25</v>
      </c>
      <c r="C8" s="28">
        <f aca="true" t="shared" si="1" ref="C8:C22">D8+K8+L8+O8+P8+Q8+R8+S8</f>
        <v>123</v>
      </c>
      <c r="D8" s="29">
        <f aca="true" t="shared" si="2" ref="D8:D22">SUM(E8:J8)</f>
        <v>30</v>
      </c>
      <c r="E8" s="30">
        <v>17</v>
      </c>
      <c r="F8" s="31">
        <v>13</v>
      </c>
      <c r="G8" s="31">
        <v>0</v>
      </c>
      <c r="H8" s="31">
        <v>0</v>
      </c>
      <c r="I8" s="31">
        <v>0</v>
      </c>
      <c r="J8" s="32">
        <v>0</v>
      </c>
      <c r="K8" s="33">
        <v>19</v>
      </c>
      <c r="L8" s="34">
        <f aca="true" t="shared" si="3" ref="L8:L22">SUM(M8:N8)</f>
        <v>7</v>
      </c>
      <c r="M8" s="35">
        <v>6</v>
      </c>
      <c r="N8" s="32">
        <v>1</v>
      </c>
      <c r="O8" s="33">
        <v>2</v>
      </c>
      <c r="P8" s="33">
        <v>50</v>
      </c>
      <c r="Q8" s="33">
        <v>3</v>
      </c>
      <c r="R8" s="33">
        <v>12</v>
      </c>
      <c r="S8" s="36">
        <v>0</v>
      </c>
      <c r="T8" s="37">
        <v>0</v>
      </c>
      <c r="U8" s="33">
        <v>0</v>
      </c>
      <c r="V8" s="33">
        <v>0</v>
      </c>
      <c r="W8" s="38">
        <v>0</v>
      </c>
    </row>
    <row r="9" spans="2:23" ht="13.5">
      <c r="B9" s="352" t="s">
        <v>26</v>
      </c>
      <c r="C9" s="28">
        <f t="shared" si="1"/>
        <v>70</v>
      </c>
      <c r="D9" s="29">
        <f t="shared" si="2"/>
        <v>19</v>
      </c>
      <c r="E9" s="30">
        <v>12</v>
      </c>
      <c r="F9" s="31">
        <v>7</v>
      </c>
      <c r="G9" s="31">
        <v>0</v>
      </c>
      <c r="H9" s="31">
        <v>0</v>
      </c>
      <c r="I9" s="31">
        <v>0</v>
      </c>
      <c r="J9" s="32">
        <v>0</v>
      </c>
      <c r="K9" s="33">
        <v>15</v>
      </c>
      <c r="L9" s="34">
        <f t="shared" si="3"/>
        <v>5</v>
      </c>
      <c r="M9" s="35">
        <v>5</v>
      </c>
      <c r="N9" s="32">
        <v>0</v>
      </c>
      <c r="O9" s="33">
        <v>1</v>
      </c>
      <c r="P9" s="33">
        <v>28</v>
      </c>
      <c r="Q9" s="33">
        <v>1</v>
      </c>
      <c r="R9" s="33">
        <v>1</v>
      </c>
      <c r="S9" s="36">
        <v>0</v>
      </c>
      <c r="T9" s="37">
        <v>0</v>
      </c>
      <c r="U9" s="33">
        <v>0</v>
      </c>
      <c r="V9" s="33">
        <v>0</v>
      </c>
      <c r="W9" s="38">
        <v>0</v>
      </c>
    </row>
    <row r="10" spans="2:23" ht="13.5">
      <c r="B10" s="352" t="s">
        <v>27</v>
      </c>
      <c r="C10" s="28">
        <f t="shared" si="1"/>
        <v>185</v>
      </c>
      <c r="D10" s="29">
        <f t="shared" si="2"/>
        <v>70</v>
      </c>
      <c r="E10" s="30">
        <v>42</v>
      </c>
      <c r="F10" s="31">
        <v>28</v>
      </c>
      <c r="G10" s="31">
        <v>0</v>
      </c>
      <c r="H10" s="31">
        <v>0</v>
      </c>
      <c r="I10" s="31">
        <v>0</v>
      </c>
      <c r="J10" s="32">
        <v>0</v>
      </c>
      <c r="K10" s="33">
        <v>42</v>
      </c>
      <c r="L10" s="34">
        <f t="shared" si="3"/>
        <v>8</v>
      </c>
      <c r="M10" s="35">
        <v>7</v>
      </c>
      <c r="N10" s="32">
        <v>1</v>
      </c>
      <c r="O10" s="33">
        <v>0</v>
      </c>
      <c r="P10" s="33">
        <v>61</v>
      </c>
      <c r="Q10" s="33">
        <v>2</v>
      </c>
      <c r="R10" s="33">
        <v>2</v>
      </c>
      <c r="S10" s="36">
        <v>0</v>
      </c>
      <c r="T10" s="37">
        <v>0</v>
      </c>
      <c r="U10" s="33">
        <v>0</v>
      </c>
      <c r="V10" s="33">
        <v>0</v>
      </c>
      <c r="W10" s="38">
        <v>0</v>
      </c>
    </row>
    <row r="11" spans="2:23" ht="13.5">
      <c r="B11" s="352" t="s">
        <v>28</v>
      </c>
      <c r="C11" s="28">
        <f t="shared" si="1"/>
        <v>19</v>
      </c>
      <c r="D11" s="29">
        <f t="shared" si="2"/>
        <v>4</v>
      </c>
      <c r="E11" s="30">
        <v>1</v>
      </c>
      <c r="F11" s="31">
        <v>2</v>
      </c>
      <c r="G11" s="31">
        <v>0</v>
      </c>
      <c r="H11" s="31">
        <v>0</v>
      </c>
      <c r="I11" s="31">
        <v>1</v>
      </c>
      <c r="J11" s="32">
        <v>0</v>
      </c>
      <c r="K11" s="33">
        <v>9</v>
      </c>
      <c r="L11" s="34">
        <f t="shared" si="3"/>
        <v>0</v>
      </c>
      <c r="M11" s="35">
        <v>0</v>
      </c>
      <c r="N11" s="32">
        <v>0</v>
      </c>
      <c r="O11" s="33">
        <v>0</v>
      </c>
      <c r="P11" s="33">
        <v>6</v>
      </c>
      <c r="Q11" s="33">
        <v>0</v>
      </c>
      <c r="R11" s="33">
        <v>0</v>
      </c>
      <c r="S11" s="36">
        <v>0</v>
      </c>
      <c r="T11" s="37">
        <v>0</v>
      </c>
      <c r="U11" s="33">
        <v>0</v>
      </c>
      <c r="V11" s="33">
        <v>0</v>
      </c>
      <c r="W11" s="38">
        <v>0</v>
      </c>
    </row>
    <row r="12" spans="2:23" ht="13.5">
      <c r="B12" s="352" t="s">
        <v>29</v>
      </c>
      <c r="C12" s="28">
        <f t="shared" si="1"/>
        <v>9</v>
      </c>
      <c r="D12" s="29">
        <f t="shared" si="2"/>
        <v>0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2">
        <v>0</v>
      </c>
      <c r="K12" s="33">
        <v>0</v>
      </c>
      <c r="L12" s="34">
        <f t="shared" si="3"/>
        <v>1</v>
      </c>
      <c r="M12" s="35">
        <v>1</v>
      </c>
      <c r="N12" s="32">
        <v>0</v>
      </c>
      <c r="O12" s="33">
        <v>0</v>
      </c>
      <c r="P12" s="33">
        <v>6</v>
      </c>
      <c r="Q12" s="33">
        <v>1</v>
      </c>
      <c r="R12" s="33">
        <v>1</v>
      </c>
      <c r="S12" s="36">
        <v>0</v>
      </c>
      <c r="T12" s="37">
        <v>0</v>
      </c>
      <c r="U12" s="33">
        <v>0</v>
      </c>
      <c r="V12" s="33">
        <v>0</v>
      </c>
      <c r="W12" s="38">
        <v>0</v>
      </c>
    </row>
    <row r="13" spans="2:23" ht="13.5">
      <c r="B13" s="352" t="s">
        <v>30</v>
      </c>
      <c r="C13" s="28">
        <f t="shared" si="1"/>
        <v>15</v>
      </c>
      <c r="D13" s="29">
        <f t="shared" si="2"/>
        <v>10</v>
      </c>
      <c r="E13" s="30">
        <v>6</v>
      </c>
      <c r="F13" s="31">
        <v>3</v>
      </c>
      <c r="G13" s="31">
        <v>1</v>
      </c>
      <c r="H13" s="31">
        <v>0</v>
      </c>
      <c r="I13" s="31">
        <v>0</v>
      </c>
      <c r="J13" s="32">
        <v>0</v>
      </c>
      <c r="K13" s="33">
        <v>2</v>
      </c>
      <c r="L13" s="34">
        <f t="shared" si="3"/>
        <v>0</v>
      </c>
      <c r="M13" s="35">
        <v>0</v>
      </c>
      <c r="N13" s="32">
        <v>0</v>
      </c>
      <c r="O13" s="33">
        <v>0</v>
      </c>
      <c r="P13" s="33">
        <v>1</v>
      </c>
      <c r="Q13" s="33">
        <v>0</v>
      </c>
      <c r="R13" s="33">
        <v>2</v>
      </c>
      <c r="S13" s="36">
        <v>0</v>
      </c>
      <c r="T13" s="37">
        <v>0</v>
      </c>
      <c r="U13" s="33">
        <v>0</v>
      </c>
      <c r="V13" s="33">
        <v>0</v>
      </c>
      <c r="W13" s="38">
        <v>0</v>
      </c>
    </row>
    <row r="14" spans="2:23" ht="13.5">
      <c r="B14" s="352" t="s">
        <v>80</v>
      </c>
      <c r="C14" s="28">
        <f t="shared" si="1"/>
        <v>20</v>
      </c>
      <c r="D14" s="29">
        <f t="shared" si="2"/>
        <v>1</v>
      </c>
      <c r="E14" s="30">
        <v>1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  <c r="K14" s="33">
        <v>5</v>
      </c>
      <c r="L14" s="34">
        <f t="shared" si="3"/>
        <v>0</v>
      </c>
      <c r="M14" s="35">
        <v>0</v>
      </c>
      <c r="N14" s="32">
        <v>0</v>
      </c>
      <c r="O14" s="33">
        <v>0</v>
      </c>
      <c r="P14" s="33">
        <v>14</v>
      </c>
      <c r="Q14" s="33">
        <v>0</v>
      </c>
      <c r="R14" s="33">
        <v>0</v>
      </c>
      <c r="S14" s="36">
        <v>0</v>
      </c>
      <c r="T14" s="37">
        <v>0</v>
      </c>
      <c r="U14" s="33">
        <v>0</v>
      </c>
      <c r="V14" s="33">
        <v>0</v>
      </c>
      <c r="W14" s="38">
        <v>0</v>
      </c>
    </row>
    <row r="15" spans="2:23" ht="13.5">
      <c r="B15" s="352" t="s">
        <v>31</v>
      </c>
      <c r="C15" s="28">
        <f t="shared" si="1"/>
        <v>110</v>
      </c>
      <c r="D15" s="29">
        <f t="shared" si="2"/>
        <v>45</v>
      </c>
      <c r="E15" s="30">
        <v>25</v>
      </c>
      <c r="F15" s="31">
        <v>20</v>
      </c>
      <c r="G15" s="31">
        <v>0</v>
      </c>
      <c r="H15" s="31">
        <v>0</v>
      </c>
      <c r="I15" s="31">
        <v>0</v>
      </c>
      <c r="J15" s="32">
        <v>0</v>
      </c>
      <c r="K15" s="33">
        <v>43</v>
      </c>
      <c r="L15" s="34">
        <f t="shared" si="3"/>
        <v>0</v>
      </c>
      <c r="M15" s="35">
        <v>0</v>
      </c>
      <c r="N15" s="32">
        <v>0</v>
      </c>
      <c r="O15" s="33">
        <v>0</v>
      </c>
      <c r="P15" s="33">
        <v>18</v>
      </c>
      <c r="Q15" s="33">
        <v>2</v>
      </c>
      <c r="R15" s="33">
        <v>2</v>
      </c>
      <c r="S15" s="36">
        <v>0</v>
      </c>
      <c r="T15" s="37">
        <v>0</v>
      </c>
      <c r="U15" s="33">
        <v>0</v>
      </c>
      <c r="V15" s="33">
        <v>0</v>
      </c>
      <c r="W15" s="38">
        <v>0</v>
      </c>
    </row>
    <row r="16" spans="2:23" ht="13.5">
      <c r="B16" s="352" t="s">
        <v>32</v>
      </c>
      <c r="C16" s="28">
        <f t="shared" si="1"/>
        <v>672</v>
      </c>
      <c r="D16" s="29">
        <f t="shared" si="2"/>
        <v>523</v>
      </c>
      <c r="E16" s="30">
        <v>507</v>
      </c>
      <c r="F16" s="31">
        <v>14</v>
      </c>
      <c r="G16" s="31">
        <v>0</v>
      </c>
      <c r="H16" s="31">
        <v>0</v>
      </c>
      <c r="I16" s="31">
        <v>2</v>
      </c>
      <c r="J16" s="32">
        <v>0</v>
      </c>
      <c r="K16" s="33">
        <v>24</v>
      </c>
      <c r="L16" s="34">
        <f t="shared" si="3"/>
        <v>81</v>
      </c>
      <c r="M16" s="35">
        <v>29</v>
      </c>
      <c r="N16" s="32">
        <v>52</v>
      </c>
      <c r="O16" s="33">
        <v>0</v>
      </c>
      <c r="P16" s="33">
        <v>8</v>
      </c>
      <c r="Q16" s="33">
        <v>3</v>
      </c>
      <c r="R16" s="33">
        <v>33</v>
      </c>
      <c r="S16" s="36">
        <v>0</v>
      </c>
      <c r="T16" s="37">
        <v>0</v>
      </c>
      <c r="U16" s="33">
        <v>0</v>
      </c>
      <c r="V16" s="33">
        <v>0</v>
      </c>
      <c r="W16" s="38">
        <v>0</v>
      </c>
    </row>
    <row r="17" spans="2:23" ht="13.5">
      <c r="B17" s="355" t="s">
        <v>33</v>
      </c>
      <c r="C17" s="203">
        <f aca="true" t="shared" si="4" ref="C17:I17">SUM(C18:C22)</f>
        <v>111</v>
      </c>
      <c r="D17" s="204">
        <f t="shared" si="4"/>
        <v>9</v>
      </c>
      <c r="E17" s="205">
        <f t="shared" si="4"/>
        <v>8</v>
      </c>
      <c r="F17" s="205">
        <f t="shared" si="4"/>
        <v>1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6">
        <f aca="true" t="shared" si="5" ref="J17:W17">SUM(J18:J22)</f>
        <v>0</v>
      </c>
      <c r="K17" s="207">
        <f t="shared" si="5"/>
        <v>11</v>
      </c>
      <c r="L17" s="207">
        <f t="shared" si="5"/>
        <v>9</v>
      </c>
      <c r="M17" s="205">
        <f t="shared" si="5"/>
        <v>8</v>
      </c>
      <c r="N17" s="206">
        <f t="shared" si="5"/>
        <v>1</v>
      </c>
      <c r="O17" s="207">
        <f t="shared" si="5"/>
        <v>3</v>
      </c>
      <c r="P17" s="207">
        <f t="shared" si="5"/>
        <v>26</v>
      </c>
      <c r="Q17" s="208">
        <f t="shared" si="5"/>
        <v>41</v>
      </c>
      <c r="R17" s="207">
        <f t="shared" si="5"/>
        <v>12</v>
      </c>
      <c r="S17" s="206">
        <f t="shared" si="5"/>
        <v>0</v>
      </c>
      <c r="T17" s="209">
        <f t="shared" si="5"/>
        <v>0</v>
      </c>
      <c r="U17" s="207">
        <f t="shared" si="5"/>
        <v>0</v>
      </c>
      <c r="V17" s="207">
        <f t="shared" si="5"/>
        <v>0</v>
      </c>
      <c r="W17" s="210">
        <f t="shared" si="5"/>
        <v>0</v>
      </c>
    </row>
    <row r="18" spans="2:23" ht="13.5">
      <c r="B18" s="352" t="s">
        <v>24</v>
      </c>
      <c r="C18" s="28">
        <f t="shared" si="1"/>
        <v>90</v>
      </c>
      <c r="D18" s="29">
        <f t="shared" si="2"/>
        <v>7</v>
      </c>
      <c r="E18" s="35">
        <v>6</v>
      </c>
      <c r="F18" s="31">
        <v>1</v>
      </c>
      <c r="G18" s="31">
        <v>0</v>
      </c>
      <c r="H18" s="31">
        <v>0</v>
      </c>
      <c r="I18" s="31">
        <v>0</v>
      </c>
      <c r="J18" s="32">
        <v>0</v>
      </c>
      <c r="K18" s="33">
        <v>10</v>
      </c>
      <c r="L18" s="34">
        <f t="shared" si="3"/>
        <v>8</v>
      </c>
      <c r="M18" s="35">
        <v>7</v>
      </c>
      <c r="N18" s="32">
        <v>1</v>
      </c>
      <c r="O18" s="33">
        <v>3</v>
      </c>
      <c r="P18" s="33">
        <v>20</v>
      </c>
      <c r="Q18" s="33">
        <v>34</v>
      </c>
      <c r="R18" s="33">
        <v>8</v>
      </c>
      <c r="S18" s="36">
        <v>0</v>
      </c>
      <c r="T18" s="37">
        <v>0</v>
      </c>
      <c r="U18" s="33">
        <v>0</v>
      </c>
      <c r="V18" s="33">
        <v>0</v>
      </c>
      <c r="W18" s="38">
        <v>0</v>
      </c>
    </row>
    <row r="19" spans="2:23" ht="13.5">
      <c r="B19" s="352" t="s">
        <v>25</v>
      </c>
      <c r="C19" s="28">
        <f t="shared" si="1"/>
        <v>0</v>
      </c>
      <c r="D19" s="29">
        <f t="shared" si="2"/>
        <v>0</v>
      </c>
      <c r="E19" s="35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3">
        <v>0</v>
      </c>
      <c r="L19" s="34">
        <f t="shared" si="3"/>
        <v>0</v>
      </c>
      <c r="M19" s="35">
        <v>0</v>
      </c>
      <c r="N19" s="32">
        <v>0</v>
      </c>
      <c r="O19" s="33">
        <v>0</v>
      </c>
      <c r="P19" s="33">
        <v>0</v>
      </c>
      <c r="Q19" s="33">
        <v>0</v>
      </c>
      <c r="R19" s="33">
        <v>0</v>
      </c>
      <c r="S19" s="36">
        <v>0</v>
      </c>
      <c r="T19" s="37">
        <v>0</v>
      </c>
      <c r="U19" s="33">
        <v>0</v>
      </c>
      <c r="V19" s="33">
        <v>0</v>
      </c>
      <c r="W19" s="38">
        <v>0</v>
      </c>
    </row>
    <row r="20" spans="2:23" ht="13.5">
      <c r="B20" s="352" t="s">
        <v>26</v>
      </c>
      <c r="C20" s="28">
        <f t="shared" si="1"/>
        <v>2</v>
      </c>
      <c r="D20" s="29">
        <f t="shared" si="2"/>
        <v>0</v>
      </c>
      <c r="E20" s="35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3">
        <v>0</v>
      </c>
      <c r="L20" s="34">
        <f t="shared" si="3"/>
        <v>0</v>
      </c>
      <c r="M20" s="35">
        <v>0</v>
      </c>
      <c r="N20" s="32">
        <v>0</v>
      </c>
      <c r="O20" s="33">
        <v>0</v>
      </c>
      <c r="P20" s="33">
        <v>2</v>
      </c>
      <c r="Q20" s="33">
        <v>0</v>
      </c>
      <c r="R20" s="33">
        <v>0</v>
      </c>
      <c r="S20" s="36">
        <v>0</v>
      </c>
      <c r="T20" s="37">
        <v>0</v>
      </c>
      <c r="U20" s="33">
        <v>0</v>
      </c>
      <c r="V20" s="33">
        <v>0</v>
      </c>
      <c r="W20" s="38">
        <v>0</v>
      </c>
    </row>
    <row r="21" spans="2:23" ht="13.5">
      <c r="B21" s="352" t="s">
        <v>27</v>
      </c>
      <c r="C21" s="28">
        <f t="shared" si="1"/>
        <v>8</v>
      </c>
      <c r="D21" s="29">
        <f t="shared" si="2"/>
        <v>2</v>
      </c>
      <c r="E21" s="35">
        <v>2</v>
      </c>
      <c r="F21" s="31">
        <v>0</v>
      </c>
      <c r="G21" s="31">
        <v>0</v>
      </c>
      <c r="H21" s="31">
        <v>0</v>
      </c>
      <c r="I21" s="31">
        <v>0</v>
      </c>
      <c r="J21" s="32">
        <v>0</v>
      </c>
      <c r="K21" s="33">
        <v>0</v>
      </c>
      <c r="L21" s="34">
        <f t="shared" si="3"/>
        <v>0</v>
      </c>
      <c r="M21" s="35">
        <v>0</v>
      </c>
      <c r="N21" s="32">
        <v>0</v>
      </c>
      <c r="O21" s="33">
        <v>0</v>
      </c>
      <c r="P21" s="33">
        <v>1</v>
      </c>
      <c r="Q21" s="33">
        <v>5</v>
      </c>
      <c r="R21" s="33">
        <v>0</v>
      </c>
      <c r="S21" s="36">
        <v>0</v>
      </c>
      <c r="T21" s="37">
        <v>0</v>
      </c>
      <c r="U21" s="33">
        <v>0</v>
      </c>
      <c r="V21" s="33">
        <v>0</v>
      </c>
      <c r="W21" s="38">
        <v>0</v>
      </c>
    </row>
    <row r="22" spans="2:23" ht="14.25" thickBot="1">
      <c r="B22" s="354" t="s">
        <v>29</v>
      </c>
      <c r="C22" s="62">
        <f t="shared" si="1"/>
        <v>11</v>
      </c>
      <c r="D22" s="44">
        <f t="shared" si="2"/>
        <v>0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8">
        <v>1</v>
      </c>
      <c r="L22" s="49">
        <f t="shared" si="3"/>
        <v>1</v>
      </c>
      <c r="M22" s="45">
        <v>1</v>
      </c>
      <c r="N22" s="47">
        <v>0</v>
      </c>
      <c r="O22" s="48">
        <v>0</v>
      </c>
      <c r="P22" s="48">
        <v>3</v>
      </c>
      <c r="Q22" s="48">
        <v>2</v>
      </c>
      <c r="R22" s="48">
        <v>4</v>
      </c>
      <c r="S22" s="50">
        <v>0</v>
      </c>
      <c r="T22" s="51">
        <v>0</v>
      </c>
      <c r="U22" s="48">
        <v>0</v>
      </c>
      <c r="V22" s="48">
        <v>0</v>
      </c>
      <c r="W22" s="52">
        <v>0</v>
      </c>
    </row>
    <row r="23" spans="2:30" ht="13.5">
      <c r="B23" s="53"/>
      <c r="C23" s="54"/>
      <c r="D23" s="54"/>
      <c r="E23" s="1"/>
      <c r="F23" s="1"/>
      <c r="G23" s="1"/>
      <c r="H23" s="1"/>
      <c r="I23" s="1"/>
      <c r="J23" s="1"/>
      <c r="K23" s="1"/>
      <c r="L23" s="5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/>
      <c r="AA23" s="1"/>
      <c r="AB23" s="1"/>
      <c r="AC23" s="1"/>
      <c r="AD23" s="1"/>
    </row>
    <row r="24" ht="14.25" thickBot="1">
      <c r="B24" s="56" t="s">
        <v>34</v>
      </c>
    </row>
    <row r="25" spans="2:23" ht="13.5">
      <c r="B25" s="297" t="s">
        <v>23</v>
      </c>
      <c r="C25" s="2">
        <f>D25+K25+L25+O25+P25+Q25+R25+S25</f>
        <v>100</v>
      </c>
      <c r="D25" s="278">
        <f aca="true" t="shared" si="6" ref="D25:W25">D6/$C6*100</f>
        <v>60.85944771951598</v>
      </c>
      <c r="E25" s="224">
        <f t="shared" si="6"/>
        <v>47.90567793980763</v>
      </c>
      <c r="F25" s="4">
        <f t="shared" si="6"/>
        <v>12.845175302513187</v>
      </c>
      <c r="G25" s="224">
        <f t="shared" si="6"/>
        <v>0.06205398696866273</v>
      </c>
      <c r="H25" s="4">
        <f t="shared" si="6"/>
        <v>0</v>
      </c>
      <c r="I25" s="224">
        <f t="shared" si="6"/>
        <v>0.046540490226497054</v>
      </c>
      <c r="J25" s="289">
        <f t="shared" si="6"/>
        <v>0</v>
      </c>
      <c r="K25" s="224">
        <f t="shared" si="6"/>
        <v>21.362085013962147</v>
      </c>
      <c r="L25" s="5">
        <f t="shared" si="6"/>
        <v>3.9559416692522498</v>
      </c>
      <c r="M25" s="3">
        <f t="shared" si="6"/>
        <v>2.311511014582687</v>
      </c>
      <c r="N25" s="289">
        <f t="shared" si="6"/>
        <v>1.6444306546695624</v>
      </c>
      <c r="O25" s="5">
        <f t="shared" si="6"/>
        <v>0.10859447719515979</v>
      </c>
      <c r="P25" s="5">
        <f t="shared" si="6"/>
        <v>7.493018926466026</v>
      </c>
      <c r="Q25" s="5">
        <f t="shared" si="6"/>
        <v>1.5048091839900712</v>
      </c>
      <c r="R25" s="5">
        <f t="shared" si="6"/>
        <v>4.716103009618368</v>
      </c>
      <c r="S25" s="292">
        <f t="shared" si="6"/>
        <v>0</v>
      </c>
      <c r="T25" s="224">
        <f t="shared" si="6"/>
        <v>0</v>
      </c>
      <c r="U25" s="5">
        <f t="shared" si="6"/>
        <v>0.046540490226497054</v>
      </c>
      <c r="V25" s="5">
        <f t="shared" si="6"/>
        <v>0.015513496742165683</v>
      </c>
      <c r="W25" s="296">
        <f t="shared" si="6"/>
        <v>0</v>
      </c>
    </row>
    <row r="26" spans="2:23" ht="13.5">
      <c r="B26" s="298" t="s">
        <v>24</v>
      </c>
      <c r="C26" s="6">
        <f aca="true" t="shared" si="7" ref="C26:C41">D26+K26+L26+O26+P26+Q26+R26+S26</f>
        <v>100</v>
      </c>
      <c r="D26" s="58">
        <f aca="true" t="shared" si="8" ref="D26:W26">D7/$C7*100</f>
        <v>61.66953857936052</v>
      </c>
      <c r="E26" s="140">
        <f t="shared" si="8"/>
        <v>47.42485161784415</v>
      </c>
      <c r="F26" s="8">
        <f t="shared" si="8"/>
        <v>14.187248707639288</v>
      </c>
      <c r="G26" s="140">
        <f t="shared" si="8"/>
        <v>0.05743825387708214</v>
      </c>
      <c r="H26" s="8">
        <f t="shared" si="8"/>
        <v>0</v>
      </c>
      <c r="I26" s="140">
        <f t="shared" si="8"/>
        <v>0</v>
      </c>
      <c r="J26" s="290">
        <f t="shared" si="8"/>
        <v>0</v>
      </c>
      <c r="K26" s="140">
        <f t="shared" si="8"/>
        <v>23.319931074095347</v>
      </c>
      <c r="L26" s="9">
        <f t="shared" si="8"/>
        <v>2.929350947731189</v>
      </c>
      <c r="M26" s="7">
        <f t="shared" si="8"/>
        <v>1.9337545471950985</v>
      </c>
      <c r="N26" s="290">
        <f t="shared" si="8"/>
        <v>0.9955964005360904</v>
      </c>
      <c r="O26" s="9">
        <f t="shared" si="8"/>
        <v>0.07658433850277618</v>
      </c>
      <c r="P26" s="9">
        <f t="shared" si="8"/>
        <v>5.571510626076967</v>
      </c>
      <c r="Q26" s="9">
        <f t="shared" si="8"/>
        <v>1.6274171931839938</v>
      </c>
      <c r="R26" s="9">
        <f t="shared" si="8"/>
        <v>4.805667241049205</v>
      </c>
      <c r="S26" s="141">
        <f t="shared" si="8"/>
        <v>0</v>
      </c>
      <c r="T26" s="140">
        <f t="shared" si="8"/>
        <v>0</v>
      </c>
      <c r="U26" s="9">
        <f t="shared" si="8"/>
        <v>0.05743825387708214</v>
      </c>
      <c r="V26" s="9">
        <f t="shared" si="8"/>
        <v>0.019146084625694046</v>
      </c>
      <c r="W26" s="57">
        <f t="shared" si="8"/>
        <v>0</v>
      </c>
    </row>
    <row r="27" spans="2:23" ht="13.5">
      <c r="B27" s="298" t="s">
        <v>25</v>
      </c>
      <c r="C27" s="6">
        <f t="shared" si="7"/>
        <v>99.99999999999999</v>
      </c>
      <c r="D27" s="58">
        <f aca="true" t="shared" si="9" ref="D27:W27">D8/$C8*100</f>
        <v>24.390243902439025</v>
      </c>
      <c r="E27" s="140">
        <f t="shared" si="9"/>
        <v>13.821138211382115</v>
      </c>
      <c r="F27" s="8">
        <f t="shared" si="9"/>
        <v>10.569105691056912</v>
      </c>
      <c r="G27" s="140">
        <f t="shared" si="9"/>
        <v>0</v>
      </c>
      <c r="H27" s="8">
        <f t="shared" si="9"/>
        <v>0</v>
      </c>
      <c r="I27" s="140">
        <f t="shared" si="9"/>
        <v>0</v>
      </c>
      <c r="J27" s="290">
        <f t="shared" si="9"/>
        <v>0</v>
      </c>
      <c r="K27" s="140">
        <f t="shared" si="9"/>
        <v>15.447154471544716</v>
      </c>
      <c r="L27" s="9">
        <f t="shared" si="9"/>
        <v>5.691056910569105</v>
      </c>
      <c r="M27" s="7">
        <f t="shared" si="9"/>
        <v>4.878048780487805</v>
      </c>
      <c r="N27" s="290">
        <f t="shared" si="9"/>
        <v>0.8130081300813009</v>
      </c>
      <c r="O27" s="9">
        <f t="shared" si="9"/>
        <v>1.6260162601626018</v>
      </c>
      <c r="P27" s="9">
        <f t="shared" si="9"/>
        <v>40.65040650406504</v>
      </c>
      <c r="Q27" s="9">
        <f t="shared" si="9"/>
        <v>2.4390243902439024</v>
      </c>
      <c r="R27" s="9">
        <f t="shared" si="9"/>
        <v>9.75609756097561</v>
      </c>
      <c r="S27" s="141">
        <f t="shared" si="9"/>
        <v>0</v>
      </c>
      <c r="T27" s="140">
        <f t="shared" si="9"/>
        <v>0</v>
      </c>
      <c r="U27" s="9">
        <f t="shared" si="9"/>
        <v>0</v>
      </c>
      <c r="V27" s="9">
        <f t="shared" si="9"/>
        <v>0</v>
      </c>
      <c r="W27" s="57">
        <f t="shared" si="9"/>
        <v>0</v>
      </c>
    </row>
    <row r="28" spans="2:23" ht="13.5">
      <c r="B28" s="298" t="s">
        <v>26</v>
      </c>
      <c r="C28" s="6">
        <f t="shared" si="7"/>
        <v>100</v>
      </c>
      <c r="D28" s="58">
        <f aca="true" t="shared" si="10" ref="D28:W28">D9/$C9*100</f>
        <v>27.142857142857142</v>
      </c>
      <c r="E28" s="140">
        <f t="shared" si="10"/>
        <v>17.142857142857142</v>
      </c>
      <c r="F28" s="8">
        <f t="shared" si="10"/>
        <v>10</v>
      </c>
      <c r="G28" s="140">
        <f t="shared" si="10"/>
        <v>0</v>
      </c>
      <c r="H28" s="8">
        <f t="shared" si="10"/>
        <v>0</v>
      </c>
      <c r="I28" s="140">
        <f t="shared" si="10"/>
        <v>0</v>
      </c>
      <c r="J28" s="290">
        <f t="shared" si="10"/>
        <v>0</v>
      </c>
      <c r="K28" s="140">
        <f t="shared" si="10"/>
        <v>21.428571428571427</v>
      </c>
      <c r="L28" s="9">
        <f t="shared" si="10"/>
        <v>7.142857142857142</v>
      </c>
      <c r="M28" s="7">
        <f t="shared" si="10"/>
        <v>7.142857142857142</v>
      </c>
      <c r="N28" s="290">
        <f t="shared" si="10"/>
        <v>0</v>
      </c>
      <c r="O28" s="9">
        <f t="shared" si="10"/>
        <v>1.4285714285714286</v>
      </c>
      <c r="P28" s="9">
        <f t="shared" si="10"/>
        <v>40</v>
      </c>
      <c r="Q28" s="9">
        <f t="shared" si="10"/>
        <v>1.4285714285714286</v>
      </c>
      <c r="R28" s="9">
        <f t="shared" si="10"/>
        <v>1.4285714285714286</v>
      </c>
      <c r="S28" s="141">
        <f t="shared" si="10"/>
        <v>0</v>
      </c>
      <c r="T28" s="140">
        <f t="shared" si="10"/>
        <v>0</v>
      </c>
      <c r="U28" s="9">
        <f t="shared" si="10"/>
        <v>0</v>
      </c>
      <c r="V28" s="9">
        <f t="shared" si="10"/>
        <v>0</v>
      </c>
      <c r="W28" s="57">
        <f t="shared" si="10"/>
        <v>0</v>
      </c>
    </row>
    <row r="29" spans="2:23" ht="13.5">
      <c r="B29" s="298" t="s">
        <v>27</v>
      </c>
      <c r="C29" s="6">
        <f t="shared" si="7"/>
        <v>100</v>
      </c>
      <c r="D29" s="58">
        <f aca="true" t="shared" si="11" ref="D29:W29">D10/$C10*100</f>
        <v>37.83783783783784</v>
      </c>
      <c r="E29" s="140">
        <f t="shared" si="11"/>
        <v>22.702702702702705</v>
      </c>
      <c r="F29" s="8">
        <f t="shared" si="11"/>
        <v>15.135135135135137</v>
      </c>
      <c r="G29" s="140">
        <f t="shared" si="11"/>
        <v>0</v>
      </c>
      <c r="H29" s="8">
        <f t="shared" si="11"/>
        <v>0</v>
      </c>
      <c r="I29" s="140">
        <f t="shared" si="11"/>
        <v>0</v>
      </c>
      <c r="J29" s="290">
        <f t="shared" si="11"/>
        <v>0</v>
      </c>
      <c r="K29" s="140">
        <f t="shared" si="11"/>
        <v>22.702702702702705</v>
      </c>
      <c r="L29" s="9">
        <f t="shared" si="11"/>
        <v>4.324324324324325</v>
      </c>
      <c r="M29" s="7">
        <f t="shared" si="11"/>
        <v>3.783783783783784</v>
      </c>
      <c r="N29" s="290">
        <f t="shared" si="11"/>
        <v>0.5405405405405406</v>
      </c>
      <c r="O29" s="9">
        <f t="shared" si="11"/>
        <v>0</v>
      </c>
      <c r="P29" s="9">
        <f t="shared" si="11"/>
        <v>32.972972972972975</v>
      </c>
      <c r="Q29" s="9">
        <f t="shared" si="11"/>
        <v>1.0810810810810811</v>
      </c>
      <c r="R29" s="9">
        <f t="shared" si="11"/>
        <v>1.0810810810810811</v>
      </c>
      <c r="S29" s="141">
        <f t="shared" si="11"/>
        <v>0</v>
      </c>
      <c r="T29" s="140">
        <f t="shared" si="11"/>
        <v>0</v>
      </c>
      <c r="U29" s="9">
        <f t="shared" si="11"/>
        <v>0</v>
      </c>
      <c r="V29" s="9">
        <f t="shared" si="11"/>
        <v>0</v>
      </c>
      <c r="W29" s="57">
        <f t="shared" si="11"/>
        <v>0</v>
      </c>
    </row>
    <row r="30" spans="2:23" ht="13.5">
      <c r="B30" s="298" t="s">
        <v>28</v>
      </c>
      <c r="C30" s="6">
        <f t="shared" si="7"/>
        <v>100</v>
      </c>
      <c r="D30" s="58">
        <f aca="true" t="shared" si="12" ref="D30:W30">D11/$C11*100</f>
        <v>21.052631578947366</v>
      </c>
      <c r="E30" s="140">
        <f t="shared" si="12"/>
        <v>5.263157894736842</v>
      </c>
      <c r="F30" s="8">
        <f t="shared" si="12"/>
        <v>10.526315789473683</v>
      </c>
      <c r="G30" s="140">
        <f t="shared" si="12"/>
        <v>0</v>
      </c>
      <c r="H30" s="8">
        <f t="shared" si="12"/>
        <v>0</v>
      </c>
      <c r="I30" s="140">
        <f t="shared" si="12"/>
        <v>5.263157894736842</v>
      </c>
      <c r="J30" s="290">
        <f t="shared" si="12"/>
        <v>0</v>
      </c>
      <c r="K30" s="140">
        <f t="shared" si="12"/>
        <v>47.368421052631575</v>
      </c>
      <c r="L30" s="9">
        <f t="shared" si="12"/>
        <v>0</v>
      </c>
      <c r="M30" s="7">
        <f t="shared" si="12"/>
        <v>0</v>
      </c>
      <c r="N30" s="290">
        <f t="shared" si="12"/>
        <v>0</v>
      </c>
      <c r="O30" s="9">
        <f t="shared" si="12"/>
        <v>0</v>
      </c>
      <c r="P30" s="9">
        <f t="shared" si="12"/>
        <v>31.57894736842105</v>
      </c>
      <c r="Q30" s="9">
        <f t="shared" si="12"/>
        <v>0</v>
      </c>
      <c r="R30" s="9">
        <f t="shared" si="12"/>
        <v>0</v>
      </c>
      <c r="S30" s="141">
        <f t="shared" si="12"/>
        <v>0</v>
      </c>
      <c r="T30" s="140">
        <f t="shared" si="12"/>
        <v>0</v>
      </c>
      <c r="U30" s="9">
        <f t="shared" si="12"/>
        <v>0</v>
      </c>
      <c r="V30" s="9">
        <f t="shared" si="12"/>
        <v>0</v>
      </c>
      <c r="W30" s="57">
        <f t="shared" si="12"/>
        <v>0</v>
      </c>
    </row>
    <row r="31" spans="2:23" ht="13.5">
      <c r="B31" s="298" t="s">
        <v>29</v>
      </c>
      <c r="C31" s="6">
        <f t="shared" si="7"/>
        <v>100</v>
      </c>
      <c r="D31" s="58">
        <f aca="true" t="shared" si="13" ref="D31:W31">D12/$C12*100</f>
        <v>0</v>
      </c>
      <c r="E31" s="140">
        <f t="shared" si="13"/>
        <v>0</v>
      </c>
      <c r="F31" s="8">
        <f t="shared" si="13"/>
        <v>0</v>
      </c>
      <c r="G31" s="140">
        <f t="shared" si="13"/>
        <v>0</v>
      </c>
      <c r="H31" s="8">
        <f t="shared" si="13"/>
        <v>0</v>
      </c>
      <c r="I31" s="140">
        <f t="shared" si="13"/>
        <v>0</v>
      </c>
      <c r="J31" s="290">
        <f t="shared" si="13"/>
        <v>0</v>
      </c>
      <c r="K31" s="140">
        <f t="shared" si="13"/>
        <v>0</v>
      </c>
      <c r="L31" s="9">
        <f t="shared" si="13"/>
        <v>11.11111111111111</v>
      </c>
      <c r="M31" s="7">
        <f t="shared" si="13"/>
        <v>11.11111111111111</v>
      </c>
      <c r="N31" s="290">
        <f t="shared" si="13"/>
        <v>0</v>
      </c>
      <c r="O31" s="9">
        <f t="shared" si="13"/>
        <v>0</v>
      </c>
      <c r="P31" s="9">
        <f t="shared" si="13"/>
        <v>66.66666666666666</v>
      </c>
      <c r="Q31" s="9">
        <f t="shared" si="13"/>
        <v>11.11111111111111</v>
      </c>
      <c r="R31" s="9">
        <f t="shared" si="13"/>
        <v>11.11111111111111</v>
      </c>
      <c r="S31" s="141">
        <f t="shared" si="13"/>
        <v>0</v>
      </c>
      <c r="T31" s="140">
        <f t="shared" si="13"/>
        <v>0</v>
      </c>
      <c r="U31" s="9">
        <f t="shared" si="13"/>
        <v>0</v>
      </c>
      <c r="V31" s="9">
        <f t="shared" si="13"/>
        <v>0</v>
      </c>
      <c r="W31" s="57">
        <f t="shared" si="13"/>
        <v>0</v>
      </c>
    </row>
    <row r="32" spans="2:23" ht="13.5">
      <c r="B32" s="298" t="s">
        <v>30</v>
      </c>
      <c r="C32" s="6">
        <f t="shared" si="7"/>
        <v>99.99999999999999</v>
      </c>
      <c r="D32" s="58">
        <f aca="true" t="shared" si="14" ref="D32:W32">D13/$C13*100</f>
        <v>66.66666666666666</v>
      </c>
      <c r="E32" s="140">
        <f t="shared" si="14"/>
        <v>40</v>
      </c>
      <c r="F32" s="8">
        <f t="shared" si="14"/>
        <v>20</v>
      </c>
      <c r="G32" s="140">
        <f t="shared" si="14"/>
        <v>6.666666666666667</v>
      </c>
      <c r="H32" s="8">
        <f t="shared" si="14"/>
        <v>0</v>
      </c>
      <c r="I32" s="140">
        <f t="shared" si="14"/>
        <v>0</v>
      </c>
      <c r="J32" s="290">
        <f t="shared" si="14"/>
        <v>0</v>
      </c>
      <c r="K32" s="140">
        <f t="shared" si="14"/>
        <v>13.333333333333334</v>
      </c>
      <c r="L32" s="9">
        <f t="shared" si="14"/>
        <v>0</v>
      </c>
      <c r="M32" s="7">
        <f t="shared" si="14"/>
        <v>0</v>
      </c>
      <c r="N32" s="290">
        <f t="shared" si="14"/>
        <v>0</v>
      </c>
      <c r="O32" s="9">
        <f t="shared" si="14"/>
        <v>0</v>
      </c>
      <c r="P32" s="9">
        <f t="shared" si="14"/>
        <v>6.666666666666667</v>
      </c>
      <c r="Q32" s="9">
        <f t="shared" si="14"/>
        <v>0</v>
      </c>
      <c r="R32" s="9">
        <f t="shared" si="14"/>
        <v>13.333333333333334</v>
      </c>
      <c r="S32" s="141">
        <f t="shared" si="14"/>
        <v>0</v>
      </c>
      <c r="T32" s="140">
        <f t="shared" si="14"/>
        <v>0</v>
      </c>
      <c r="U32" s="9">
        <f t="shared" si="14"/>
        <v>0</v>
      </c>
      <c r="V32" s="9">
        <f t="shared" si="14"/>
        <v>0</v>
      </c>
      <c r="W32" s="57">
        <f t="shared" si="14"/>
        <v>0</v>
      </c>
    </row>
    <row r="33" spans="2:23" ht="13.5">
      <c r="B33" s="298" t="s">
        <v>80</v>
      </c>
      <c r="C33" s="6">
        <f>D33+K33+L33+O33+P33+Q33+R33+S33</f>
        <v>100</v>
      </c>
      <c r="D33" s="58">
        <f aca="true" t="shared" si="15" ref="D33:W33">D14/$C14*100</f>
        <v>5</v>
      </c>
      <c r="E33" s="140">
        <f t="shared" si="15"/>
        <v>5</v>
      </c>
      <c r="F33" s="8">
        <f t="shared" si="15"/>
        <v>0</v>
      </c>
      <c r="G33" s="140">
        <f t="shared" si="15"/>
        <v>0</v>
      </c>
      <c r="H33" s="8">
        <f t="shared" si="15"/>
        <v>0</v>
      </c>
      <c r="I33" s="140">
        <f t="shared" si="15"/>
        <v>0</v>
      </c>
      <c r="J33" s="290">
        <f t="shared" si="15"/>
        <v>0</v>
      </c>
      <c r="K33" s="140">
        <f t="shared" si="15"/>
        <v>25</v>
      </c>
      <c r="L33" s="9">
        <f t="shared" si="15"/>
        <v>0</v>
      </c>
      <c r="M33" s="7">
        <f t="shared" si="15"/>
        <v>0</v>
      </c>
      <c r="N33" s="290">
        <f t="shared" si="15"/>
        <v>0</v>
      </c>
      <c r="O33" s="9">
        <f t="shared" si="15"/>
        <v>0</v>
      </c>
      <c r="P33" s="9">
        <f t="shared" si="15"/>
        <v>70</v>
      </c>
      <c r="Q33" s="9">
        <f t="shared" si="15"/>
        <v>0</v>
      </c>
      <c r="R33" s="9">
        <f t="shared" si="15"/>
        <v>0</v>
      </c>
      <c r="S33" s="141">
        <f t="shared" si="15"/>
        <v>0</v>
      </c>
      <c r="T33" s="140">
        <f t="shared" si="15"/>
        <v>0</v>
      </c>
      <c r="U33" s="9">
        <f t="shared" si="15"/>
        <v>0</v>
      </c>
      <c r="V33" s="9">
        <f t="shared" si="15"/>
        <v>0</v>
      </c>
      <c r="W33" s="57">
        <f t="shared" si="15"/>
        <v>0</v>
      </c>
    </row>
    <row r="34" spans="2:23" ht="13.5">
      <c r="B34" s="298" t="s">
        <v>31</v>
      </c>
      <c r="C34" s="6">
        <f t="shared" si="7"/>
        <v>99.99999999999999</v>
      </c>
      <c r="D34" s="58">
        <f aca="true" t="shared" si="16" ref="D34:L41">D15/$C15*100</f>
        <v>40.909090909090914</v>
      </c>
      <c r="E34" s="140">
        <f t="shared" si="16"/>
        <v>22.727272727272727</v>
      </c>
      <c r="F34" s="8">
        <f t="shared" si="16"/>
        <v>18.181818181818183</v>
      </c>
      <c r="G34" s="140">
        <f t="shared" si="16"/>
        <v>0</v>
      </c>
      <c r="H34" s="8">
        <f t="shared" si="16"/>
        <v>0</v>
      </c>
      <c r="I34" s="140">
        <f t="shared" si="16"/>
        <v>0</v>
      </c>
      <c r="J34" s="290">
        <f t="shared" si="16"/>
        <v>0</v>
      </c>
      <c r="K34" s="140">
        <f t="shared" si="16"/>
        <v>39.09090909090909</v>
      </c>
      <c r="L34" s="9">
        <f t="shared" si="16"/>
        <v>0</v>
      </c>
      <c r="M34" s="7">
        <f aca="true" t="shared" si="17" ref="M34:W34">M15/$C15*100</f>
        <v>0</v>
      </c>
      <c r="N34" s="290">
        <f t="shared" si="17"/>
        <v>0</v>
      </c>
      <c r="O34" s="9">
        <f t="shared" si="17"/>
        <v>0</v>
      </c>
      <c r="P34" s="9">
        <f t="shared" si="17"/>
        <v>16.363636363636363</v>
      </c>
      <c r="Q34" s="9">
        <f t="shared" si="17"/>
        <v>1.8181818181818181</v>
      </c>
      <c r="R34" s="9">
        <f t="shared" si="17"/>
        <v>1.8181818181818181</v>
      </c>
      <c r="S34" s="141">
        <f t="shared" si="17"/>
        <v>0</v>
      </c>
      <c r="T34" s="140">
        <f t="shared" si="17"/>
        <v>0</v>
      </c>
      <c r="U34" s="9">
        <f t="shared" si="17"/>
        <v>0</v>
      </c>
      <c r="V34" s="9">
        <f t="shared" si="17"/>
        <v>0</v>
      </c>
      <c r="W34" s="57">
        <f t="shared" si="17"/>
        <v>0</v>
      </c>
    </row>
    <row r="35" spans="2:23" ht="13.5">
      <c r="B35" s="298" t="s">
        <v>32</v>
      </c>
      <c r="C35" s="59">
        <f t="shared" si="7"/>
        <v>100</v>
      </c>
      <c r="D35" s="357">
        <f t="shared" si="16"/>
        <v>77.82738095238095</v>
      </c>
      <c r="E35" s="358">
        <f t="shared" si="16"/>
        <v>75.44642857142857</v>
      </c>
      <c r="F35" s="359">
        <f t="shared" si="16"/>
        <v>2.083333333333333</v>
      </c>
      <c r="G35" s="358">
        <f t="shared" si="16"/>
        <v>0</v>
      </c>
      <c r="H35" s="359">
        <f t="shared" si="16"/>
        <v>0</v>
      </c>
      <c r="I35" s="358">
        <f t="shared" si="16"/>
        <v>0.2976190476190476</v>
      </c>
      <c r="J35" s="360">
        <f t="shared" si="16"/>
        <v>0</v>
      </c>
      <c r="K35" s="358">
        <f t="shared" si="16"/>
        <v>3.571428571428571</v>
      </c>
      <c r="L35" s="361">
        <f t="shared" si="16"/>
        <v>12.053571428571429</v>
      </c>
      <c r="M35" s="362">
        <f aca="true" t="shared" si="18" ref="M35:W35">M16/$C16*100</f>
        <v>4.315476190476191</v>
      </c>
      <c r="N35" s="360">
        <f t="shared" si="18"/>
        <v>7.738095238095238</v>
      </c>
      <c r="O35" s="361">
        <f t="shared" si="18"/>
        <v>0</v>
      </c>
      <c r="P35" s="361">
        <f t="shared" si="18"/>
        <v>1.1904761904761905</v>
      </c>
      <c r="Q35" s="361">
        <f t="shared" si="18"/>
        <v>0.4464285714285714</v>
      </c>
      <c r="R35" s="361">
        <f t="shared" si="18"/>
        <v>4.910714285714286</v>
      </c>
      <c r="S35" s="363">
        <f t="shared" si="18"/>
        <v>0</v>
      </c>
      <c r="T35" s="358">
        <f t="shared" si="18"/>
        <v>0</v>
      </c>
      <c r="U35" s="361">
        <f t="shared" si="18"/>
        <v>0</v>
      </c>
      <c r="V35" s="361">
        <f t="shared" si="18"/>
        <v>0</v>
      </c>
      <c r="W35" s="364">
        <f t="shared" si="18"/>
        <v>0</v>
      </c>
    </row>
    <row r="36" spans="2:23" ht="13.5">
      <c r="B36" s="299" t="s">
        <v>33</v>
      </c>
      <c r="C36" s="6">
        <f t="shared" si="7"/>
        <v>100</v>
      </c>
      <c r="D36" s="58">
        <f t="shared" si="16"/>
        <v>8.108108108108109</v>
      </c>
      <c r="E36" s="140">
        <f t="shared" si="16"/>
        <v>7.207207207207207</v>
      </c>
      <c r="F36" s="8">
        <f t="shared" si="16"/>
        <v>0.9009009009009009</v>
      </c>
      <c r="G36" s="140">
        <f t="shared" si="16"/>
        <v>0</v>
      </c>
      <c r="H36" s="8">
        <f t="shared" si="16"/>
        <v>0</v>
      </c>
      <c r="I36" s="140">
        <f t="shared" si="16"/>
        <v>0</v>
      </c>
      <c r="J36" s="290">
        <f t="shared" si="16"/>
        <v>0</v>
      </c>
      <c r="K36" s="140">
        <f t="shared" si="16"/>
        <v>9.90990990990991</v>
      </c>
      <c r="L36" s="9">
        <f t="shared" si="16"/>
        <v>8.108108108108109</v>
      </c>
      <c r="M36" s="7">
        <f aca="true" t="shared" si="19" ref="M36:W36">M17/$C17*100</f>
        <v>7.207207207207207</v>
      </c>
      <c r="N36" s="290">
        <f t="shared" si="19"/>
        <v>0.9009009009009009</v>
      </c>
      <c r="O36" s="9">
        <f t="shared" si="19"/>
        <v>2.7027027027027026</v>
      </c>
      <c r="P36" s="9">
        <f t="shared" si="19"/>
        <v>23.423423423423422</v>
      </c>
      <c r="Q36" s="9">
        <f t="shared" si="19"/>
        <v>36.93693693693694</v>
      </c>
      <c r="R36" s="9">
        <f t="shared" si="19"/>
        <v>10.81081081081081</v>
      </c>
      <c r="S36" s="141">
        <f t="shared" si="19"/>
        <v>0</v>
      </c>
      <c r="T36" s="140">
        <f t="shared" si="19"/>
        <v>0</v>
      </c>
      <c r="U36" s="9">
        <f t="shared" si="19"/>
        <v>0</v>
      </c>
      <c r="V36" s="9">
        <f t="shared" si="19"/>
        <v>0</v>
      </c>
      <c r="W36" s="57">
        <f t="shared" si="19"/>
        <v>0</v>
      </c>
    </row>
    <row r="37" spans="2:23" ht="13.5">
      <c r="B37" s="298" t="s">
        <v>24</v>
      </c>
      <c r="C37" s="6">
        <f t="shared" si="7"/>
        <v>100</v>
      </c>
      <c r="D37" s="58">
        <f t="shared" si="16"/>
        <v>7.777777777777778</v>
      </c>
      <c r="E37" s="140">
        <f t="shared" si="16"/>
        <v>6.666666666666667</v>
      </c>
      <c r="F37" s="8">
        <f t="shared" si="16"/>
        <v>1.1111111111111112</v>
      </c>
      <c r="G37" s="140">
        <f t="shared" si="16"/>
        <v>0</v>
      </c>
      <c r="H37" s="8">
        <f t="shared" si="16"/>
        <v>0</v>
      </c>
      <c r="I37" s="140">
        <f t="shared" si="16"/>
        <v>0</v>
      </c>
      <c r="J37" s="290">
        <f t="shared" si="16"/>
        <v>0</v>
      </c>
      <c r="K37" s="140">
        <f t="shared" si="16"/>
        <v>11.11111111111111</v>
      </c>
      <c r="L37" s="9">
        <f t="shared" si="16"/>
        <v>8.88888888888889</v>
      </c>
      <c r="M37" s="7">
        <f aca="true" t="shared" si="20" ref="M37:W37">M18/$C18*100</f>
        <v>7.777777777777778</v>
      </c>
      <c r="N37" s="290">
        <f t="shared" si="20"/>
        <v>1.1111111111111112</v>
      </c>
      <c r="O37" s="9">
        <f t="shared" si="20"/>
        <v>3.3333333333333335</v>
      </c>
      <c r="P37" s="9">
        <f t="shared" si="20"/>
        <v>22.22222222222222</v>
      </c>
      <c r="Q37" s="9">
        <f t="shared" si="20"/>
        <v>37.77777777777778</v>
      </c>
      <c r="R37" s="9">
        <f t="shared" si="20"/>
        <v>8.88888888888889</v>
      </c>
      <c r="S37" s="141">
        <f t="shared" si="20"/>
        <v>0</v>
      </c>
      <c r="T37" s="140">
        <f t="shared" si="20"/>
        <v>0</v>
      </c>
      <c r="U37" s="9">
        <f t="shared" si="20"/>
        <v>0</v>
      </c>
      <c r="V37" s="9">
        <f t="shared" si="20"/>
        <v>0</v>
      </c>
      <c r="W37" s="57">
        <f t="shared" si="20"/>
        <v>0</v>
      </c>
    </row>
    <row r="38" spans="2:23" ht="13.5">
      <c r="B38" s="298" t="s">
        <v>25</v>
      </c>
      <c r="C38" s="6">
        <f t="shared" si="7"/>
        <v>0</v>
      </c>
      <c r="D38" s="58">
        <v>0</v>
      </c>
      <c r="E38" s="140">
        <v>0</v>
      </c>
      <c r="F38" s="8">
        <v>0</v>
      </c>
      <c r="G38" s="140">
        <v>0</v>
      </c>
      <c r="H38" s="8">
        <v>0</v>
      </c>
      <c r="I38" s="140">
        <v>0</v>
      </c>
      <c r="J38" s="290">
        <v>0</v>
      </c>
      <c r="K38" s="140">
        <v>0</v>
      </c>
      <c r="L38" s="9">
        <v>0</v>
      </c>
      <c r="M38" s="7">
        <v>0</v>
      </c>
      <c r="N38" s="290">
        <v>0</v>
      </c>
      <c r="O38" s="9">
        <v>0</v>
      </c>
      <c r="P38" s="9">
        <v>0</v>
      </c>
      <c r="Q38" s="9">
        <v>0</v>
      </c>
      <c r="R38" s="9">
        <v>0</v>
      </c>
      <c r="S38" s="141">
        <v>0</v>
      </c>
      <c r="T38" s="140">
        <v>0</v>
      </c>
      <c r="U38" s="9">
        <v>0</v>
      </c>
      <c r="V38" s="9">
        <v>0</v>
      </c>
      <c r="W38" s="57">
        <v>0</v>
      </c>
    </row>
    <row r="39" spans="2:23" ht="13.5">
      <c r="B39" s="298" t="s">
        <v>26</v>
      </c>
      <c r="C39" s="6">
        <f t="shared" si="7"/>
        <v>100</v>
      </c>
      <c r="D39" s="58">
        <f t="shared" si="16"/>
        <v>0</v>
      </c>
      <c r="E39" s="140">
        <f t="shared" si="16"/>
        <v>0</v>
      </c>
      <c r="F39" s="8">
        <f t="shared" si="16"/>
        <v>0</v>
      </c>
      <c r="G39" s="140">
        <f t="shared" si="16"/>
        <v>0</v>
      </c>
      <c r="H39" s="8">
        <f t="shared" si="16"/>
        <v>0</v>
      </c>
      <c r="I39" s="140">
        <f t="shared" si="16"/>
        <v>0</v>
      </c>
      <c r="J39" s="290">
        <f t="shared" si="16"/>
        <v>0</v>
      </c>
      <c r="K39" s="140">
        <f t="shared" si="16"/>
        <v>0</v>
      </c>
      <c r="L39" s="9">
        <f t="shared" si="16"/>
        <v>0</v>
      </c>
      <c r="M39" s="7">
        <f aca="true" t="shared" si="21" ref="M39:W39">M20/$C20*100</f>
        <v>0</v>
      </c>
      <c r="N39" s="290">
        <f t="shared" si="21"/>
        <v>0</v>
      </c>
      <c r="O39" s="9">
        <f t="shared" si="21"/>
        <v>0</v>
      </c>
      <c r="P39" s="9">
        <f t="shared" si="21"/>
        <v>100</v>
      </c>
      <c r="Q39" s="9">
        <f t="shared" si="21"/>
        <v>0</v>
      </c>
      <c r="R39" s="9">
        <f t="shared" si="21"/>
        <v>0</v>
      </c>
      <c r="S39" s="141">
        <f t="shared" si="21"/>
        <v>0</v>
      </c>
      <c r="T39" s="140">
        <f t="shared" si="21"/>
        <v>0</v>
      </c>
      <c r="U39" s="9">
        <f t="shared" si="21"/>
        <v>0</v>
      </c>
      <c r="V39" s="9">
        <f t="shared" si="21"/>
        <v>0</v>
      </c>
      <c r="W39" s="57">
        <f t="shared" si="21"/>
        <v>0</v>
      </c>
    </row>
    <row r="40" spans="2:23" ht="13.5">
      <c r="B40" s="298" t="s">
        <v>27</v>
      </c>
      <c r="C40" s="6">
        <f t="shared" si="7"/>
        <v>100</v>
      </c>
      <c r="D40" s="58">
        <f t="shared" si="16"/>
        <v>25</v>
      </c>
      <c r="E40" s="140">
        <f t="shared" si="16"/>
        <v>25</v>
      </c>
      <c r="F40" s="8">
        <f t="shared" si="16"/>
        <v>0</v>
      </c>
      <c r="G40" s="140">
        <f t="shared" si="16"/>
        <v>0</v>
      </c>
      <c r="H40" s="8">
        <f t="shared" si="16"/>
        <v>0</v>
      </c>
      <c r="I40" s="140">
        <f t="shared" si="16"/>
        <v>0</v>
      </c>
      <c r="J40" s="290">
        <f t="shared" si="16"/>
        <v>0</v>
      </c>
      <c r="K40" s="140">
        <f t="shared" si="16"/>
        <v>0</v>
      </c>
      <c r="L40" s="9">
        <f t="shared" si="16"/>
        <v>0</v>
      </c>
      <c r="M40" s="7">
        <f aca="true" t="shared" si="22" ref="M40:W40">M21/$C21*100</f>
        <v>0</v>
      </c>
      <c r="N40" s="290">
        <f t="shared" si="22"/>
        <v>0</v>
      </c>
      <c r="O40" s="9">
        <f t="shared" si="22"/>
        <v>0</v>
      </c>
      <c r="P40" s="9">
        <f t="shared" si="22"/>
        <v>12.5</v>
      </c>
      <c r="Q40" s="9">
        <f t="shared" si="22"/>
        <v>62.5</v>
      </c>
      <c r="R40" s="9">
        <f t="shared" si="22"/>
        <v>0</v>
      </c>
      <c r="S40" s="141">
        <f t="shared" si="22"/>
        <v>0</v>
      </c>
      <c r="T40" s="140">
        <f t="shared" si="22"/>
        <v>0</v>
      </c>
      <c r="U40" s="9">
        <f t="shared" si="22"/>
        <v>0</v>
      </c>
      <c r="V40" s="9">
        <f t="shared" si="22"/>
        <v>0</v>
      </c>
      <c r="W40" s="57">
        <f t="shared" si="22"/>
        <v>0</v>
      </c>
    </row>
    <row r="41" spans="2:23" ht="14.25" thickBot="1">
      <c r="B41" s="300" t="s">
        <v>29</v>
      </c>
      <c r="C41" s="142">
        <f t="shared" si="7"/>
        <v>100</v>
      </c>
      <c r="D41" s="61">
        <f t="shared" si="16"/>
        <v>0</v>
      </c>
      <c r="E41" s="145">
        <f t="shared" si="16"/>
        <v>0</v>
      </c>
      <c r="F41" s="144">
        <f t="shared" si="16"/>
        <v>0</v>
      </c>
      <c r="G41" s="145">
        <f t="shared" si="16"/>
        <v>0</v>
      </c>
      <c r="H41" s="144">
        <f t="shared" si="16"/>
        <v>0</v>
      </c>
      <c r="I41" s="145">
        <f t="shared" si="16"/>
        <v>0</v>
      </c>
      <c r="J41" s="294">
        <f t="shared" si="16"/>
        <v>0</v>
      </c>
      <c r="K41" s="145">
        <f t="shared" si="16"/>
        <v>9.090909090909092</v>
      </c>
      <c r="L41" s="10">
        <f t="shared" si="16"/>
        <v>9.090909090909092</v>
      </c>
      <c r="M41" s="143">
        <f aca="true" t="shared" si="23" ref="M41:W41">M22/$C22*100</f>
        <v>9.090909090909092</v>
      </c>
      <c r="N41" s="294">
        <f t="shared" si="23"/>
        <v>0</v>
      </c>
      <c r="O41" s="10">
        <f t="shared" si="23"/>
        <v>0</v>
      </c>
      <c r="P41" s="10">
        <f t="shared" si="23"/>
        <v>27.27272727272727</v>
      </c>
      <c r="Q41" s="10">
        <f t="shared" si="23"/>
        <v>18.181818181818183</v>
      </c>
      <c r="R41" s="10">
        <f t="shared" si="23"/>
        <v>36.36363636363637</v>
      </c>
      <c r="S41" s="295">
        <f t="shared" si="23"/>
        <v>0</v>
      </c>
      <c r="T41" s="145">
        <f t="shared" si="23"/>
        <v>0</v>
      </c>
      <c r="U41" s="10">
        <f t="shared" si="23"/>
        <v>0</v>
      </c>
      <c r="V41" s="10">
        <f t="shared" si="23"/>
        <v>0</v>
      </c>
      <c r="W41" s="60">
        <f t="shared" si="23"/>
        <v>0</v>
      </c>
    </row>
  </sheetData>
  <sheetProtection/>
  <mergeCells count="25">
    <mergeCell ref="W4:W5"/>
    <mergeCell ref="N4:N5"/>
    <mergeCell ref="O4:O5"/>
    <mergeCell ref="Q4:Q5"/>
    <mergeCell ref="R4:R5"/>
    <mergeCell ref="S4:S5"/>
    <mergeCell ref="T4:T5"/>
    <mergeCell ref="L4:L5"/>
    <mergeCell ref="U4:U5"/>
    <mergeCell ref="V4:V5"/>
    <mergeCell ref="G4:G5"/>
    <mergeCell ref="H4:H5"/>
    <mergeCell ref="I4:I5"/>
    <mergeCell ref="J4:J5"/>
    <mergeCell ref="M4:M5"/>
    <mergeCell ref="T2:W2"/>
    <mergeCell ref="B3:B5"/>
    <mergeCell ref="C3:C4"/>
    <mergeCell ref="D3:J3"/>
    <mergeCell ref="M3:N3"/>
    <mergeCell ref="T3:W3"/>
    <mergeCell ref="D4:D5"/>
    <mergeCell ref="E4:E5"/>
    <mergeCell ref="F4:F5"/>
    <mergeCell ref="K4:K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2" sqref="T2:W2"/>
    </sheetView>
  </sheetViews>
  <sheetFormatPr defaultColWidth="5.875" defaultRowHeight="13.5"/>
  <cols>
    <col min="1" max="1" width="9.00390625" style="64" customWidth="1"/>
    <col min="2" max="2" width="12.50390625" style="64" customWidth="1"/>
    <col min="3" max="3" width="11.125" style="64" bestFit="1" customWidth="1"/>
    <col min="4" max="4" width="9.00390625" style="64" customWidth="1"/>
    <col min="5" max="5" width="7.50390625" style="64" customWidth="1"/>
    <col min="6" max="6" width="7.125" style="64" customWidth="1"/>
    <col min="7" max="8" width="5.875" style="64" customWidth="1"/>
    <col min="9" max="9" width="6.625" style="64" customWidth="1"/>
    <col min="10" max="10" width="5.875" style="64" customWidth="1"/>
    <col min="11" max="11" width="8.25390625" style="64" customWidth="1"/>
    <col min="12" max="14" width="6.875" style="64" customWidth="1"/>
    <col min="15" max="15" width="6.00390625" style="64" customWidth="1"/>
    <col min="16" max="18" width="7.125" style="64" customWidth="1"/>
    <col min="19" max="19" width="4.50390625" style="64" customWidth="1"/>
    <col min="20" max="22" width="4.375" style="64" customWidth="1"/>
    <col min="23" max="23" width="4.50390625" style="64" customWidth="1"/>
    <col min="24" max="250" width="9.00390625" style="64" customWidth="1"/>
    <col min="251" max="251" width="12.50390625" style="64" customWidth="1"/>
    <col min="252" max="252" width="11.125" style="64" bestFit="1" customWidth="1"/>
    <col min="253" max="253" width="9.00390625" style="64" customWidth="1"/>
    <col min="254" max="254" width="7.50390625" style="64" customWidth="1"/>
    <col min="255" max="255" width="7.125" style="64" customWidth="1"/>
    <col min="256" max="16384" width="5.875" style="64" customWidth="1"/>
  </cols>
  <sheetData>
    <row r="1" ht="17.25">
      <c r="B1" s="63" t="s">
        <v>83</v>
      </c>
    </row>
    <row r="2" spans="2:23" ht="18" thickBot="1">
      <c r="B2" s="63"/>
      <c r="T2" s="391" t="s">
        <v>86</v>
      </c>
      <c r="U2" s="391"/>
      <c r="V2" s="391"/>
      <c r="W2" s="391"/>
    </row>
    <row r="3" spans="2:23" ht="29.25" customHeight="1" thickBot="1">
      <c r="B3" s="518" t="s">
        <v>0</v>
      </c>
      <c r="C3" s="521" t="s">
        <v>1</v>
      </c>
      <c r="D3" s="523" t="s">
        <v>2</v>
      </c>
      <c r="E3" s="524"/>
      <c r="F3" s="524"/>
      <c r="G3" s="524"/>
      <c r="H3" s="524"/>
      <c r="I3" s="524"/>
      <c r="J3" s="525"/>
      <c r="K3" s="65" t="s">
        <v>45</v>
      </c>
      <c r="L3" s="66" t="s">
        <v>46</v>
      </c>
      <c r="M3" s="497" t="s">
        <v>3</v>
      </c>
      <c r="N3" s="498"/>
      <c r="O3" s="65" t="s">
        <v>47</v>
      </c>
      <c r="P3" s="65" t="s">
        <v>48</v>
      </c>
      <c r="Q3" s="65" t="s">
        <v>49</v>
      </c>
      <c r="R3" s="65" t="s">
        <v>50</v>
      </c>
      <c r="S3" s="66" t="s">
        <v>51</v>
      </c>
      <c r="T3" s="499" t="s">
        <v>52</v>
      </c>
      <c r="U3" s="500"/>
      <c r="V3" s="500"/>
      <c r="W3" s="501"/>
    </row>
    <row r="4" spans="2:23" ht="45.75" customHeight="1">
      <c r="B4" s="519"/>
      <c r="C4" s="522"/>
      <c r="D4" s="526" t="s">
        <v>4</v>
      </c>
      <c r="E4" s="528" t="s">
        <v>5</v>
      </c>
      <c r="F4" s="530" t="s">
        <v>6</v>
      </c>
      <c r="G4" s="530" t="s">
        <v>7</v>
      </c>
      <c r="H4" s="530" t="s">
        <v>8</v>
      </c>
      <c r="I4" s="530" t="s">
        <v>9</v>
      </c>
      <c r="J4" s="504" t="s">
        <v>10</v>
      </c>
      <c r="K4" s="507" t="s">
        <v>11</v>
      </c>
      <c r="L4" s="508" t="s">
        <v>4</v>
      </c>
      <c r="M4" s="502" t="s">
        <v>12</v>
      </c>
      <c r="N4" s="504" t="s">
        <v>13</v>
      </c>
      <c r="O4" s="506" t="s">
        <v>14</v>
      </c>
      <c r="P4" s="67" t="s">
        <v>53</v>
      </c>
      <c r="Q4" s="507" t="s">
        <v>15</v>
      </c>
      <c r="R4" s="514" t="s">
        <v>16</v>
      </c>
      <c r="S4" s="515" t="s">
        <v>54</v>
      </c>
      <c r="T4" s="516" t="s">
        <v>17</v>
      </c>
      <c r="U4" s="512" t="s">
        <v>18</v>
      </c>
      <c r="V4" s="512" t="s">
        <v>19</v>
      </c>
      <c r="W4" s="510" t="s">
        <v>20</v>
      </c>
    </row>
    <row r="5" spans="2:23" ht="44.25" customHeight="1" thickBot="1">
      <c r="B5" s="520"/>
      <c r="C5" s="68" t="s">
        <v>21</v>
      </c>
      <c r="D5" s="527"/>
      <c r="E5" s="529"/>
      <c r="F5" s="531"/>
      <c r="G5" s="531"/>
      <c r="H5" s="531"/>
      <c r="I5" s="531"/>
      <c r="J5" s="505"/>
      <c r="K5" s="507"/>
      <c r="L5" s="509"/>
      <c r="M5" s="503"/>
      <c r="N5" s="505"/>
      <c r="O5" s="506"/>
      <c r="P5" s="69" t="s">
        <v>22</v>
      </c>
      <c r="Q5" s="507"/>
      <c r="R5" s="514"/>
      <c r="S5" s="515"/>
      <c r="T5" s="517"/>
      <c r="U5" s="513"/>
      <c r="V5" s="513"/>
      <c r="W5" s="511"/>
    </row>
    <row r="6" spans="2:23" ht="13.5" customHeight="1">
      <c r="B6" s="70" t="s">
        <v>55</v>
      </c>
      <c r="C6" s="71"/>
      <c r="D6" s="72"/>
      <c r="E6" s="73"/>
      <c r="F6" s="74"/>
      <c r="G6" s="74"/>
      <c r="H6" s="74"/>
      <c r="I6" s="74"/>
      <c r="J6" s="75"/>
      <c r="K6" s="76"/>
      <c r="L6" s="77"/>
      <c r="M6" s="78"/>
      <c r="N6" s="75"/>
      <c r="O6" s="79"/>
      <c r="P6" s="80"/>
      <c r="Q6" s="76"/>
      <c r="R6" s="81"/>
      <c r="S6" s="82"/>
      <c r="T6" s="83"/>
      <c r="U6" s="84"/>
      <c r="V6" s="84"/>
      <c r="W6" s="85"/>
    </row>
    <row r="7" spans="2:23" s="350" customFormat="1" ht="13.5" customHeight="1">
      <c r="B7" s="87" t="s">
        <v>56</v>
      </c>
      <c r="C7" s="306">
        <f aca="true" t="shared" si="0" ref="C7:C14">D7+K7+L7+O7+P7+Q7+R7+S7</f>
        <v>197</v>
      </c>
      <c r="D7" s="307">
        <f>SUM(E7:J7)</f>
        <v>102</v>
      </c>
      <c r="E7" s="308">
        <f>'【男】国・私立'!E7+'【女】国・私立'!E7</f>
        <v>101</v>
      </c>
      <c r="F7" s="309">
        <f>'【男】国・私立'!F7+'【女】国・私立'!F7</f>
        <v>1</v>
      </c>
      <c r="G7" s="309">
        <f>'【男】国・私立'!G7+'【女】国・私立'!G7</f>
        <v>0</v>
      </c>
      <c r="H7" s="309">
        <f>'【男】国・私立'!H7+'【女】国・私立'!H7</f>
        <v>0</v>
      </c>
      <c r="I7" s="309">
        <f>'【男】国・私立'!I7+'【女】国・私立'!I7</f>
        <v>0</v>
      </c>
      <c r="J7" s="310">
        <f>'【男】国・私立'!J7+'【女】国・私立'!J7</f>
        <v>0</v>
      </c>
      <c r="K7" s="311">
        <f>'【男】国・私立'!K7+'【女】国・私立'!K7</f>
        <v>0</v>
      </c>
      <c r="L7" s="311">
        <f>'【男】国・私立'!L7+'【女】国・私立'!L7</f>
        <v>1</v>
      </c>
      <c r="M7" s="312">
        <f>'【男】国・私立'!M7+'【女】国・私立'!M7</f>
        <v>1</v>
      </c>
      <c r="N7" s="310">
        <f>'【男】国・私立'!N7+'【女】国・私立'!N7</f>
        <v>0</v>
      </c>
      <c r="O7" s="311">
        <f>'【男】国・私立'!O7+'【女】国・私立'!O7</f>
        <v>0</v>
      </c>
      <c r="P7" s="311">
        <f>'【男】国・私立'!P7+'【女】国・私立'!P7</f>
        <v>0</v>
      </c>
      <c r="Q7" s="311">
        <f>'【男】国・私立'!Q7+'【女】国・私立'!Q7</f>
        <v>0</v>
      </c>
      <c r="R7" s="311">
        <f>'【男】国・私立'!R7+'【女】国・私立'!R7</f>
        <v>94</v>
      </c>
      <c r="S7" s="313">
        <f>'【男】国・私立'!S7+'【女】国・私立'!S7</f>
        <v>0</v>
      </c>
      <c r="T7" s="314">
        <f>'【男】国・私立'!T7+'【女】国・私立'!T7</f>
        <v>1</v>
      </c>
      <c r="U7" s="311">
        <f>'【男】国・私立'!U7+'【女】国・私立'!U7</f>
        <v>0</v>
      </c>
      <c r="V7" s="311">
        <f>'【男】国・私立'!V7+'【女】国・私立'!V7</f>
        <v>0</v>
      </c>
      <c r="W7" s="315">
        <f>'【男】国・私立'!W7+'【女】国・私立'!W7</f>
        <v>0</v>
      </c>
    </row>
    <row r="8" spans="2:23" ht="13.5" customHeight="1">
      <c r="B8" s="87" t="s">
        <v>57</v>
      </c>
      <c r="C8" s="306">
        <f>D8+K8+L8+O8+P8+Q8+R8+S8</f>
        <v>8839</v>
      </c>
      <c r="D8" s="307">
        <f aca="true" t="shared" si="1" ref="D8:W8">SUM(D9:D14)</f>
        <v>6839</v>
      </c>
      <c r="E8" s="318">
        <f t="shared" si="1"/>
        <v>6350</v>
      </c>
      <c r="F8" s="319">
        <f t="shared" si="1"/>
        <v>384</v>
      </c>
      <c r="G8" s="319">
        <f t="shared" si="1"/>
        <v>0</v>
      </c>
      <c r="H8" s="319">
        <f t="shared" si="1"/>
        <v>0</v>
      </c>
      <c r="I8" s="319">
        <f t="shared" si="1"/>
        <v>105</v>
      </c>
      <c r="J8" s="320">
        <f t="shared" si="1"/>
        <v>0</v>
      </c>
      <c r="K8" s="321">
        <f t="shared" si="1"/>
        <v>696</v>
      </c>
      <c r="L8" s="311">
        <f t="shared" si="1"/>
        <v>495</v>
      </c>
      <c r="M8" s="322">
        <f t="shared" si="1"/>
        <v>136</v>
      </c>
      <c r="N8" s="320">
        <f t="shared" si="1"/>
        <v>359</v>
      </c>
      <c r="O8" s="321">
        <f t="shared" si="1"/>
        <v>16</v>
      </c>
      <c r="P8" s="321">
        <f t="shared" si="1"/>
        <v>418</v>
      </c>
      <c r="Q8" s="321">
        <f t="shared" si="1"/>
        <v>37</v>
      </c>
      <c r="R8" s="321">
        <f t="shared" si="1"/>
        <v>337</v>
      </c>
      <c r="S8" s="323">
        <f t="shared" si="1"/>
        <v>1</v>
      </c>
      <c r="T8" s="324">
        <f t="shared" si="1"/>
        <v>0</v>
      </c>
      <c r="U8" s="321">
        <f t="shared" si="1"/>
        <v>0</v>
      </c>
      <c r="V8" s="321">
        <f t="shared" si="1"/>
        <v>0</v>
      </c>
      <c r="W8" s="325">
        <f t="shared" si="1"/>
        <v>0</v>
      </c>
    </row>
    <row r="9" spans="2:23" ht="13.5" customHeight="1">
      <c r="B9" s="99" t="s">
        <v>24</v>
      </c>
      <c r="C9" s="306">
        <f t="shared" si="0"/>
        <v>8106</v>
      </c>
      <c r="D9" s="307">
        <f aca="true" t="shared" si="2" ref="D9:D14">SUM(E9:J9)</f>
        <v>6450</v>
      </c>
      <c r="E9" s="318">
        <f>'【男】国・私立'!E9+'【女】国・私立'!E9</f>
        <v>6098</v>
      </c>
      <c r="F9" s="319">
        <f>'【男】国・私立'!F9+'【女】国・私立'!F9</f>
        <v>321</v>
      </c>
      <c r="G9" s="319">
        <f>'【男】国・私立'!G9+'【女】国・私立'!G9</f>
        <v>0</v>
      </c>
      <c r="H9" s="319">
        <f>'【男】国・私立'!H9+'【女】国・私立'!H9</f>
        <v>0</v>
      </c>
      <c r="I9" s="319">
        <f>'【男】国・私立'!I9+'【女】国・私立'!I9</f>
        <v>31</v>
      </c>
      <c r="J9" s="320">
        <f>'【男】国・私立'!J9+'【女】国・私立'!J9</f>
        <v>0</v>
      </c>
      <c r="K9" s="321">
        <f>'【男】国・私立'!K9+'【女】国・私立'!K9</f>
        <v>543</v>
      </c>
      <c r="L9" s="311">
        <f aca="true" t="shared" si="3" ref="L9:L14">SUM(M9:N9)</f>
        <v>495</v>
      </c>
      <c r="M9" s="322">
        <f>'【男】国・私立'!M9+'【女】国・私立'!M9</f>
        <v>136</v>
      </c>
      <c r="N9" s="320">
        <f>'【男】国・私立'!N9+'【女】国・私立'!N9</f>
        <v>359</v>
      </c>
      <c r="O9" s="321">
        <f>'【男】国・私立'!O9+'【女】国・私立'!O9</f>
        <v>14</v>
      </c>
      <c r="P9" s="321">
        <f>'【男】国・私立'!P9+'【女】国・私立'!P9</f>
        <v>297</v>
      </c>
      <c r="Q9" s="321">
        <f>'【男】国・私立'!Q9+'【女】国・私立'!Q9</f>
        <v>14</v>
      </c>
      <c r="R9" s="321">
        <f>'【男】国・私立'!R9+'【女】国・私立'!R9</f>
        <v>292</v>
      </c>
      <c r="S9" s="323">
        <f>'【男】国・私立'!S9+'【女】国・私立'!S9</f>
        <v>1</v>
      </c>
      <c r="T9" s="324">
        <f>'【男】国・私立'!T9+'【女】国・私立'!T9</f>
        <v>0</v>
      </c>
      <c r="U9" s="321">
        <f>'【男】国・私立'!U9+'【女】国・私立'!U9</f>
        <v>0</v>
      </c>
      <c r="V9" s="321">
        <f>'【男】国・私立'!V9+'【女】国・私立'!V9</f>
        <v>0</v>
      </c>
      <c r="W9" s="325">
        <f>'【男】国・私立'!W9+'【女】国・私立'!W9</f>
        <v>0</v>
      </c>
    </row>
    <row r="10" spans="2:23" ht="13.5" customHeight="1">
      <c r="B10" s="100" t="s">
        <v>27</v>
      </c>
      <c r="C10" s="306">
        <f t="shared" si="0"/>
        <v>85</v>
      </c>
      <c r="D10" s="307">
        <f t="shared" si="2"/>
        <v>34</v>
      </c>
      <c r="E10" s="318">
        <f>'【男】国・私立'!E10+'【女】国・私立'!E10</f>
        <v>22</v>
      </c>
      <c r="F10" s="319">
        <f>'【男】国・私立'!F10+'【女】国・私立'!F10</f>
        <v>12</v>
      </c>
      <c r="G10" s="319">
        <f>'【男】国・私立'!G10+'【女】国・私立'!G10</f>
        <v>0</v>
      </c>
      <c r="H10" s="319">
        <f>'【男】国・私立'!H10+'【女】国・私立'!H10</f>
        <v>0</v>
      </c>
      <c r="I10" s="319">
        <f>'【男】国・私立'!I10+'【女】国・私立'!I10</f>
        <v>0</v>
      </c>
      <c r="J10" s="320">
        <f>'【男】国・私立'!J10+'【女】国・私立'!J10</f>
        <v>0</v>
      </c>
      <c r="K10" s="321">
        <f>'【男】国・私立'!K10+'【女】国・私立'!K10</f>
        <v>22</v>
      </c>
      <c r="L10" s="311">
        <f t="shared" si="3"/>
        <v>0</v>
      </c>
      <c r="M10" s="322">
        <f>'【男】国・私立'!M10+'【女】国・私立'!M10</f>
        <v>0</v>
      </c>
      <c r="N10" s="320">
        <f>'【男】国・私立'!N10+'【女】国・私立'!N10</f>
        <v>0</v>
      </c>
      <c r="O10" s="321">
        <f>'【男】国・私立'!O10+'【女】国・私立'!O10</f>
        <v>0</v>
      </c>
      <c r="P10" s="321">
        <f>'【男】国・私立'!P10+'【女】国・私立'!P10</f>
        <v>25</v>
      </c>
      <c r="Q10" s="321">
        <f>'【男】国・私立'!Q10+'【女】国・私立'!Q10</f>
        <v>1</v>
      </c>
      <c r="R10" s="321">
        <f>'【男】国・私立'!R10+'【女】国・私立'!R10</f>
        <v>3</v>
      </c>
      <c r="S10" s="323">
        <f>'【男】国・私立'!S10+'【女】国・私立'!S10</f>
        <v>0</v>
      </c>
      <c r="T10" s="324">
        <f>'【男】国・私立'!T10+'【女】国・私立'!T10</f>
        <v>0</v>
      </c>
      <c r="U10" s="321">
        <f>'【男】国・私立'!U10+'【女】国・私立'!U10</f>
        <v>0</v>
      </c>
      <c r="V10" s="321">
        <f>'【男】国・私立'!V10+'【女】国・私立'!V10</f>
        <v>0</v>
      </c>
      <c r="W10" s="325">
        <f>'【男】国・私立'!W10+'【女】国・私立'!W10</f>
        <v>0</v>
      </c>
    </row>
    <row r="11" spans="2:23" ht="13.5" customHeight="1">
      <c r="B11" s="100" t="s">
        <v>58</v>
      </c>
      <c r="C11" s="306">
        <f t="shared" si="0"/>
        <v>77</v>
      </c>
      <c r="D11" s="307">
        <f t="shared" si="2"/>
        <v>75</v>
      </c>
      <c r="E11" s="318">
        <f>'【男】国・私立'!E11+'【女】国・私立'!E11</f>
        <v>1</v>
      </c>
      <c r="F11" s="319">
        <f>'【男】国・私立'!F11+'【女】国・私立'!F11</f>
        <v>0</v>
      </c>
      <c r="G11" s="319">
        <f>'【男】国・私立'!G11+'【女】国・私立'!G11</f>
        <v>0</v>
      </c>
      <c r="H11" s="319">
        <f>'【男】国・私立'!H11+'【女】国・私立'!H11</f>
        <v>0</v>
      </c>
      <c r="I11" s="319">
        <f>'【男】国・私立'!I11+'【女】国・私立'!I11</f>
        <v>74</v>
      </c>
      <c r="J11" s="320">
        <f>'【男】国・私立'!J11+'【女】国・私立'!J11</f>
        <v>0</v>
      </c>
      <c r="K11" s="321">
        <f>'【男】国・私立'!K11+'【女】国・私立'!K11</f>
        <v>1</v>
      </c>
      <c r="L11" s="311">
        <f t="shared" si="3"/>
        <v>0</v>
      </c>
      <c r="M11" s="322">
        <f>'【男】国・私立'!M11+'【女】国・私立'!M11</f>
        <v>0</v>
      </c>
      <c r="N11" s="320">
        <f>'【男】国・私立'!N11+'【女】国・私立'!N11</f>
        <v>0</v>
      </c>
      <c r="O11" s="321">
        <f>'【男】国・私立'!O11+'【女】国・私立'!O11</f>
        <v>0</v>
      </c>
      <c r="P11" s="321">
        <f>'【男】国・私立'!P11+'【女】国・私立'!P11</f>
        <v>1</v>
      </c>
      <c r="Q11" s="321">
        <f>'【男】国・私立'!Q11+'【女】国・私立'!Q11</f>
        <v>0</v>
      </c>
      <c r="R11" s="321">
        <f>'【男】国・私立'!R11+'【女】国・私立'!R11</f>
        <v>0</v>
      </c>
      <c r="S11" s="323">
        <f>'【男】国・私立'!S11+'【女】国・私立'!S11</f>
        <v>0</v>
      </c>
      <c r="T11" s="324">
        <f>'【男】国・私立'!T11+'【女】国・私立'!T11</f>
        <v>0</v>
      </c>
      <c r="U11" s="321">
        <f>'【男】国・私立'!U11+'【女】国・私立'!U11</f>
        <v>0</v>
      </c>
      <c r="V11" s="321">
        <f>'【男】国・私立'!V11+'【女】国・私立'!V11</f>
        <v>0</v>
      </c>
      <c r="W11" s="325">
        <f>'【男】国・私立'!W11+'【女】国・私立'!W11</f>
        <v>0</v>
      </c>
    </row>
    <row r="12" spans="2:23" ht="13.5" customHeight="1">
      <c r="B12" s="100" t="s">
        <v>59</v>
      </c>
      <c r="C12" s="306">
        <f t="shared" si="0"/>
        <v>17</v>
      </c>
      <c r="D12" s="307">
        <f t="shared" si="2"/>
        <v>5</v>
      </c>
      <c r="E12" s="318">
        <f>'【男】国・私立'!E12+'【女】国・私立'!E12</f>
        <v>4</v>
      </c>
      <c r="F12" s="319">
        <f>'【男】国・私立'!F12+'【女】国・私立'!F12</f>
        <v>1</v>
      </c>
      <c r="G12" s="319">
        <f>'【男】国・私立'!G12+'【女】国・私立'!G12</f>
        <v>0</v>
      </c>
      <c r="H12" s="319">
        <f>'【男】国・私立'!H12+'【女】国・私立'!H12</f>
        <v>0</v>
      </c>
      <c r="I12" s="319">
        <f>'【男】国・私立'!I12+'【女】国・私立'!I12</f>
        <v>0</v>
      </c>
      <c r="J12" s="320">
        <f>'【男】国・私立'!J12+'【女】国・私立'!J12</f>
        <v>0</v>
      </c>
      <c r="K12" s="321">
        <f>'【男】国・私立'!K12+'【女】国・私立'!K12</f>
        <v>6</v>
      </c>
      <c r="L12" s="311">
        <f t="shared" si="3"/>
        <v>0</v>
      </c>
      <c r="M12" s="322">
        <f>'【男】国・私立'!M12+'【女】国・私立'!M12</f>
        <v>0</v>
      </c>
      <c r="N12" s="320">
        <f>'【男】国・私立'!N12+'【女】国・私立'!N12</f>
        <v>0</v>
      </c>
      <c r="O12" s="321">
        <f>'【男】国・私立'!O12+'【女】国・私立'!O12</f>
        <v>0</v>
      </c>
      <c r="P12" s="321">
        <f>'【男】国・私立'!P12+'【女】国・私立'!P12</f>
        <v>4</v>
      </c>
      <c r="Q12" s="321">
        <f>'【男】国・私立'!Q12+'【女】国・私立'!Q12</f>
        <v>0</v>
      </c>
      <c r="R12" s="321">
        <f>'【男】国・私立'!R12+'【女】国・私立'!R12</f>
        <v>2</v>
      </c>
      <c r="S12" s="323">
        <f>'【男】国・私立'!S12+'【女】国・私立'!S12</f>
        <v>0</v>
      </c>
      <c r="T12" s="324">
        <f>'【男】国・私立'!T12+'【女】国・私立'!T12</f>
        <v>0</v>
      </c>
      <c r="U12" s="321">
        <f>'【男】国・私立'!U12+'【女】国・私立'!U12</f>
        <v>0</v>
      </c>
      <c r="V12" s="321">
        <f>'【男】国・私立'!V12+'【女】国・私立'!V12</f>
        <v>0</v>
      </c>
      <c r="W12" s="325">
        <f>'【男】国・私立'!W12+'【女】国・私立'!W12</f>
        <v>0</v>
      </c>
    </row>
    <row r="13" spans="2:23" ht="13.5" customHeight="1">
      <c r="B13" s="100" t="s">
        <v>31</v>
      </c>
      <c r="C13" s="316">
        <f>D13+K13+L13+O13+P13+Q13+R13+S13</f>
        <v>333</v>
      </c>
      <c r="D13" s="307">
        <f t="shared" si="2"/>
        <v>111</v>
      </c>
      <c r="E13" s="318">
        <f>'【男】国・私立'!E13+'【女】国・私立'!E13</f>
        <v>78</v>
      </c>
      <c r="F13" s="319">
        <f>'【男】国・私立'!F13+'【女】国・私立'!F13</f>
        <v>33</v>
      </c>
      <c r="G13" s="319">
        <f>'【男】国・私立'!G13+'【女】国・私立'!G13</f>
        <v>0</v>
      </c>
      <c r="H13" s="319">
        <f>'【男】国・私立'!H13+'【女】国・私立'!H13</f>
        <v>0</v>
      </c>
      <c r="I13" s="319">
        <f>'【男】国・私立'!I13+'【女】国・私立'!I13</f>
        <v>0</v>
      </c>
      <c r="J13" s="320">
        <f>'【男】国・私立'!J13+'【女】国・私立'!J13</f>
        <v>0</v>
      </c>
      <c r="K13" s="321">
        <f>'【男】国・私立'!K13+'【女】国・私立'!K13</f>
        <v>103</v>
      </c>
      <c r="L13" s="311">
        <f t="shared" si="3"/>
        <v>0</v>
      </c>
      <c r="M13" s="322">
        <f>'【男】国・私立'!M13+'【女】国・私立'!M13</f>
        <v>0</v>
      </c>
      <c r="N13" s="320">
        <f>'【男】国・私立'!N13+'【女】国・私立'!N13</f>
        <v>0</v>
      </c>
      <c r="O13" s="321">
        <f>'【男】国・私立'!O13+'【女】国・私立'!O13</f>
        <v>0</v>
      </c>
      <c r="P13" s="321">
        <f>'【男】国・私立'!P13+'【女】国・私立'!P13</f>
        <v>74</v>
      </c>
      <c r="Q13" s="321">
        <f>'【男】国・私立'!Q13+'【女】国・私立'!Q13</f>
        <v>22</v>
      </c>
      <c r="R13" s="321">
        <f>'【男】国・私立'!R13+'【女】国・私立'!R13</f>
        <v>23</v>
      </c>
      <c r="S13" s="323">
        <f>'【男】国・私立'!S13+'【女】国・私立'!S13</f>
        <v>0</v>
      </c>
      <c r="T13" s="324">
        <f>'【男】国・私立'!T13+'【女】国・私立'!T13</f>
        <v>0</v>
      </c>
      <c r="U13" s="321">
        <f>'【男】国・私立'!U13+'【女】国・私立'!U13</f>
        <v>0</v>
      </c>
      <c r="V13" s="321">
        <f>'【男】国・私立'!V13+'【女】国・私立'!V13</f>
        <v>0</v>
      </c>
      <c r="W13" s="325">
        <f>'【男】国・私立'!W13+'【女】国・私立'!W13</f>
        <v>0</v>
      </c>
    </row>
    <row r="14" spans="2:23" ht="13.5" customHeight="1">
      <c r="B14" s="352" t="s">
        <v>32</v>
      </c>
      <c r="C14" s="316">
        <f t="shared" si="0"/>
        <v>221</v>
      </c>
      <c r="D14" s="307">
        <f t="shared" si="2"/>
        <v>164</v>
      </c>
      <c r="E14" s="322">
        <f>'【男】国・私立'!E14+'【女】国・私立'!E14</f>
        <v>147</v>
      </c>
      <c r="F14" s="319">
        <f>'【男】国・私立'!F14+'【女】国・私立'!F14</f>
        <v>17</v>
      </c>
      <c r="G14" s="319">
        <f>'【男】国・私立'!G14+'【女】国・私立'!G14</f>
        <v>0</v>
      </c>
      <c r="H14" s="319">
        <f>'【男】国・私立'!H14+'【女】国・私立'!H14</f>
        <v>0</v>
      </c>
      <c r="I14" s="319">
        <f>'【男】国・私立'!I14+'【女】国・私立'!I14</f>
        <v>0</v>
      </c>
      <c r="J14" s="320">
        <f>'【男】国・私立'!J14+'【女】国・私立'!J14</f>
        <v>0</v>
      </c>
      <c r="K14" s="321">
        <f>'【男】国・私立'!K14+'【女】国・私立'!K14</f>
        <v>21</v>
      </c>
      <c r="L14" s="311">
        <f t="shared" si="3"/>
        <v>0</v>
      </c>
      <c r="M14" s="322">
        <f>'【男】国・私立'!M14+'【女】国・私立'!M14</f>
        <v>0</v>
      </c>
      <c r="N14" s="320">
        <f>'【男】国・私立'!N14+'【女】国・私立'!N14</f>
        <v>0</v>
      </c>
      <c r="O14" s="321">
        <f>'【男】国・私立'!O14+'【女】国・私立'!O14</f>
        <v>2</v>
      </c>
      <c r="P14" s="321">
        <f>'【男】国・私立'!P14+'【女】国・私立'!P14</f>
        <v>17</v>
      </c>
      <c r="Q14" s="321">
        <f>'【男】国・私立'!Q14+'【女】国・私立'!Q14</f>
        <v>0</v>
      </c>
      <c r="R14" s="321">
        <f>'【男】国・私立'!R14+'【女】国・私立'!R14</f>
        <v>17</v>
      </c>
      <c r="S14" s="323">
        <f>'【男】国・私立'!S14+'【女】国・私立'!S14</f>
        <v>0</v>
      </c>
      <c r="T14" s="324">
        <f>'【男】国・私立'!T14+'【女】国・私立'!T14</f>
        <v>0</v>
      </c>
      <c r="U14" s="321">
        <f>'【男】国・私立'!U14+'【女】国・私立'!U14</f>
        <v>0</v>
      </c>
      <c r="V14" s="321">
        <f>'【男】国・私立'!V14+'【女】国・私立'!V14</f>
        <v>0</v>
      </c>
      <c r="W14" s="325">
        <f>'【男】国・私立'!W14+'【女】国・私立'!W14</f>
        <v>0</v>
      </c>
    </row>
    <row r="15" spans="2:23" ht="13.5" customHeight="1">
      <c r="B15" s="101" t="s">
        <v>60</v>
      </c>
      <c r="C15" s="329"/>
      <c r="D15" s="330"/>
      <c r="E15" s="331"/>
      <c r="F15" s="332"/>
      <c r="G15" s="332"/>
      <c r="H15" s="332"/>
      <c r="I15" s="332"/>
      <c r="J15" s="333"/>
      <c r="K15" s="334"/>
      <c r="L15" s="335"/>
      <c r="M15" s="331"/>
      <c r="N15" s="333"/>
      <c r="O15" s="334"/>
      <c r="P15" s="334"/>
      <c r="Q15" s="334"/>
      <c r="R15" s="334"/>
      <c r="S15" s="336"/>
      <c r="T15" s="337"/>
      <c r="U15" s="334"/>
      <c r="V15" s="334"/>
      <c r="W15" s="338"/>
    </row>
    <row r="16" spans="2:23" ht="13.5" customHeight="1">
      <c r="B16" s="87" t="s">
        <v>61</v>
      </c>
      <c r="C16" s="316">
        <f aca="true" t="shared" si="4" ref="C16:R16">SUM(C17:C17)</f>
        <v>7</v>
      </c>
      <c r="D16" s="317">
        <f t="shared" si="4"/>
        <v>2</v>
      </c>
      <c r="E16" s="322">
        <f t="shared" si="4"/>
        <v>2</v>
      </c>
      <c r="F16" s="319">
        <f t="shared" si="4"/>
        <v>0</v>
      </c>
      <c r="G16" s="319">
        <f t="shared" si="4"/>
        <v>0</v>
      </c>
      <c r="H16" s="319">
        <f t="shared" si="4"/>
        <v>0</v>
      </c>
      <c r="I16" s="319">
        <f t="shared" si="4"/>
        <v>0</v>
      </c>
      <c r="J16" s="320">
        <f t="shared" si="4"/>
        <v>0</v>
      </c>
      <c r="K16" s="321">
        <f t="shared" si="4"/>
        <v>0</v>
      </c>
      <c r="L16" s="311">
        <f t="shared" si="4"/>
        <v>3</v>
      </c>
      <c r="M16" s="322">
        <f t="shared" si="4"/>
        <v>3</v>
      </c>
      <c r="N16" s="320">
        <f t="shared" si="4"/>
        <v>0</v>
      </c>
      <c r="O16" s="321">
        <f t="shared" si="4"/>
        <v>0</v>
      </c>
      <c r="P16" s="321">
        <f t="shared" si="4"/>
        <v>0</v>
      </c>
      <c r="Q16" s="321">
        <f t="shared" si="4"/>
        <v>0</v>
      </c>
      <c r="R16" s="321">
        <f t="shared" si="4"/>
        <v>2</v>
      </c>
      <c r="S16" s="323">
        <f>S17</f>
        <v>0</v>
      </c>
      <c r="T16" s="324">
        <f>SUM(T17:T17)</f>
        <v>0</v>
      </c>
      <c r="U16" s="321">
        <f>SUM(U17:U17)</f>
        <v>0</v>
      </c>
      <c r="V16" s="321">
        <f>SUM(V17:V17)</f>
        <v>0</v>
      </c>
      <c r="W16" s="325">
        <f>SUM(W17:W17)</f>
        <v>0</v>
      </c>
    </row>
    <row r="17" spans="2:23" ht="14.25" customHeight="1" thickBot="1">
      <c r="B17" s="367" t="s">
        <v>24</v>
      </c>
      <c r="C17" s="339">
        <f>D17+K17+L17+O17+P17+Q17+R17+S17</f>
        <v>7</v>
      </c>
      <c r="D17" s="340">
        <f>SUM(E17:J17)</f>
        <v>2</v>
      </c>
      <c r="E17" s="341">
        <f>'【男】国・私立'!E17+'【女】国・私立'!E17</f>
        <v>2</v>
      </c>
      <c r="F17" s="342">
        <f>'【男】国・私立'!F17+'【女】国・私立'!F17</f>
        <v>0</v>
      </c>
      <c r="G17" s="342">
        <f>'【男】国・私立'!G17+'【女】国・私立'!G17</f>
        <v>0</v>
      </c>
      <c r="H17" s="342">
        <f>'【男】国・私立'!H17+'【女】国・私立'!H17</f>
        <v>0</v>
      </c>
      <c r="I17" s="342">
        <f>'【男】国・私立'!I17+'【女】国・私立'!I17</f>
        <v>0</v>
      </c>
      <c r="J17" s="343">
        <f>'【男】国・私立'!J17+'【女】国・私立'!J17</f>
        <v>0</v>
      </c>
      <c r="K17" s="344">
        <f>'【男】国・私立'!K17+'【女】国・私立'!K17</f>
        <v>0</v>
      </c>
      <c r="L17" s="345">
        <f>SUM(M17:N17)</f>
        <v>3</v>
      </c>
      <c r="M17" s="341">
        <f>'【男】国・私立'!M17+'【女】国・私立'!M17</f>
        <v>3</v>
      </c>
      <c r="N17" s="343">
        <f>'【男】国・私立'!N17+'【女】国・私立'!N17</f>
        <v>0</v>
      </c>
      <c r="O17" s="344">
        <f>'【男】国・私立'!O17+'【女】国・私立'!O17</f>
        <v>0</v>
      </c>
      <c r="P17" s="344">
        <f>'【男】国・私立'!P17+'【女】国・私立'!P17</f>
        <v>0</v>
      </c>
      <c r="Q17" s="344">
        <f>'【男】国・私立'!Q17+'【女】国・私立'!Q17</f>
        <v>0</v>
      </c>
      <c r="R17" s="344">
        <f>'【男】国・私立'!R17+'【女】国・私立'!R17</f>
        <v>2</v>
      </c>
      <c r="S17" s="346">
        <f>'【男】国・私立'!S17+'【女】国・私立'!S17</f>
        <v>0</v>
      </c>
      <c r="T17" s="347">
        <f>'【男】国・私立'!T17+'【女】国・私立'!T17</f>
        <v>0</v>
      </c>
      <c r="U17" s="344">
        <f>'【男】国・私立'!U17+'【女】国・私立'!U17</f>
        <v>0</v>
      </c>
      <c r="V17" s="344">
        <f>'【男】国・私立'!V17+'【女】国・私立'!V17</f>
        <v>0</v>
      </c>
      <c r="W17" s="348">
        <f>'【男】国・私立'!W17+'【女】国・私立'!W17</f>
        <v>0</v>
      </c>
    </row>
    <row r="18" ht="13.5">
      <c r="B18" s="122"/>
    </row>
    <row r="19" ht="14.25" thickBot="1">
      <c r="B19" s="86" t="s">
        <v>34</v>
      </c>
    </row>
    <row r="20" spans="2:23" ht="13.5">
      <c r="B20" s="123" t="s">
        <v>55</v>
      </c>
      <c r="C20" s="124"/>
      <c r="D20" s="125"/>
      <c r="E20" s="126"/>
      <c r="F20" s="127"/>
      <c r="G20" s="126"/>
      <c r="H20" s="127"/>
      <c r="I20" s="127"/>
      <c r="J20" s="126"/>
      <c r="K20" s="128"/>
      <c r="L20" s="126"/>
      <c r="M20" s="129"/>
      <c r="N20" s="126"/>
      <c r="O20" s="128"/>
      <c r="P20" s="126"/>
      <c r="Q20" s="130"/>
      <c r="R20" s="126"/>
      <c r="S20" s="304"/>
      <c r="T20" s="126"/>
      <c r="U20" s="128"/>
      <c r="V20" s="128"/>
      <c r="W20" s="131"/>
    </row>
    <row r="21" spans="2:23" ht="13.5">
      <c r="B21" s="132" t="s">
        <v>56</v>
      </c>
      <c r="C21" s="6">
        <f aca="true" t="shared" si="5" ref="C21:W21">C7/$C7*100</f>
        <v>100</v>
      </c>
      <c r="D21" s="58">
        <f t="shared" si="5"/>
        <v>51.776649746192895</v>
      </c>
      <c r="E21" s="140">
        <f t="shared" si="5"/>
        <v>51.26903553299492</v>
      </c>
      <c r="F21" s="8">
        <f t="shared" si="5"/>
        <v>0.5076142131979695</v>
      </c>
      <c r="G21" s="140">
        <f t="shared" si="5"/>
        <v>0</v>
      </c>
      <c r="H21" s="8">
        <f t="shared" si="5"/>
        <v>0</v>
      </c>
      <c r="I21" s="8">
        <f t="shared" si="5"/>
        <v>0</v>
      </c>
      <c r="J21" s="140">
        <f t="shared" si="5"/>
        <v>0</v>
      </c>
      <c r="K21" s="9">
        <f t="shared" si="5"/>
        <v>0</v>
      </c>
      <c r="L21" s="140">
        <f t="shared" si="5"/>
        <v>0.5076142131979695</v>
      </c>
      <c r="M21" s="7">
        <f t="shared" si="5"/>
        <v>0.5076142131979695</v>
      </c>
      <c r="N21" s="140">
        <f t="shared" si="5"/>
        <v>0</v>
      </c>
      <c r="O21" s="9">
        <f t="shared" si="5"/>
        <v>0</v>
      </c>
      <c r="P21" s="140">
        <f t="shared" si="5"/>
        <v>0</v>
      </c>
      <c r="Q21" s="9">
        <f t="shared" si="5"/>
        <v>0</v>
      </c>
      <c r="R21" s="140">
        <f t="shared" si="5"/>
        <v>47.71573604060914</v>
      </c>
      <c r="S21" s="141">
        <f t="shared" si="5"/>
        <v>0</v>
      </c>
      <c r="T21" s="140">
        <f t="shared" si="5"/>
        <v>0.5076142131979695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ht="13.5">
      <c r="B22" s="132" t="s">
        <v>62</v>
      </c>
      <c r="C22" s="6">
        <f aca="true" t="shared" si="6" ref="C22:W22">C8/$C8*100</f>
        <v>100</v>
      </c>
      <c r="D22" s="58">
        <f t="shared" si="6"/>
        <v>77.37300599615341</v>
      </c>
      <c r="E22" s="140">
        <f t="shared" si="6"/>
        <v>71.84070596221292</v>
      </c>
      <c r="F22" s="8">
        <f t="shared" si="6"/>
        <v>4.344382848738545</v>
      </c>
      <c r="G22" s="140">
        <f t="shared" si="6"/>
        <v>0</v>
      </c>
      <c r="H22" s="8">
        <f t="shared" si="6"/>
        <v>0</v>
      </c>
      <c r="I22" s="8">
        <f t="shared" si="6"/>
        <v>1.187917185201946</v>
      </c>
      <c r="J22" s="140">
        <f t="shared" si="6"/>
        <v>0</v>
      </c>
      <c r="K22" s="9">
        <f t="shared" si="6"/>
        <v>7.874193913338614</v>
      </c>
      <c r="L22" s="140">
        <f t="shared" si="6"/>
        <v>5.600181015952031</v>
      </c>
      <c r="M22" s="7">
        <f t="shared" si="6"/>
        <v>1.538635592261568</v>
      </c>
      <c r="N22" s="140">
        <f t="shared" si="6"/>
        <v>4.061545423690463</v>
      </c>
      <c r="O22" s="9">
        <f t="shared" si="6"/>
        <v>0.1810159520307727</v>
      </c>
      <c r="P22" s="140">
        <f t="shared" si="6"/>
        <v>4.729041746803937</v>
      </c>
      <c r="Q22" s="9">
        <f t="shared" si="6"/>
        <v>0.4185993890711619</v>
      </c>
      <c r="R22" s="140">
        <f t="shared" si="6"/>
        <v>3.8126484896481503</v>
      </c>
      <c r="S22" s="141">
        <f t="shared" si="6"/>
        <v>0.011313497001923294</v>
      </c>
      <c r="T22" s="140">
        <f t="shared" si="6"/>
        <v>0</v>
      </c>
      <c r="U22" s="9">
        <f t="shared" si="6"/>
        <v>0</v>
      </c>
      <c r="V22" s="9">
        <f t="shared" si="6"/>
        <v>0</v>
      </c>
      <c r="W22" s="57">
        <f t="shared" si="6"/>
        <v>0</v>
      </c>
    </row>
    <row r="23" spans="2:23" ht="13.5">
      <c r="B23" s="301" t="s">
        <v>24</v>
      </c>
      <c r="C23" s="6">
        <f aca="true" t="shared" si="7" ref="C23:W23">C9/$C9*100</f>
        <v>100</v>
      </c>
      <c r="D23" s="58">
        <f t="shared" si="7"/>
        <v>79.57068837897853</v>
      </c>
      <c r="E23" s="140">
        <f t="shared" si="7"/>
        <v>75.22822600542808</v>
      </c>
      <c r="F23" s="8">
        <f t="shared" si="7"/>
        <v>3.9600296076980013</v>
      </c>
      <c r="G23" s="140">
        <f t="shared" si="7"/>
        <v>0</v>
      </c>
      <c r="H23" s="8">
        <f t="shared" si="7"/>
        <v>0</v>
      </c>
      <c r="I23" s="8">
        <f t="shared" si="7"/>
        <v>0.382432765852455</v>
      </c>
      <c r="J23" s="140">
        <f t="shared" si="7"/>
        <v>0</v>
      </c>
      <c r="K23" s="9">
        <f t="shared" si="7"/>
        <v>6.698741672834937</v>
      </c>
      <c r="L23" s="140">
        <f t="shared" si="7"/>
        <v>6.10658771280533</v>
      </c>
      <c r="M23" s="7">
        <f t="shared" si="7"/>
        <v>1.677769553417222</v>
      </c>
      <c r="N23" s="140">
        <f t="shared" si="7"/>
        <v>4.428818159388108</v>
      </c>
      <c r="O23" s="9">
        <f t="shared" si="7"/>
        <v>0.17271157167530224</v>
      </c>
      <c r="P23" s="140">
        <f t="shared" si="7"/>
        <v>3.663952627683198</v>
      </c>
      <c r="Q23" s="9">
        <f t="shared" si="7"/>
        <v>0.17271157167530224</v>
      </c>
      <c r="R23" s="140">
        <f t="shared" si="7"/>
        <v>3.6022699235134468</v>
      </c>
      <c r="S23" s="141">
        <f t="shared" si="7"/>
        <v>0.012336540833950159</v>
      </c>
      <c r="T23" s="140">
        <f t="shared" si="7"/>
        <v>0</v>
      </c>
      <c r="U23" s="9">
        <f t="shared" si="7"/>
        <v>0</v>
      </c>
      <c r="V23" s="9">
        <f t="shared" si="7"/>
        <v>0</v>
      </c>
      <c r="W23" s="57">
        <f t="shared" si="7"/>
        <v>0</v>
      </c>
    </row>
    <row r="24" spans="2:23" ht="13.5">
      <c r="B24" s="302" t="s">
        <v>27</v>
      </c>
      <c r="C24" s="6">
        <f aca="true" t="shared" si="8" ref="C24:W24">C10/$C10*100</f>
        <v>100</v>
      </c>
      <c r="D24" s="58">
        <f t="shared" si="8"/>
        <v>40</v>
      </c>
      <c r="E24" s="140">
        <f t="shared" si="8"/>
        <v>25.882352941176475</v>
      </c>
      <c r="F24" s="8">
        <f t="shared" si="8"/>
        <v>14.117647058823529</v>
      </c>
      <c r="G24" s="140">
        <f t="shared" si="8"/>
        <v>0</v>
      </c>
      <c r="H24" s="8">
        <f t="shared" si="8"/>
        <v>0</v>
      </c>
      <c r="I24" s="8">
        <f t="shared" si="8"/>
        <v>0</v>
      </c>
      <c r="J24" s="140">
        <f t="shared" si="8"/>
        <v>0</v>
      </c>
      <c r="K24" s="9">
        <f t="shared" si="8"/>
        <v>25.882352941176475</v>
      </c>
      <c r="L24" s="140">
        <f t="shared" si="8"/>
        <v>0</v>
      </c>
      <c r="M24" s="7">
        <f t="shared" si="8"/>
        <v>0</v>
      </c>
      <c r="N24" s="140">
        <f t="shared" si="8"/>
        <v>0</v>
      </c>
      <c r="O24" s="9">
        <f t="shared" si="8"/>
        <v>0</v>
      </c>
      <c r="P24" s="140">
        <f t="shared" si="8"/>
        <v>29.411764705882355</v>
      </c>
      <c r="Q24" s="9">
        <f t="shared" si="8"/>
        <v>1.1764705882352942</v>
      </c>
      <c r="R24" s="140">
        <f t="shared" si="8"/>
        <v>3.5294117647058822</v>
      </c>
      <c r="S24" s="141">
        <f t="shared" si="8"/>
        <v>0</v>
      </c>
      <c r="T24" s="140">
        <f t="shared" si="8"/>
        <v>0</v>
      </c>
      <c r="U24" s="9">
        <f t="shared" si="8"/>
        <v>0</v>
      </c>
      <c r="V24" s="9">
        <f t="shared" si="8"/>
        <v>0</v>
      </c>
      <c r="W24" s="57">
        <f t="shared" si="8"/>
        <v>0</v>
      </c>
    </row>
    <row r="25" spans="2:23" ht="13.5">
      <c r="B25" s="302" t="s">
        <v>58</v>
      </c>
      <c r="C25" s="6">
        <f aca="true" t="shared" si="9" ref="C25:W25">C11/$C11*100</f>
        <v>100</v>
      </c>
      <c r="D25" s="58">
        <f t="shared" si="9"/>
        <v>97.40259740259741</v>
      </c>
      <c r="E25" s="140">
        <f t="shared" si="9"/>
        <v>1.2987012987012987</v>
      </c>
      <c r="F25" s="8">
        <f t="shared" si="9"/>
        <v>0</v>
      </c>
      <c r="G25" s="140">
        <f t="shared" si="9"/>
        <v>0</v>
      </c>
      <c r="H25" s="8">
        <f t="shared" si="9"/>
        <v>0</v>
      </c>
      <c r="I25" s="8">
        <f t="shared" si="9"/>
        <v>96.1038961038961</v>
      </c>
      <c r="J25" s="140">
        <f t="shared" si="9"/>
        <v>0</v>
      </c>
      <c r="K25" s="9">
        <f t="shared" si="9"/>
        <v>1.2987012987012987</v>
      </c>
      <c r="L25" s="140">
        <f t="shared" si="9"/>
        <v>0</v>
      </c>
      <c r="M25" s="7">
        <f t="shared" si="9"/>
        <v>0</v>
      </c>
      <c r="N25" s="140">
        <f t="shared" si="9"/>
        <v>0</v>
      </c>
      <c r="O25" s="9">
        <f t="shared" si="9"/>
        <v>0</v>
      </c>
      <c r="P25" s="140">
        <f t="shared" si="9"/>
        <v>1.2987012987012987</v>
      </c>
      <c r="Q25" s="9">
        <f t="shared" si="9"/>
        <v>0</v>
      </c>
      <c r="R25" s="140">
        <f t="shared" si="9"/>
        <v>0</v>
      </c>
      <c r="S25" s="141">
        <f t="shared" si="9"/>
        <v>0</v>
      </c>
      <c r="T25" s="140">
        <f t="shared" si="9"/>
        <v>0</v>
      </c>
      <c r="U25" s="9">
        <f t="shared" si="9"/>
        <v>0</v>
      </c>
      <c r="V25" s="9">
        <f t="shared" si="9"/>
        <v>0</v>
      </c>
      <c r="W25" s="57">
        <f t="shared" si="9"/>
        <v>0</v>
      </c>
    </row>
    <row r="26" spans="2:23" ht="13.5">
      <c r="B26" s="302" t="s">
        <v>59</v>
      </c>
      <c r="C26" s="6">
        <f aca="true" t="shared" si="10" ref="C26:W26">C12/$C12*100</f>
        <v>100</v>
      </c>
      <c r="D26" s="58">
        <f t="shared" si="10"/>
        <v>29.411764705882355</v>
      </c>
      <c r="E26" s="140">
        <f t="shared" si="10"/>
        <v>23.52941176470588</v>
      </c>
      <c r="F26" s="8">
        <f t="shared" si="10"/>
        <v>5.88235294117647</v>
      </c>
      <c r="G26" s="140">
        <f t="shared" si="10"/>
        <v>0</v>
      </c>
      <c r="H26" s="8">
        <f t="shared" si="10"/>
        <v>0</v>
      </c>
      <c r="I26" s="8">
        <f t="shared" si="10"/>
        <v>0</v>
      </c>
      <c r="J26" s="140">
        <f t="shared" si="10"/>
        <v>0</v>
      </c>
      <c r="K26" s="9">
        <f t="shared" si="10"/>
        <v>35.294117647058826</v>
      </c>
      <c r="L26" s="140">
        <f t="shared" si="10"/>
        <v>0</v>
      </c>
      <c r="M26" s="7">
        <f t="shared" si="10"/>
        <v>0</v>
      </c>
      <c r="N26" s="140">
        <f t="shared" si="10"/>
        <v>0</v>
      </c>
      <c r="O26" s="9">
        <f t="shared" si="10"/>
        <v>0</v>
      </c>
      <c r="P26" s="140">
        <f t="shared" si="10"/>
        <v>23.52941176470588</v>
      </c>
      <c r="Q26" s="9">
        <f t="shared" si="10"/>
        <v>0</v>
      </c>
      <c r="R26" s="140">
        <f t="shared" si="10"/>
        <v>11.76470588235294</v>
      </c>
      <c r="S26" s="141">
        <f t="shared" si="10"/>
        <v>0</v>
      </c>
      <c r="T26" s="140">
        <f t="shared" si="10"/>
        <v>0</v>
      </c>
      <c r="U26" s="9">
        <f t="shared" si="10"/>
        <v>0</v>
      </c>
      <c r="V26" s="9">
        <f t="shared" si="10"/>
        <v>0</v>
      </c>
      <c r="W26" s="57">
        <f t="shared" si="10"/>
        <v>0</v>
      </c>
    </row>
    <row r="27" spans="2:23" ht="13.5">
      <c r="B27" s="302" t="s">
        <v>31</v>
      </c>
      <c r="C27" s="6">
        <f aca="true" t="shared" si="11" ref="C27:W27">C13/$C13*100</f>
        <v>100</v>
      </c>
      <c r="D27" s="58">
        <f t="shared" si="11"/>
        <v>33.33333333333333</v>
      </c>
      <c r="E27" s="140">
        <f t="shared" si="11"/>
        <v>23.423423423423422</v>
      </c>
      <c r="F27" s="8">
        <f t="shared" si="11"/>
        <v>9.90990990990991</v>
      </c>
      <c r="G27" s="140">
        <f t="shared" si="11"/>
        <v>0</v>
      </c>
      <c r="H27" s="8">
        <f t="shared" si="11"/>
        <v>0</v>
      </c>
      <c r="I27" s="8">
        <f t="shared" si="11"/>
        <v>0</v>
      </c>
      <c r="J27" s="140">
        <f t="shared" si="11"/>
        <v>0</v>
      </c>
      <c r="K27" s="9">
        <f t="shared" si="11"/>
        <v>30.930930930930934</v>
      </c>
      <c r="L27" s="140">
        <f t="shared" si="11"/>
        <v>0</v>
      </c>
      <c r="M27" s="7">
        <f t="shared" si="11"/>
        <v>0</v>
      </c>
      <c r="N27" s="140">
        <f t="shared" si="11"/>
        <v>0</v>
      </c>
      <c r="O27" s="9">
        <f t="shared" si="11"/>
        <v>0</v>
      </c>
      <c r="P27" s="140">
        <f t="shared" si="11"/>
        <v>22.22222222222222</v>
      </c>
      <c r="Q27" s="9">
        <f t="shared" si="11"/>
        <v>6.606606606606606</v>
      </c>
      <c r="R27" s="140">
        <f t="shared" si="11"/>
        <v>6.906906906906906</v>
      </c>
      <c r="S27" s="141">
        <f t="shared" si="11"/>
        <v>0</v>
      </c>
      <c r="T27" s="140">
        <f t="shared" si="11"/>
        <v>0</v>
      </c>
      <c r="U27" s="9">
        <f t="shared" si="11"/>
        <v>0</v>
      </c>
      <c r="V27" s="9">
        <f t="shared" si="11"/>
        <v>0</v>
      </c>
      <c r="W27" s="57">
        <f t="shared" si="11"/>
        <v>0</v>
      </c>
    </row>
    <row r="28" spans="2:23" ht="13.5">
      <c r="B28" s="352" t="s">
        <v>32</v>
      </c>
      <c r="C28" s="6">
        <f aca="true" t="shared" si="12" ref="C28:W28">C14/$C14*100</f>
        <v>100</v>
      </c>
      <c r="D28" s="58">
        <f t="shared" si="12"/>
        <v>74.2081447963801</v>
      </c>
      <c r="E28" s="140">
        <f t="shared" si="12"/>
        <v>66.51583710407239</v>
      </c>
      <c r="F28" s="8">
        <f t="shared" si="12"/>
        <v>7.6923076923076925</v>
      </c>
      <c r="G28" s="140">
        <f t="shared" si="12"/>
        <v>0</v>
      </c>
      <c r="H28" s="8">
        <f t="shared" si="12"/>
        <v>0</v>
      </c>
      <c r="I28" s="8">
        <f t="shared" si="12"/>
        <v>0</v>
      </c>
      <c r="J28" s="140">
        <f t="shared" si="12"/>
        <v>0</v>
      </c>
      <c r="K28" s="9">
        <f t="shared" si="12"/>
        <v>9.502262443438914</v>
      </c>
      <c r="L28" s="140">
        <f t="shared" si="12"/>
        <v>0</v>
      </c>
      <c r="M28" s="7">
        <f t="shared" si="12"/>
        <v>0</v>
      </c>
      <c r="N28" s="140">
        <f t="shared" si="12"/>
        <v>0</v>
      </c>
      <c r="O28" s="9">
        <f t="shared" si="12"/>
        <v>0.904977375565611</v>
      </c>
      <c r="P28" s="140">
        <f t="shared" si="12"/>
        <v>7.6923076923076925</v>
      </c>
      <c r="Q28" s="9">
        <f t="shared" si="12"/>
        <v>0</v>
      </c>
      <c r="R28" s="140">
        <f t="shared" si="12"/>
        <v>7.6923076923076925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ht="13.5">
      <c r="B29" s="303" t="s">
        <v>60</v>
      </c>
      <c r="C29" s="133"/>
      <c r="D29" s="134"/>
      <c r="E29" s="136"/>
      <c r="F29" s="135"/>
      <c r="G29" s="136"/>
      <c r="H29" s="135"/>
      <c r="I29" s="135"/>
      <c r="J29" s="136"/>
      <c r="K29" s="137"/>
      <c r="L29" s="136"/>
      <c r="M29" s="138"/>
      <c r="N29" s="136"/>
      <c r="O29" s="137"/>
      <c r="P29" s="136"/>
      <c r="Q29" s="137"/>
      <c r="R29" s="136"/>
      <c r="S29" s="139"/>
      <c r="T29" s="136"/>
      <c r="U29" s="137"/>
      <c r="V29" s="137"/>
      <c r="W29" s="293"/>
    </row>
    <row r="30" spans="2:23" ht="13.5">
      <c r="B30" s="132" t="s">
        <v>61</v>
      </c>
      <c r="C30" s="6">
        <f aca="true" t="shared" si="13" ref="C30:W30">C16/$C16*100</f>
        <v>100</v>
      </c>
      <c r="D30" s="58">
        <f t="shared" si="13"/>
        <v>28.57142857142857</v>
      </c>
      <c r="E30" s="140">
        <f t="shared" si="13"/>
        <v>28.57142857142857</v>
      </c>
      <c r="F30" s="8">
        <f t="shared" si="13"/>
        <v>0</v>
      </c>
      <c r="G30" s="140">
        <f t="shared" si="13"/>
        <v>0</v>
      </c>
      <c r="H30" s="8">
        <f t="shared" si="13"/>
        <v>0</v>
      </c>
      <c r="I30" s="8">
        <f t="shared" si="13"/>
        <v>0</v>
      </c>
      <c r="J30" s="140">
        <f t="shared" si="13"/>
        <v>0</v>
      </c>
      <c r="K30" s="9">
        <f t="shared" si="13"/>
        <v>0</v>
      </c>
      <c r="L30" s="140">
        <f t="shared" si="13"/>
        <v>42.857142857142854</v>
      </c>
      <c r="M30" s="7">
        <f t="shared" si="13"/>
        <v>42.857142857142854</v>
      </c>
      <c r="N30" s="140">
        <f t="shared" si="13"/>
        <v>0</v>
      </c>
      <c r="O30" s="9">
        <f t="shared" si="13"/>
        <v>0</v>
      </c>
      <c r="P30" s="140">
        <f t="shared" si="13"/>
        <v>0</v>
      </c>
      <c r="Q30" s="9">
        <f t="shared" si="13"/>
        <v>0</v>
      </c>
      <c r="R30" s="140">
        <f t="shared" si="13"/>
        <v>28.57142857142857</v>
      </c>
      <c r="S30" s="141">
        <f t="shared" si="13"/>
        <v>0</v>
      </c>
      <c r="T30" s="140">
        <f t="shared" si="13"/>
        <v>0</v>
      </c>
      <c r="U30" s="9">
        <f t="shared" si="13"/>
        <v>0</v>
      </c>
      <c r="V30" s="9">
        <f t="shared" si="13"/>
        <v>0</v>
      </c>
      <c r="W30" s="57">
        <f t="shared" si="13"/>
        <v>0</v>
      </c>
    </row>
    <row r="31" spans="2:23" ht="14.25" thickBot="1">
      <c r="B31" s="365" t="s">
        <v>24</v>
      </c>
      <c r="C31" s="142">
        <f aca="true" t="shared" si="14" ref="C31:W31">C17/$C17*100</f>
        <v>100</v>
      </c>
      <c r="D31" s="61">
        <f t="shared" si="14"/>
        <v>28.57142857142857</v>
      </c>
      <c r="E31" s="145">
        <f t="shared" si="14"/>
        <v>28.57142857142857</v>
      </c>
      <c r="F31" s="144">
        <f t="shared" si="14"/>
        <v>0</v>
      </c>
      <c r="G31" s="145">
        <f t="shared" si="14"/>
        <v>0</v>
      </c>
      <c r="H31" s="144">
        <f t="shared" si="14"/>
        <v>0</v>
      </c>
      <c r="I31" s="144">
        <f t="shared" si="14"/>
        <v>0</v>
      </c>
      <c r="J31" s="145">
        <f t="shared" si="14"/>
        <v>0</v>
      </c>
      <c r="K31" s="10">
        <f t="shared" si="14"/>
        <v>0</v>
      </c>
      <c r="L31" s="145">
        <f t="shared" si="14"/>
        <v>42.857142857142854</v>
      </c>
      <c r="M31" s="143">
        <f t="shared" si="14"/>
        <v>42.857142857142854</v>
      </c>
      <c r="N31" s="145">
        <f t="shared" si="14"/>
        <v>0</v>
      </c>
      <c r="O31" s="10">
        <f t="shared" si="14"/>
        <v>0</v>
      </c>
      <c r="P31" s="145">
        <f t="shared" si="14"/>
        <v>0</v>
      </c>
      <c r="Q31" s="10">
        <f t="shared" si="14"/>
        <v>0</v>
      </c>
      <c r="R31" s="145">
        <f t="shared" si="14"/>
        <v>28.57142857142857</v>
      </c>
      <c r="S31" s="295">
        <f t="shared" si="14"/>
        <v>0</v>
      </c>
      <c r="T31" s="145">
        <f t="shared" si="14"/>
        <v>0</v>
      </c>
      <c r="U31" s="10">
        <f t="shared" si="14"/>
        <v>0</v>
      </c>
      <c r="V31" s="10">
        <f t="shared" si="14"/>
        <v>0</v>
      </c>
      <c r="W31" s="60">
        <f t="shared" si="14"/>
        <v>0</v>
      </c>
    </row>
  </sheetData>
  <sheetProtection/>
  <mergeCells count="25"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  <mergeCell ref="T2:W2"/>
    <mergeCell ref="U4:U5"/>
    <mergeCell ref="Q4:Q5"/>
    <mergeCell ref="R4:R5"/>
    <mergeCell ref="S4:S5"/>
    <mergeCell ref="T4:T5"/>
    <mergeCell ref="V4:V5"/>
    <mergeCell ref="M3:N3"/>
    <mergeCell ref="T3:W3"/>
    <mergeCell ref="M4:M5"/>
    <mergeCell ref="N4:N5"/>
    <mergeCell ref="O4:O5"/>
    <mergeCell ref="K4:K5"/>
    <mergeCell ref="L4:L5"/>
    <mergeCell ref="W4:W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N11" sqref="N11"/>
    </sheetView>
  </sheetViews>
  <sheetFormatPr defaultColWidth="5.875" defaultRowHeight="13.5"/>
  <cols>
    <col min="1" max="1" width="9.00390625" style="147" customWidth="1"/>
    <col min="2" max="2" width="12.50390625" style="147" customWidth="1"/>
    <col min="3" max="3" width="11.125" style="147" bestFit="1" customWidth="1"/>
    <col min="4" max="4" width="9.00390625" style="147" customWidth="1"/>
    <col min="5" max="5" width="7.50390625" style="147" customWidth="1"/>
    <col min="6" max="6" width="7.125" style="147" customWidth="1"/>
    <col min="7" max="8" width="5.875" style="147" customWidth="1"/>
    <col min="9" max="9" width="6.50390625" style="147" customWidth="1"/>
    <col min="10" max="10" width="5.875" style="147" customWidth="1"/>
    <col min="11" max="11" width="8.25390625" style="147" customWidth="1"/>
    <col min="12" max="14" width="6.875" style="147" customWidth="1"/>
    <col min="15" max="15" width="6.00390625" style="147" customWidth="1"/>
    <col min="16" max="18" width="7.125" style="147" customWidth="1"/>
    <col min="19" max="19" width="4.50390625" style="147" customWidth="1"/>
    <col min="20" max="22" width="4.375" style="147" customWidth="1"/>
    <col min="23" max="23" width="4.50390625" style="147" customWidth="1"/>
    <col min="24" max="250" width="9.00390625" style="147" customWidth="1"/>
    <col min="251" max="251" width="12.50390625" style="147" customWidth="1"/>
    <col min="252" max="252" width="11.125" style="147" bestFit="1" customWidth="1"/>
    <col min="253" max="253" width="9.00390625" style="147" customWidth="1"/>
    <col min="254" max="254" width="7.50390625" style="147" customWidth="1"/>
    <col min="255" max="255" width="7.125" style="147" customWidth="1"/>
    <col min="256" max="16384" width="5.875" style="147" customWidth="1"/>
  </cols>
  <sheetData>
    <row r="1" ht="17.25">
      <c r="B1" s="146" t="s">
        <v>79</v>
      </c>
    </row>
    <row r="2" spans="2:20" ht="18" thickBot="1">
      <c r="B2" s="146"/>
      <c r="T2" s="198" t="s">
        <v>85</v>
      </c>
    </row>
    <row r="3" spans="2:23" ht="29.25" customHeight="1" thickBot="1">
      <c r="B3" s="541" t="s">
        <v>0</v>
      </c>
      <c r="C3" s="544" t="s">
        <v>1</v>
      </c>
      <c r="D3" s="546" t="s">
        <v>2</v>
      </c>
      <c r="E3" s="547"/>
      <c r="F3" s="547"/>
      <c r="G3" s="547"/>
      <c r="H3" s="547"/>
      <c r="I3" s="547"/>
      <c r="J3" s="548"/>
      <c r="K3" s="148" t="s">
        <v>45</v>
      </c>
      <c r="L3" s="149" t="s">
        <v>46</v>
      </c>
      <c r="M3" s="549" t="s">
        <v>3</v>
      </c>
      <c r="N3" s="550"/>
      <c r="O3" s="148" t="s">
        <v>47</v>
      </c>
      <c r="P3" s="148" t="s">
        <v>48</v>
      </c>
      <c r="Q3" s="148" t="s">
        <v>49</v>
      </c>
      <c r="R3" s="148" t="s">
        <v>50</v>
      </c>
      <c r="S3" s="149" t="s">
        <v>51</v>
      </c>
      <c r="T3" s="558" t="s">
        <v>52</v>
      </c>
      <c r="U3" s="559"/>
      <c r="V3" s="559"/>
      <c r="W3" s="560"/>
    </row>
    <row r="4" spans="2:23" ht="45.75" customHeight="1">
      <c r="B4" s="542"/>
      <c r="C4" s="545"/>
      <c r="D4" s="551" t="s">
        <v>4</v>
      </c>
      <c r="E4" s="553" t="s">
        <v>5</v>
      </c>
      <c r="F4" s="532" t="s">
        <v>6</v>
      </c>
      <c r="G4" s="532" t="s">
        <v>7</v>
      </c>
      <c r="H4" s="532" t="s">
        <v>8</v>
      </c>
      <c r="I4" s="532" t="s">
        <v>9</v>
      </c>
      <c r="J4" s="555" t="s">
        <v>10</v>
      </c>
      <c r="K4" s="557" t="s">
        <v>11</v>
      </c>
      <c r="L4" s="538" t="s">
        <v>4</v>
      </c>
      <c r="M4" s="561" t="s">
        <v>12</v>
      </c>
      <c r="N4" s="555" t="s">
        <v>13</v>
      </c>
      <c r="O4" s="563" t="s">
        <v>14</v>
      </c>
      <c r="P4" s="150" t="s">
        <v>63</v>
      </c>
      <c r="Q4" s="557" t="s">
        <v>15</v>
      </c>
      <c r="R4" s="540" t="s">
        <v>16</v>
      </c>
      <c r="S4" s="566" t="s">
        <v>64</v>
      </c>
      <c r="T4" s="534" t="s">
        <v>17</v>
      </c>
      <c r="U4" s="536" t="s">
        <v>18</v>
      </c>
      <c r="V4" s="536" t="s">
        <v>19</v>
      </c>
      <c r="W4" s="564" t="s">
        <v>20</v>
      </c>
    </row>
    <row r="5" spans="2:23" ht="44.25" customHeight="1" thickBot="1">
      <c r="B5" s="543"/>
      <c r="C5" s="151" t="s">
        <v>21</v>
      </c>
      <c r="D5" s="552"/>
      <c r="E5" s="554"/>
      <c r="F5" s="533"/>
      <c r="G5" s="533"/>
      <c r="H5" s="533"/>
      <c r="I5" s="533"/>
      <c r="J5" s="556"/>
      <c r="K5" s="557"/>
      <c r="L5" s="539"/>
      <c r="M5" s="562"/>
      <c r="N5" s="556"/>
      <c r="O5" s="563"/>
      <c r="P5" s="152" t="s">
        <v>22</v>
      </c>
      <c r="Q5" s="557"/>
      <c r="R5" s="540"/>
      <c r="S5" s="566"/>
      <c r="T5" s="535"/>
      <c r="U5" s="537"/>
      <c r="V5" s="537"/>
      <c r="W5" s="565"/>
    </row>
    <row r="6" spans="2:23" ht="13.5" customHeight="1">
      <c r="B6" s="153" t="s">
        <v>55</v>
      </c>
      <c r="C6" s="154"/>
      <c r="D6" s="155"/>
      <c r="E6" s="156"/>
      <c r="F6" s="157"/>
      <c r="G6" s="157"/>
      <c r="H6" s="157"/>
      <c r="I6" s="157"/>
      <c r="J6" s="158"/>
      <c r="K6" s="159"/>
      <c r="L6" s="160"/>
      <c r="M6" s="161"/>
      <c r="N6" s="158"/>
      <c r="O6" s="162"/>
      <c r="P6" s="163"/>
      <c r="Q6" s="159"/>
      <c r="R6" s="164"/>
      <c r="S6" s="165"/>
      <c r="T6" s="166"/>
      <c r="U6" s="167"/>
      <c r="V6" s="167"/>
      <c r="W6" s="168"/>
    </row>
    <row r="7" spans="2:23" s="356" customFormat="1" ht="13.5" customHeight="1">
      <c r="B7" s="305" t="s">
        <v>56</v>
      </c>
      <c r="C7" s="306">
        <f>D7+K7+L7+O7+P7+Q7+R7+S7</f>
        <v>97</v>
      </c>
      <c r="D7" s="307">
        <f>SUM(E7:J7)</f>
        <v>44</v>
      </c>
      <c r="E7" s="308">
        <v>44</v>
      </c>
      <c r="F7" s="309">
        <v>0</v>
      </c>
      <c r="G7" s="309">
        <v>0</v>
      </c>
      <c r="H7" s="309">
        <v>0</v>
      </c>
      <c r="I7" s="309">
        <v>0</v>
      </c>
      <c r="J7" s="310">
        <v>0</v>
      </c>
      <c r="K7" s="311">
        <v>0</v>
      </c>
      <c r="L7" s="311">
        <f>SUM(M7:N7)</f>
        <v>1</v>
      </c>
      <c r="M7" s="312">
        <v>1</v>
      </c>
      <c r="N7" s="310">
        <v>0</v>
      </c>
      <c r="O7" s="311">
        <v>0</v>
      </c>
      <c r="P7" s="311">
        <v>0</v>
      </c>
      <c r="Q7" s="311">
        <v>0</v>
      </c>
      <c r="R7" s="311">
        <v>52</v>
      </c>
      <c r="S7" s="313">
        <v>0</v>
      </c>
      <c r="T7" s="314">
        <v>1</v>
      </c>
      <c r="U7" s="311">
        <v>0</v>
      </c>
      <c r="V7" s="311">
        <v>0</v>
      </c>
      <c r="W7" s="315">
        <v>0</v>
      </c>
    </row>
    <row r="8" spans="2:23" s="356" customFormat="1" ht="13.5" customHeight="1">
      <c r="B8" s="305" t="s">
        <v>57</v>
      </c>
      <c r="C8" s="316">
        <f aca="true" t="shared" si="0" ref="C8:W8">SUM(C9:C14)</f>
        <v>4262</v>
      </c>
      <c r="D8" s="317">
        <f t="shared" si="0"/>
        <v>3155</v>
      </c>
      <c r="E8" s="318">
        <f t="shared" si="0"/>
        <v>3080</v>
      </c>
      <c r="F8" s="319">
        <f t="shared" si="0"/>
        <v>52</v>
      </c>
      <c r="G8" s="319">
        <f t="shared" si="0"/>
        <v>0</v>
      </c>
      <c r="H8" s="319">
        <f t="shared" si="0"/>
        <v>0</v>
      </c>
      <c r="I8" s="319">
        <f t="shared" si="0"/>
        <v>23</v>
      </c>
      <c r="J8" s="320">
        <f t="shared" si="0"/>
        <v>0</v>
      </c>
      <c r="K8" s="321">
        <f t="shared" si="0"/>
        <v>305</v>
      </c>
      <c r="L8" s="311">
        <f t="shared" si="0"/>
        <v>346</v>
      </c>
      <c r="M8" s="322">
        <f t="shared" si="0"/>
        <v>86</v>
      </c>
      <c r="N8" s="320">
        <f t="shared" si="0"/>
        <v>260</v>
      </c>
      <c r="O8" s="321">
        <f t="shared" si="0"/>
        <v>14</v>
      </c>
      <c r="P8" s="321">
        <f t="shared" si="0"/>
        <v>245</v>
      </c>
      <c r="Q8" s="321">
        <f t="shared" si="0"/>
        <v>11</v>
      </c>
      <c r="R8" s="321">
        <f t="shared" si="0"/>
        <v>185</v>
      </c>
      <c r="S8" s="323">
        <f t="shared" si="0"/>
        <v>1</v>
      </c>
      <c r="T8" s="324">
        <f t="shared" si="0"/>
        <v>0</v>
      </c>
      <c r="U8" s="321">
        <f t="shared" si="0"/>
        <v>0</v>
      </c>
      <c r="V8" s="321">
        <f t="shared" si="0"/>
        <v>0</v>
      </c>
      <c r="W8" s="325">
        <f t="shared" si="0"/>
        <v>0</v>
      </c>
    </row>
    <row r="9" spans="2:23" s="356" customFormat="1" ht="13.5" customHeight="1">
      <c r="B9" s="326" t="s">
        <v>24</v>
      </c>
      <c r="C9" s="316">
        <f aca="true" t="shared" si="1" ref="C9:C14">D9+K9+L9+O9+P9+Q9+R9+S9</f>
        <v>4023</v>
      </c>
      <c r="D9" s="317">
        <f aca="true" t="shared" si="2" ref="D9:D14">SUM(E9:J9)</f>
        <v>3054</v>
      </c>
      <c r="E9" s="318">
        <v>2993</v>
      </c>
      <c r="F9" s="319">
        <v>40</v>
      </c>
      <c r="G9" s="319">
        <v>0</v>
      </c>
      <c r="H9" s="319">
        <v>0</v>
      </c>
      <c r="I9" s="319">
        <v>21</v>
      </c>
      <c r="J9" s="320">
        <v>0</v>
      </c>
      <c r="K9" s="321">
        <v>237</v>
      </c>
      <c r="L9" s="311">
        <f aca="true" t="shared" si="3" ref="L9:L14">SUM(M9:N9)</f>
        <v>346</v>
      </c>
      <c r="M9" s="322">
        <v>86</v>
      </c>
      <c r="N9" s="320">
        <v>260</v>
      </c>
      <c r="O9" s="95">
        <v>12</v>
      </c>
      <c r="P9" s="321">
        <v>193</v>
      </c>
      <c r="Q9" s="321">
        <v>9</v>
      </c>
      <c r="R9" s="321">
        <v>171</v>
      </c>
      <c r="S9" s="323">
        <v>1</v>
      </c>
      <c r="T9" s="324">
        <v>0</v>
      </c>
      <c r="U9" s="321">
        <v>0</v>
      </c>
      <c r="V9" s="321">
        <v>0</v>
      </c>
      <c r="W9" s="325">
        <v>0</v>
      </c>
    </row>
    <row r="10" spans="2:23" s="356" customFormat="1" ht="13.5" customHeight="1">
      <c r="B10" s="327" t="s">
        <v>27</v>
      </c>
      <c r="C10" s="316">
        <f t="shared" si="1"/>
        <v>57</v>
      </c>
      <c r="D10" s="317">
        <f t="shared" si="2"/>
        <v>27</v>
      </c>
      <c r="E10" s="318">
        <v>19</v>
      </c>
      <c r="F10" s="319">
        <v>8</v>
      </c>
      <c r="G10" s="319">
        <v>0</v>
      </c>
      <c r="H10" s="319">
        <v>0</v>
      </c>
      <c r="I10" s="319">
        <v>0</v>
      </c>
      <c r="J10" s="320">
        <v>0</v>
      </c>
      <c r="K10" s="321">
        <v>17</v>
      </c>
      <c r="L10" s="311">
        <f t="shared" si="3"/>
        <v>0</v>
      </c>
      <c r="M10" s="322">
        <v>0</v>
      </c>
      <c r="N10" s="320">
        <v>0</v>
      </c>
      <c r="O10" s="321">
        <v>0</v>
      </c>
      <c r="P10" s="321">
        <v>12</v>
      </c>
      <c r="Q10" s="321">
        <v>0</v>
      </c>
      <c r="R10" s="321">
        <v>1</v>
      </c>
      <c r="S10" s="323">
        <v>0</v>
      </c>
      <c r="T10" s="324">
        <v>0</v>
      </c>
      <c r="U10" s="321">
        <v>0</v>
      </c>
      <c r="V10" s="321">
        <v>0</v>
      </c>
      <c r="W10" s="325">
        <v>0</v>
      </c>
    </row>
    <row r="11" spans="2:23" s="356" customFormat="1" ht="13.5" customHeight="1">
      <c r="B11" s="327" t="s">
        <v>58</v>
      </c>
      <c r="C11" s="316">
        <f t="shared" si="1"/>
        <v>3</v>
      </c>
      <c r="D11" s="317">
        <f t="shared" si="2"/>
        <v>2</v>
      </c>
      <c r="E11" s="318">
        <v>0</v>
      </c>
      <c r="F11" s="319">
        <v>0</v>
      </c>
      <c r="G11" s="319">
        <v>0</v>
      </c>
      <c r="H11" s="319">
        <v>0</v>
      </c>
      <c r="I11" s="319">
        <v>2</v>
      </c>
      <c r="J11" s="320">
        <v>0</v>
      </c>
      <c r="K11" s="321">
        <v>1</v>
      </c>
      <c r="L11" s="311">
        <f t="shared" si="3"/>
        <v>0</v>
      </c>
      <c r="M11" s="322">
        <f>SUM(N11:O11)</f>
        <v>0</v>
      </c>
      <c r="N11" s="320">
        <f>SUM(O11:P11)</f>
        <v>0</v>
      </c>
      <c r="O11" s="321">
        <v>0</v>
      </c>
      <c r="P11" s="321">
        <v>0</v>
      </c>
      <c r="Q11" s="321">
        <v>0</v>
      </c>
      <c r="R11" s="321">
        <v>0</v>
      </c>
      <c r="S11" s="323">
        <v>0</v>
      </c>
      <c r="T11" s="324">
        <v>0</v>
      </c>
      <c r="U11" s="321">
        <v>0</v>
      </c>
      <c r="V11" s="321">
        <v>0</v>
      </c>
      <c r="W11" s="325">
        <v>0</v>
      </c>
    </row>
    <row r="12" spans="2:23" s="356" customFormat="1" ht="13.5" customHeight="1">
      <c r="B12" s="327" t="s">
        <v>59</v>
      </c>
      <c r="C12" s="316">
        <f t="shared" si="1"/>
        <v>2</v>
      </c>
      <c r="D12" s="317">
        <f t="shared" si="2"/>
        <v>0</v>
      </c>
      <c r="E12" s="318">
        <v>0</v>
      </c>
      <c r="F12" s="319">
        <v>0</v>
      </c>
      <c r="G12" s="319">
        <v>0</v>
      </c>
      <c r="H12" s="319">
        <v>0</v>
      </c>
      <c r="I12" s="319">
        <v>0</v>
      </c>
      <c r="J12" s="320">
        <v>0</v>
      </c>
      <c r="K12" s="321">
        <v>2</v>
      </c>
      <c r="L12" s="311">
        <f t="shared" si="3"/>
        <v>0</v>
      </c>
      <c r="M12" s="322">
        <f>SUM(N12:O12)</f>
        <v>0</v>
      </c>
      <c r="N12" s="320">
        <f>SUM(O12:P12)</f>
        <v>0</v>
      </c>
      <c r="O12" s="321">
        <v>0</v>
      </c>
      <c r="P12" s="321">
        <v>0</v>
      </c>
      <c r="Q12" s="321">
        <v>0</v>
      </c>
      <c r="R12" s="321">
        <v>0</v>
      </c>
      <c r="S12" s="323">
        <v>0</v>
      </c>
      <c r="T12" s="324">
        <v>0</v>
      </c>
      <c r="U12" s="321">
        <v>0</v>
      </c>
      <c r="V12" s="321">
        <v>0</v>
      </c>
      <c r="W12" s="325">
        <v>0</v>
      </c>
    </row>
    <row r="13" spans="2:23" s="356" customFormat="1" ht="13.5" customHeight="1">
      <c r="B13" s="327" t="s">
        <v>31</v>
      </c>
      <c r="C13" s="316">
        <f t="shared" si="1"/>
        <v>134</v>
      </c>
      <c r="D13" s="317">
        <f t="shared" si="2"/>
        <v>50</v>
      </c>
      <c r="E13" s="318">
        <v>47</v>
      </c>
      <c r="F13" s="319">
        <v>3</v>
      </c>
      <c r="G13" s="319">
        <v>0</v>
      </c>
      <c r="H13" s="319">
        <v>0</v>
      </c>
      <c r="I13" s="319">
        <v>0</v>
      </c>
      <c r="J13" s="320">
        <v>0</v>
      </c>
      <c r="K13" s="321">
        <v>40</v>
      </c>
      <c r="L13" s="311">
        <f t="shared" si="3"/>
        <v>0</v>
      </c>
      <c r="M13" s="322">
        <f>SUM(N13:O13)</f>
        <v>0</v>
      </c>
      <c r="N13" s="320">
        <v>0</v>
      </c>
      <c r="O13" s="321">
        <v>0</v>
      </c>
      <c r="P13" s="321">
        <v>33</v>
      </c>
      <c r="Q13" s="321">
        <v>2</v>
      </c>
      <c r="R13" s="321">
        <v>9</v>
      </c>
      <c r="S13" s="323">
        <v>0</v>
      </c>
      <c r="T13" s="324">
        <v>0</v>
      </c>
      <c r="U13" s="321">
        <v>0</v>
      </c>
      <c r="V13" s="321">
        <v>0</v>
      </c>
      <c r="W13" s="325">
        <v>0</v>
      </c>
    </row>
    <row r="14" spans="2:23" s="356" customFormat="1" ht="13.5" customHeight="1">
      <c r="B14" s="352" t="s">
        <v>32</v>
      </c>
      <c r="C14" s="316">
        <f t="shared" si="1"/>
        <v>43</v>
      </c>
      <c r="D14" s="317">
        <f t="shared" si="2"/>
        <v>22</v>
      </c>
      <c r="E14" s="322">
        <v>21</v>
      </c>
      <c r="F14" s="319">
        <v>1</v>
      </c>
      <c r="G14" s="319">
        <v>0</v>
      </c>
      <c r="H14" s="319">
        <v>0</v>
      </c>
      <c r="I14" s="319">
        <v>0</v>
      </c>
      <c r="J14" s="320">
        <v>0</v>
      </c>
      <c r="K14" s="321">
        <v>8</v>
      </c>
      <c r="L14" s="311">
        <f t="shared" si="3"/>
        <v>0</v>
      </c>
      <c r="M14" s="322">
        <v>0</v>
      </c>
      <c r="N14" s="320">
        <v>0</v>
      </c>
      <c r="O14" s="321">
        <v>2</v>
      </c>
      <c r="P14" s="321">
        <v>7</v>
      </c>
      <c r="Q14" s="321">
        <v>0</v>
      </c>
      <c r="R14" s="321">
        <v>4</v>
      </c>
      <c r="S14" s="323">
        <v>0</v>
      </c>
      <c r="T14" s="324">
        <v>0</v>
      </c>
      <c r="U14" s="321">
        <v>0</v>
      </c>
      <c r="V14" s="321">
        <v>0</v>
      </c>
      <c r="W14" s="325">
        <v>0</v>
      </c>
    </row>
    <row r="15" spans="2:23" s="356" customFormat="1" ht="13.5" customHeight="1">
      <c r="B15" s="328" t="s">
        <v>60</v>
      </c>
      <c r="C15" s="329"/>
      <c r="D15" s="330"/>
      <c r="E15" s="331"/>
      <c r="F15" s="332"/>
      <c r="G15" s="332"/>
      <c r="H15" s="332"/>
      <c r="I15" s="332"/>
      <c r="J15" s="333"/>
      <c r="K15" s="334"/>
      <c r="L15" s="335"/>
      <c r="M15" s="331"/>
      <c r="N15" s="333"/>
      <c r="O15" s="334"/>
      <c r="P15" s="334"/>
      <c r="Q15" s="334"/>
      <c r="R15" s="334"/>
      <c r="S15" s="336"/>
      <c r="T15" s="337"/>
      <c r="U15" s="334"/>
      <c r="V15" s="334"/>
      <c r="W15" s="338"/>
    </row>
    <row r="16" spans="2:23" s="356" customFormat="1" ht="13.5" customHeight="1">
      <c r="B16" s="305" t="s">
        <v>61</v>
      </c>
      <c r="C16" s="316">
        <f aca="true" t="shared" si="4" ref="C16:W16">SUM(C17:C17)</f>
        <v>3</v>
      </c>
      <c r="D16" s="317">
        <f t="shared" si="4"/>
        <v>0</v>
      </c>
      <c r="E16" s="322">
        <f t="shared" si="4"/>
        <v>0</v>
      </c>
      <c r="F16" s="319">
        <f t="shared" si="4"/>
        <v>0</v>
      </c>
      <c r="G16" s="319">
        <f t="shared" si="4"/>
        <v>0</v>
      </c>
      <c r="H16" s="319">
        <f t="shared" si="4"/>
        <v>0</v>
      </c>
      <c r="I16" s="319">
        <f t="shared" si="4"/>
        <v>0</v>
      </c>
      <c r="J16" s="320">
        <f t="shared" si="4"/>
        <v>0</v>
      </c>
      <c r="K16" s="321">
        <f t="shared" si="4"/>
        <v>0</v>
      </c>
      <c r="L16" s="311">
        <f t="shared" si="4"/>
        <v>2</v>
      </c>
      <c r="M16" s="322">
        <f t="shared" si="4"/>
        <v>2</v>
      </c>
      <c r="N16" s="320">
        <f t="shared" si="4"/>
        <v>0</v>
      </c>
      <c r="O16" s="321">
        <f t="shared" si="4"/>
        <v>0</v>
      </c>
      <c r="P16" s="321">
        <f t="shared" si="4"/>
        <v>0</v>
      </c>
      <c r="Q16" s="321">
        <f t="shared" si="4"/>
        <v>0</v>
      </c>
      <c r="R16" s="321">
        <f t="shared" si="4"/>
        <v>1</v>
      </c>
      <c r="S16" s="1">
        <f t="shared" si="4"/>
        <v>0</v>
      </c>
      <c r="T16" s="324">
        <f t="shared" si="4"/>
        <v>0</v>
      </c>
      <c r="U16" s="321">
        <f t="shared" si="4"/>
        <v>0</v>
      </c>
      <c r="V16" s="321">
        <f t="shared" si="4"/>
        <v>0</v>
      </c>
      <c r="W16" s="325">
        <f t="shared" si="4"/>
        <v>0</v>
      </c>
    </row>
    <row r="17" spans="2:23" s="356" customFormat="1" ht="13.5" customHeight="1" thickBot="1">
      <c r="B17" s="366" t="s">
        <v>24</v>
      </c>
      <c r="C17" s="339">
        <f>D17+K17+L17+O17+P17+Q17+R17+S17</f>
        <v>3</v>
      </c>
      <c r="D17" s="340">
        <f>SUM(E17:J17)</f>
        <v>0</v>
      </c>
      <c r="E17" s="341">
        <v>0</v>
      </c>
      <c r="F17" s="342">
        <v>0</v>
      </c>
      <c r="G17" s="342">
        <v>0</v>
      </c>
      <c r="H17" s="342">
        <v>0</v>
      </c>
      <c r="I17" s="342">
        <v>0</v>
      </c>
      <c r="J17" s="343">
        <v>0</v>
      </c>
      <c r="K17" s="344">
        <v>0</v>
      </c>
      <c r="L17" s="345">
        <f>SUM(M17:N17)</f>
        <v>2</v>
      </c>
      <c r="M17" s="341">
        <v>2</v>
      </c>
      <c r="N17" s="343">
        <v>0</v>
      </c>
      <c r="O17" s="344">
        <v>0</v>
      </c>
      <c r="P17" s="344">
        <v>0</v>
      </c>
      <c r="Q17" s="344">
        <v>0</v>
      </c>
      <c r="R17" s="344">
        <v>1</v>
      </c>
      <c r="S17" s="346">
        <v>0</v>
      </c>
      <c r="T17" s="347">
        <v>0</v>
      </c>
      <c r="U17" s="344">
        <v>0</v>
      </c>
      <c r="V17" s="344">
        <v>0</v>
      </c>
      <c r="W17" s="348">
        <v>0</v>
      </c>
    </row>
    <row r="18" spans="2:3" ht="13.5">
      <c r="B18" s="169"/>
      <c r="C18" s="169"/>
    </row>
    <row r="19" s="64" customFormat="1" ht="14.25" thickBot="1">
      <c r="B19" s="86" t="s">
        <v>34</v>
      </c>
    </row>
    <row r="20" spans="2:23" s="64" customFormat="1" ht="13.5">
      <c r="B20" s="123" t="s">
        <v>55</v>
      </c>
      <c r="C20" s="124"/>
      <c r="D20" s="125"/>
      <c r="E20" s="126"/>
      <c r="F20" s="127"/>
      <c r="G20" s="126"/>
      <c r="H20" s="127"/>
      <c r="I20" s="127"/>
      <c r="J20" s="126"/>
      <c r="K20" s="128"/>
      <c r="L20" s="126"/>
      <c r="M20" s="129"/>
      <c r="N20" s="126"/>
      <c r="O20" s="128"/>
      <c r="P20" s="126"/>
      <c r="Q20" s="130"/>
      <c r="R20" s="126"/>
      <c r="S20" s="304"/>
      <c r="T20" s="126"/>
      <c r="U20" s="128"/>
      <c r="V20" s="128"/>
      <c r="W20" s="131"/>
    </row>
    <row r="21" spans="2:23" s="64" customFormat="1" ht="13.5">
      <c r="B21" s="132" t="s">
        <v>56</v>
      </c>
      <c r="C21" s="6">
        <f aca="true" t="shared" si="5" ref="C21:W21">C7/$C7*100</f>
        <v>100</v>
      </c>
      <c r="D21" s="58">
        <f t="shared" si="5"/>
        <v>45.36082474226804</v>
      </c>
      <c r="E21" s="140">
        <f t="shared" si="5"/>
        <v>45.36082474226804</v>
      </c>
      <c r="F21" s="8">
        <f t="shared" si="5"/>
        <v>0</v>
      </c>
      <c r="G21" s="140">
        <f t="shared" si="5"/>
        <v>0</v>
      </c>
      <c r="H21" s="8">
        <f t="shared" si="5"/>
        <v>0</v>
      </c>
      <c r="I21" s="8">
        <f t="shared" si="5"/>
        <v>0</v>
      </c>
      <c r="J21" s="140">
        <f t="shared" si="5"/>
        <v>0</v>
      </c>
      <c r="K21" s="9">
        <f t="shared" si="5"/>
        <v>0</v>
      </c>
      <c r="L21" s="140">
        <f t="shared" si="5"/>
        <v>1.0309278350515463</v>
      </c>
      <c r="M21" s="7">
        <f t="shared" si="5"/>
        <v>1.0309278350515463</v>
      </c>
      <c r="N21" s="140">
        <f t="shared" si="5"/>
        <v>0</v>
      </c>
      <c r="O21" s="9">
        <f t="shared" si="5"/>
        <v>0</v>
      </c>
      <c r="P21" s="140">
        <f t="shared" si="5"/>
        <v>0</v>
      </c>
      <c r="Q21" s="9">
        <f t="shared" si="5"/>
        <v>0</v>
      </c>
      <c r="R21" s="140">
        <f t="shared" si="5"/>
        <v>53.608247422680414</v>
      </c>
      <c r="S21" s="141">
        <f t="shared" si="5"/>
        <v>0</v>
      </c>
      <c r="T21" s="140">
        <f t="shared" si="5"/>
        <v>1.0309278350515463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s="64" customFormat="1" ht="13.5">
      <c r="B22" s="132" t="s">
        <v>62</v>
      </c>
      <c r="C22" s="6">
        <f aca="true" t="shared" si="6" ref="C22:W22">C8/$C8*100</f>
        <v>100</v>
      </c>
      <c r="D22" s="58">
        <f t="shared" si="6"/>
        <v>74.02627874237447</v>
      </c>
      <c r="E22" s="140">
        <f t="shared" si="6"/>
        <v>72.26654152979822</v>
      </c>
      <c r="F22" s="8">
        <f t="shared" si="6"/>
        <v>1.2200844673862037</v>
      </c>
      <c r="G22" s="140">
        <f t="shared" si="6"/>
        <v>0</v>
      </c>
      <c r="H22" s="8">
        <f t="shared" si="6"/>
        <v>0</v>
      </c>
      <c r="I22" s="8">
        <f t="shared" si="6"/>
        <v>0.5396527451900516</v>
      </c>
      <c r="J22" s="140">
        <f t="shared" si="6"/>
        <v>0</v>
      </c>
      <c r="K22" s="9">
        <f t="shared" si="6"/>
        <v>7.156264664476772</v>
      </c>
      <c r="L22" s="140">
        <f t="shared" si="6"/>
        <v>8.118254340685125</v>
      </c>
      <c r="M22" s="7">
        <f t="shared" si="6"/>
        <v>2.017832003754106</v>
      </c>
      <c r="N22" s="140">
        <f t="shared" si="6"/>
        <v>6.100422336931018</v>
      </c>
      <c r="O22" s="9">
        <f t="shared" si="6"/>
        <v>0.328484279680901</v>
      </c>
      <c r="P22" s="140">
        <f t="shared" si="6"/>
        <v>5.748474894415767</v>
      </c>
      <c r="Q22" s="9">
        <f t="shared" si="6"/>
        <v>0.2580947911778508</v>
      </c>
      <c r="R22" s="140">
        <f t="shared" si="6"/>
        <v>4.340685124354763</v>
      </c>
      <c r="S22" s="141">
        <f t="shared" si="6"/>
        <v>0.02346316283435007</v>
      </c>
      <c r="T22" s="140">
        <f t="shared" si="6"/>
        <v>0</v>
      </c>
      <c r="U22" s="9">
        <f t="shared" si="6"/>
        <v>0</v>
      </c>
      <c r="V22" s="9">
        <f t="shared" si="6"/>
        <v>0</v>
      </c>
      <c r="W22" s="57">
        <f t="shared" si="6"/>
        <v>0</v>
      </c>
    </row>
    <row r="23" spans="2:23" s="64" customFormat="1" ht="13.5">
      <c r="B23" s="301" t="s">
        <v>24</v>
      </c>
      <c r="C23" s="6">
        <f aca="true" t="shared" si="7" ref="C23:W23">C9/$C9*100</f>
        <v>100</v>
      </c>
      <c r="D23" s="58">
        <f t="shared" si="7"/>
        <v>75.91349739000745</v>
      </c>
      <c r="E23" s="140">
        <f t="shared" si="7"/>
        <v>74.39721600795426</v>
      </c>
      <c r="F23" s="8">
        <f t="shared" si="7"/>
        <v>0.9942828734775043</v>
      </c>
      <c r="G23" s="140">
        <f t="shared" si="7"/>
        <v>0</v>
      </c>
      <c r="H23" s="8">
        <f t="shared" si="7"/>
        <v>0</v>
      </c>
      <c r="I23" s="8">
        <f t="shared" si="7"/>
        <v>0.5219985085756897</v>
      </c>
      <c r="J23" s="140">
        <f t="shared" si="7"/>
        <v>0</v>
      </c>
      <c r="K23" s="9">
        <f t="shared" si="7"/>
        <v>5.891126025354213</v>
      </c>
      <c r="L23" s="140">
        <f t="shared" si="7"/>
        <v>8.600546855580413</v>
      </c>
      <c r="M23" s="7">
        <f t="shared" si="7"/>
        <v>2.1377081779766343</v>
      </c>
      <c r="N23" s="140">
        <f t="shared" si="7"/>
        <v>6.462838677603779</v>
      </c>
      <c r="O23" s="9">
        <f t="shared" si="7"/>
        <v>0.2982848620432513</v>
      </c>
      <c r="P23" s="140">
        <f t="shared" si="7"/>
        <v>4.7974148645289585</v>
      </c>
      <c r="Q23" s="9">
        <f t="shared" si="7"/>
        <v>0.22371364653243847</v>
      </c>
      <c r="R23" s="140">
        <f t="shared" si="7"/>
        <v>4.250559284116331</v>
      </c>
      <c r="S23" s="141">
        <f t="shared" si="7"/>
        <v>0.024857071836937607</v>
      </c>
      <c r="T23" s="140">
        <f t="shared" si="7"/>
        <v>0</v>
      </c>
      <c r="U23" s="9">
        <f t="shared" si="7"/>
        <v>0</v>
      </c>
      <c r="V23" s="9">
        <f t="shared" si="7"/>
        <v>0</v>
      </c>
      <c r="W23" s="57">
        <f t="shared" si="7"/>
        <v>0</v>
      </c>
    </row>
    <row r="24" spans="2:23" s="64" customFormat="1" ht="13.5">
      <c r="B24" s="302" t="s">
        <v>27</v>
      </c>
      <c r="C24" s="6">
        <f aca="true" t="shared" si="8" ref="C24:W24">C10/$C10*100</f>
        <v>100</v>
      </c>
      <c r="D24" s="58">
        <f t="shared" si="8"/>
        <v>47.368421052631575</v>
      </c>
      <c r="E24" s="140">
        <f t="shared" si="8"/>
        <v>33.33333333333333</v>
      </c>
      <c r="F24" s="8">
        <f t="shared" si="8"/>
        <v>14.035087719298245</v>
      </c>
      <c r="G24" s="140">
        <f t="shared" si="8"/>
        <v>0</v>
      </c>
      <c r="H24" s="8">
        <f t="shared" si="8"/>
        <v>0</v>
      </c>
      <c r="I24" s="8">
        <f t="shared" si="8"/>
        <v>0</v>
      </c>
      <c r="J24" s="140">
        <f t="shared" si="8"/>
        <v>0</v>
      </c>
      <c r="K24" s="9">
        <f t="shared" si="8"/>
        <v>29.82456140350877</v>
      </c>
      <c r="L24" s="140">
        <f t="shared" si="8"/>
        <v>0</v>
      </c>
      <c r="M24" s="7">
        <f t="shared" si="8"/>
        <v>0</v>
      </c>
      <c r="N24" s="140">
        <f t="shared" si="8"/>
        <v>0</v>
      </c>
      <c r="O24" s="9">
        <f t="shared" si="8"/>
        <v>0</v>
      </c>
      <c r="P24" s="140">
        <f t="shared" si="8"/>
        <v>21.052631578947366</v>
      </c>
      <c r="Q24" s="9">
        <f t="shared" si="8"/>
        <v>0</v>
      </c>
      <c r="R24" s="140">
        <f t="shared" si="8"/>
        <v>1.7543859649122806</v>
      </c>
      <c r="S24" s="141">
        <f t="shared" si="8"/>
        <v>0</v>
      </c>
      <c r="T24" s="140">
        <f t="shared" si="8"/>
        <v>0</v>
      </c>
      <c r="U24" s="9">
        <f t="shared" si="8"/>
        <v>0</v>
      </c>
      <c r="V24" s="9">
        <f t="shared" si="8"/>
        <v>0</v>
      </c>
      <c r="W24" s="57">
        <f t="shared" si="8"/>
        <v>0</v>
      </c>
    </row>
    <row r="25" spans="2:23" s="64" customFormat="1" ht="13.5">
      <c r="B25" s="302" t="s">
        <v>58</v>
      </c>
      <c r="C25" s="6">
        <f aca="true" t="shared" si="9" ref="C25:W25">C11/$C11*100</f>
        <v>100</v>
      </c>
      <c r="D25" s="58">
        <f t="shared" si="9"/>
        <v>66.66666666666666</v>
      </c>
      <c r="E25" s="140">
        <f t="shared" si="9"/>
        <v>0</v>
      </c>
      <c r="F25" s="8">
        <f t="shared" si="9"/>
        <v>0</v>
      </c>
      <c r="G25" s="140">
        <f t="shared" si="9"/>
        <v>0</v>
      </c>
      <c r="H25" s="8">
        <f t="shared" si="9"/>
        <v>0</v>
      </c>
      <c r="I25" s="8">
        <f t="shared" si="9"/>
        <v>66.66666666666666</v>
      </c>
      <c r="J25" s="140">
        <f t="shared" si="9"/>
        <v>0</v>
      </c>
      <c r="K25" s="9">
        <f t="shared" si="9"/>
        <v>33.33333333333333</v>
      </c>
      <c r="L25" s="140">
        <f t="shared" si="9"/>
        <v>0</v>
      </c>
      <c r="M25" s="7">
        <f t="shared" si="9"/>
        <v>0</v>
      </c>
      <c r="N25" s="140">
        <f t="shared" si="9"/>
        <v>0</v>
      </c>
      <c r="O25" s="9">
        <f t="shared" si="9"/>
        <v>0</v>
      </c>
      <c r="P25" s="140">
        <f t="shared" si="9"/>
        <v>0</v>
      </c>
      <c r="Q25" s="9">
        <f t="shared" si="9"/>
        <v>0</v>
      </c>
      <c r="R25" s="140">
        <f t="shared" si="9"/>
        <v>0</v>
      </c>
      <c r="S25" s="141">
        <f t="shared" si="9"/>
        <v>0</v>
      </c>
      <c r="T25" s="140">
        <f t="shared" si="9"/>
        <v>0</v>
      </c>
      <c r="U25" s="9">
        <f t="shared" si="9"/>
        <v>0</v>
      </c>
      <c r="V25" s="9">
        <f t="shared" si="9"/>
        <v>0</v>
      </c>
      <c r="W25" s="57">
        <f t="shared" si="9"/>
        <v>0</v>
      </c>
    </row>
    <row r="26" spans="2:23" s="64" customFormat="1" ht="13.5">
      <c r="B26" s="302" t="s">
        <v>59</v>
      </c>
      <c r="C26" s="6">
        <f aca="true" t="shared" si="10" ref="C26:W27">C12/$C12*100</f>
        <v>100</v>
      </c>
      <c r="D26" s="58">
        <f t="shared" si="10"/>
        <v>0</v>
      </c>
      <c r="E26" s="140">
        <f t="shared" si="10"/>
        <v>0</v>
      </c>
      <c r="F26" s="8">
        <f t="shared" si="10"/>
        <v>0</v>
      </c>
      <c r="G26" s="140">
        <f t="shared" si="10"/>
        <v>0</v>
      </c>
      <c r="H26" s="8">
        <f t="shared" si="10"/>
        <v>0</v>
      </c>
      <c r="I26" s="8">
        <f t="shared" si="10"/>
        <v>0</v>
      </c>
      <c r="J26" s="140">
        <f t="shared" si="10"/>
        <v>0</v>
      </c>
      <c r="K26" s="9">
        <f t="shared" si="10"/>
        <v>100</v>
      </c>
      <c r="L26" s="140">
        <f t="shared" si="10"/>
        <v>0</v>
      </c>
      <c r="M26" s="7">
        <f t="shared" si="10"/>
        <v>0</v>
      </c>
      <c r="N26" s="140">
        <f t="shared" si="10"/>
        <v>0</v>
      </c>
      <c r="O26" s="9">
        <f t="shared" si="10"/>
        <v>0</v>
      </c>
      <c r="P26" s="140">
        <f t="shared" si="10"/>
        <v>0</v>
      </c>
      <c r="Q26" s="9">
        <f t="shared" si="10"/>
        <v>0</v>
      </c>
      <c r="R26" s="140">
        <f t="shared" si="10"/>
        <v>0</v>
      </c>
      <c r="S26" s="141">
        <f t="shared" si="10"/>
        <v>0</v>
      </c>
      <c r="T26" s="140">
        <f t="shared" si="10"/>
        <v>0</v>
      </c>
      <c r="U26" s="9">
        <f t="shared" si="10"/>
        <v>0</v>
      </c>
      <c r="V26" s="9">
        <f t="shared" si="10"/>
        <v>0</v>
      </c>
      <c r="W26" s="57">
        <f t="shared" si="10"/>
        <v>0</v>
      </c>
    </row>
    <row r="27" spans="2:23" s="64" customFormat="1" ht="13.5">
      <c r="B27" s="302" t="s">
        <v>31</v>
      </c>
      <c r="C27" s="6">
        <f t="shared" si="10"/>
        <v>100</v>
      </c>
      <c r="D27" s="58">
        <f t="shared" si="10"/>
        <v>37.3134328358209</v>
      </c>
      <c r="E27" s="140">
        <f t="shared" si="10"/>
        <v>35.07462686567165</v>
      </c>
      <c r="F27" s="8">
        <f t="shared" si="10"/>
        <v>2.2388059701492535</v>
      </c>
      <c r="G27" s="140">
        <f t="shared" si="10"/>
        <v>0</v>
      </c>
      <c r="H27" s="8">
        <f t="shared" si="10"/>
        <v>0</v>
      </c>
      <c r="I27" s="8">
        <f t="shared" si="10"/>
        <v>0</v>
      </c>
      <c r="J27" s="140">
        <f t="shared" si="10"/>
        <v>0</v>
      </c>
      <c r="K27" s="9">
        <f t="shared" si="10"/>
        <v>29.850746268656714</v>
      </c>
      <c r="L27" s="140">
        <f t="shared" si="10"/>
        <v>0</v>
      </c>
      <c r="M27" s="7">
        <f t="shared" si="10"/>
        <v>0</v>
      </c>
      <c r="N27" s="140">
        <f t="shared" si="10"/>
        <v>0</v>
      </c>
      <c r="O27" s="9">
        <f t="shared" si="10"/>
        <v>0</v>
      </c>
      <c r="P27" s="140">
        <f t="shared" si="10"/>
        <v>24.62686567164179</v>
      </c>
      <c r="Q27" s="9">
        <f t="shared" si="10"/>
        <v>1.4925373134328357</v>
      </c>
      <c r="R27" s="140">
        <f t="shared" si="10"/>
        <v>6.7164179104477615</v>
      </c>
      <c r="S27" s="141">
        <f t="shared" si="10"/>
        <v>0</v>
      </c>
      <c r="T27" s="140">
        <f t="shared" si="10"/>
        <v>0</v>
      </c>
      <c r="U27" s="9">
        <f t="shared" si="10"/>
        <v>0</v>
      </c>
      <c r="V27" s="9">
        <f t="shared" si="10"/>
        <v>0</v>
      </c>
      <c r="W27" s="57">
        <f t="shared" si="10"/>
        <v>0</v>
      </c>
    </row>
    <row r="28" spans="2:23" s="64" customFormat="1" ht="13.5">
      <c r="B28" s="352" t="s">
        <v>32</v>
      </c>
      <c r="C28" s="6">
        <f aca="true" t="shared" si="11" ref="C28:W28">C14/$C14*100</f>
        <v>100</v>
      </c>
      <c r="D28" s="58">
        <f t="shared" si="11"/>
        <v>51.162790697674424</v>
      </c>
      <c r="E28" s="140">
        <f t="shared" si="11"/>
        <v>48.837209302325576</v>
      </c>
      <c r="F28" s="8">
        <f t="shared" si="11"/>
        <v>2.3255813953488373</v>
      </c>
      <c r="G28" s="140">
        <f t="shared" si="11"/>
        <v>0</v>
      </c>
      <c r="H28" s="8">
        <f t="shared" si="11"/>
        <v>0</v>
      </c>
      <c r="I28" s="8">
        <f t="shared" si="11"/>
        <v>0</v>
      </c>
      <c r="J28" s="140">
        <f t="shared" si="11"/>
        <v>0</v>
      </c>
      <c r="K28" s="9">
        <f t="shared" si="11"/>
        <v>18.6046511627907</v>
      </c>
      <c r="L28" s="140">
        <f t="shared" si="11"/>
        <v>0</v>
      </c>
      <c r="M28" s="7">
        <f t="shared" si="11"/>
        <v>0</v>
      </c>
      <c r="N28" s="140">
        <f t="shared" si="11"/>
        <v>0</v>
      </c>
      <c r="O28" s="9">
        <f t="shared" si="11"/>
        <v>4.651162790697675</v>
      </c>
      <c r="P28" s="140">
        <f t="shared" si="11"/>
        <v>16.27906976744186</v>
      </c>
      <c r="Q28" s="9">
        <f t="shared" si="11"/>
        <v>0</v>
      </c>
      <c r="R28" s="140">
        <f t="shared" si="11"/>
        <v>9.30232558139535</v>
      </c>
      <c r="S28" s="141">
        <f t="shared" si="11"/>
        <v>0</v>
      </c>
      <c r="T28" s="140">
        <f t="shared" si="11"/>
        <v>0</v>
      </c>
      <c r="U28" s="9">
        <f t="shared" si="11"/>
        <v>0</v>
      </c>
      <c r="V28" s="9">
        <f t="shared" si="11"/>
        <v>0</v>
      </c>
      <c r="W28" s="57">
        <f t="shared" si="11"/>
        <v>0</v>
      </c>
    </row>
    <row r="29" spans="2:23" s="64" customFormat="1" ht="13.5">
      <c r="B29" s="303" t="s">
        <v>60</v>
      </c>
      <c r="C29" s="133"/>
      <c r="D29" s="134"/>
      <c r="E29" s="136"/>
      <c r="F29" s="135"/>
      <c r="G29" s="136"/>
      <c r="H29" s="135"/>
      <c r="I29" s="135"/>
      <c r="J29" s="136"/>
      <c r="K29" s="137"/>
      <c r="L29" s="136"/>
      <c r="M29" s="138"/>
      <c r="N29" s="136"/>
      <c r="O29" s="137"/>
      <c r="P29" s="136"/>
      <c r="Q29" s="137"/>
      <c r="R29" s="136"/>
      <c r="S29" s="139"/>
      <c r="T29" s="136"/>
      <c r="U29" s="137"/>
      <c r="V29" s="137"/>
      <c r="W29" s="293"/>
    </row>
    <row r="30" spans="2:23" s="64" customFormat="1" ht="13.5">
      <c r="B30" s="132" t="s">
        <v>61</v>
      </c>
      <c r="C30" s="6">
        <f aca="true" t="shared" si="12" ref="C30:W30">C16/$C16*100</f>
        <v>100</v>
      </c>
      <c r="D30" s="58">
        <f t="shared" si="12"/>
        <v>0</v>
      </c>
      <c r="E30" s="140">
        <f t="shared" si="12"/>
        <v>0</v>
      </c>
      <c r="F30" s="8">
        <f t="shared" si="12"/>
        <v>0</v>
      </c>
      <c r="G30" s="140">
        <f t="shared" si="12"/>
        <v>0</v>
      </c>
      <c r="H30" s="8">
        <f t="shared" si="12"/>
        <v>0</v>
      </c>
      <c r="I30" s="8">
        <f t="shared" si="12"/>
        <v>0</v>
      </c>
      <c r="J30" s="140">
        <f t="shared" si="12"/>
        <v>0</v>
      </c>
      <c r="K30" s="9">
        <f t="shared" si="12"/>
        <v>0</v>
      </c>
      <c r="L30" s="140">
        <f t="shared" si="12"/>
        <v>66.66666666666666</v>
      </c>
      <c r="M30" s="7">
        <f t="shared" si="12"/>
        <v>66.66666666666666</v>
      </c>
      <c r="N30" s="140">
        <f t="shared" si="12"/>
        <v>0</v>
      </c>
      <c r="O30" s="9">
        <f t="shared" si="12"/>
        <v>0</v>
      </c>
      <c r="P30" s="140">
        <f t="shared" si="12"/>
        <v>0</v>
      </c>
      <c r="Q30" s="9">
        <f t="shared" si="12"/>
        <v>0</v>
      </c>
      <c r="R30" s="140">
        <f t="shared" si="12"/>
        <v>33.33333333333333</v>
      </c>
      <c r="S30" s="141">
        <f t="shared" si="12"/>
        <v>0</v>
      </c>
      <c r="T30" s="140">
        <f t="shared" si="12"/>
        <v>0</v>
      </c>
      <c r="U30" s="9">
        <f t="shared" si="12"/>
        <v>0</v>
      </c>
      <c r="V30" s="9">
        <f t="shared" si="12"/>
        <v>0</v>
      </c>
      <c r="W30" s="57">
        <f t="shared" si="12"/>
        <v>0</v>
      </c>
    </row>
    <row r="31" spans="2:23" s="64" customFormat="1" ht="14.25" thickBot="1">
      <c r="B31" s="365" t="s">
        <v>24</v>
      </c>
      <c r="C31" s="142">
        <f aca="true" t="shared" si="13" ref="C31:W31">C17/$C17*100</f>
        <v>100</v>
      </c>
      <c r="D31" s="61">
        <f t="shared" si="13"/>
        <v>0</v>
      </c>
      <c r="E31" s="145">
        <f t="shared" si="13"/>
        <v>0</v>
      </c>
      <c r="F31" s="144">
        <f t="shared" si="13"/>
        <v>0</v>
      </c>
      <c r="G31" s="145">
        <f t="shared" si="13"/>
        <v>0</v>
      </c>
      <c r="H31" s="144">
        <f t="shared" si="13"/>
        <v>0</v>
      </c>
      <c r="I31" s="144">
        <f t="shared" si="13"/>
        <v>0</v>
      </c>
      <c r="J31" s="145">
        <f t="shared" si="13"/>
        <v>0</v>
      </c>
      <c r="K31" s="10">
        <f t="shared" si="13"/>
        <v>0</v>
      </c>
      <c r="L31" s="145">
        <f t="shared" si="13"/>
        <v>66.66666666666666</v>
      </c>
      <c r="M31" s="143">
        <f t="shared" si="13"/>
        <v>66.66666666666666</v>
      </c>
      <c r="N31" s="145">
        <f t="shared" si="13"/>
        <v>0</v>
      </c>
      <c r="O31" s="10">
        <f t="shared" si="13"/>
        <v>0</v>
      </c>
      <c r="P31" s="145">
        <f t="shared" si="13"/>
        <v>0</v>
      </c>
      <c r="Q31" s="10">
        <f t="shared" si="13"/>
        <v>0</v>
      </c>
      <c r="R31" s="145">
        <f t="shared" si="13"/>
        <v>33.33333333333333</v>
      </c>
      <c r="S31" s="295">
        <f t="shared" si="13"/>
        <v>0</v>
      </c>
      <c r="T31" s="145">
        <f t="shared" si="13"/>
        <v>0</v>
      </c>
      <c r="U31" s="10">
        <f t="shared" si="13"/>
        <v>0</v>
      </c>
      <c r="V31" s="10">
        <f t="shared" si="13"/>
        <v>0</v>
      </c>
      <c r="W31" s="60">
        <f t="shared" si="13"/>
        <v>0</v>
      </c>
    </row>
  </sheetData>
  <sheetProtection/>
  <mergeCells count="24">
    <mergeCell ref="T3:W3"/>
    <mergeCell ref="M4:M5"/>
    <mergeCell ref="N4:N5"/>
    <mergeCell ref="O4:O5"/>
    <mergeCell ref="Q4:Q5"/>
    <mergeCell ref="W4:W5"/>
    <mergeCell ref="V4:V5"/>
    <mergeCell ref="S4:S5"/>
    <mergeCell ref="B3:B5"/>
    <mergeCell ref="C3:C4"/>
    <mergeCell ref="D3:J3"/>
    <mergeCell ref="M3:N3"/>
    <mergeCell ref="D4:D5"/>
    <mergeCell ref="E4:E5"/>
    <mergeCell ref="J4:J5"/>
    <mergeCell ref="K4:K5"/>
    <mergeCell ref="F4:F5"/>
    <mergeCell ref="G4:G5"/>
    <mergeCell ref="H4:H5"/>
    <mergeCell ref="I4:I5"/>
    <mergeCell ref="T4:T5"/>
    <mergeCell ref="U4:U5"/>
    <mergeCell ref="L4:L5"/>
    <mergeCell ref="R4:R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Normal="90" zoomScaleSheetLayoutView="90" zoomScalePageLayoutView="0" workbookViewId="0" topLeftCell="B1">
      <pane xSplit="1" ySplit="5" topLeftCell="C1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X12" sqref="X12:X13"/>
    </sheetView>
  </sheetViews>
  <sheetFormatPr defaultColWidth="5.875" defaultRowHeight="13.5"/>
  <cols>
    <col min="1" max="1" width="9.00390625" style="171" customWidth="1"/>
    <col min="2" max="2" width="12.50390625" style="171" customWidth="1"/>
    <col min="3" max="3" width="11.125" style="171" bestFit="1" customWidth="1"/>
    <col min="4" max="4" width="9.00390625" style="171" customWidth="1"/>
    <col min="5" max="5" width="7.50390625" style="171" customWidth="1"/>
    <col min="6" max="6" width="7.125" style="171" customWidth="1"/>
    <col min="7" max="8" width="5.875" style="171" customWidth="1"/>
    <col min="9" max="9" width="7.875" style="171" bestFit="1" customWidth="1"/>
    <col min="10" max="10" width="5.875" style="171" customWidth="1"/>
    <col min="11" max="11" width="8.25390625" style="171" customWidth="1"/>
    <col min="12" max="14" width="6.875" style="171" customWidth="1"/>
    <col min="15" max="15" width="6.00390625" style="171" customWidth="1"/>
    <col min="16" max="18" width="7.125" style="171" customWidth="1"/>
    <col min="19" max="19" width="4.50390625" style="171" customWidth="1"/>
    <col min="20" max="22" width="4.375" style="171" customWidth="1"/>
    <col min="23" max="23" width="4.50390625" style="171" customWidth="1"/>
    <col min="24" max="250" width="9.00390625" style="171" customWidth="1"/>
    <col min="251" max="251" width="12.50390625" style="171" customWidth="1"/>
    <col min="252" max="252" width="11.125" style="171" bestFit="1" customWidth="1"/>
    <col min="253" max="253" width="9.00390625" style="171" customWidth="1"/>
    <col min="254" max="254" width="7.50390625" style="171" customWidth="1"/>
    <col min="255" max="255" width="7.125" style="171" customWidth="1"/>
    <col min="256" max="16384" width="5.875" style="171" customWidth="1"/>
  </cols>
  <sheetData>
    <row r="1" ht="17.25">
      <c r="B1" s="170" t="s">
        <v>74</v>
      </c>
    </row>
    <row r="2" spans="2:23" ht="18" thickBot="1">
      <c r="B2" s="170"/>
      <c r="T2" s="391" t="s">
        <v>84</v>
      </c>
      <c r="U2" s="391"/>
      <c r="V2" s="391"/>
      <c r="W2" s="391"/>
    </row>
    <row r="3" spans="2:23" ht="29.25" customHeight="1" thickBot="1">
      <c r="B3" s="588" t="s">
        <v>0</v>
      </c>
      <c r="C3" s="591" t="s">
        <v>1</v>
      </c>
      <c r="D3" s="593" t="s">
        <v>2</v>
      </c>
      <c r="E3" s="594"/>
      <c r="F3" s="594"/>
      <c r="G3" s="594"/>
      <c r="H3" s="594"/>
      <c r="I3" s="594"/>
      <c r="J3" s="595"/>
      <c r="K3" s="172" t="s">
        <v>45</v>
      </c>
      <c r="L3" s="173" t="s">
        <v>46</v>
      </c>
      <c r="M3" s="567" t="s">
        <v>3</v>
      </c>
      <c r="N3" s="568"/>
      <c r="O3" s="172" t="s">
        <v>47</v>
      </c>
      <c r="P3" s="172" t="s">
        <v>48</v>
      </c>
      <c r="Q3" s="172" t="s">
        <v>49</v>
      </c>
      <c r="R3" s="172" t="s">
        <v>50</v>
      </c>
      <c r="S3" s="173" t="s">
        <v>51</v>
      </c>
      <c r="T3" s="569" t="s">
        <v>52</v>
      </c>
      <c r="U3" s="570"/>
      <c r="V3" s="570"/>
      <c r="W3" s="571"/>
    </row>
    <row r="4" spans="2:23" ht="45.75" customHeight="1">
      <c r="B4" s="589"/>
      <c r="C4" s="592"/>
      <c r="D4" s="596" t="s">
        <v>4</v>
      </c>
      <c r="E4" s="598" t="s">
        <v>5</v>
      </c>
      <c r="F4" s="600" t="s">
        <v>6</v>
      </c>
      <c r="G4" s="600" t="s">
        <v>7</v>
      </c>
      <c r="H4" s="600" t="s">
        <v>8</v>
      </c>
      <c r="I4" s="600" t="s">
        <v>9</v>
      </c>
      <c r="J4" s="574" t="s">
        <v>10</v>
      </c>
      <c r="K4" s="577" t="s">
        <v>11</v>
      </c>
      <c r="L4" s="578" t="s">
        <v>4</v>
      </c>
      <c r="M4" s="572" t="s">
        <v>12</v>
      </c>
      <c r="N4" s="574" t="s">
        <v>13</v>
      </c>
      <c r="O4" s="576" t="s">
        <v>14</v>
      </c>
      <c r="P4" s="174" t="s">
        <v>63</v>
      </c>
      <c r="Q4" s="577" t="s">
        <v>15</v>
      </c>
      <c r="R4" s="584" t="s">
        <v>16</v>
      </c>
      <c r="S4" s="585" t="s">
        <v>64</v>
      </c>
      <c r="T4" s="586" t="s">
        <v>17</v>
      </c>
      <c r="U4" s="582" t="s">
        <v>18</v>
      </c>
      <c r="V4" s="582" t="s">
        <v>19</v>
      </c>
      <c r="W4" s="580" t="s">
        <v>20</v>
      </c>
    </row>
    <row r="5" spans="2:23" ht="44.25" customHeight="1" thickBot="1">
      <c r="B5" s="590"/>
      <c r="C5" s="175" t="s">
        <v>21</v>
      </c>
      <c r="D5" s="597"/>
      <c r="E5" s="599"/>
      <c r="F5" s="601"/>
      <c r="G5" s="601"/>
      <c r="H5" s="601"/>
      <c r="I5" s="601"/>
      <c r="J5" s="575"/>
      <c r="K5" s="577"/>
      <c r="L5" s="579"/>
      <c r="M5" s="573"/>
      <c r="N5" s="575"/>
      <c r="O5" s="576"/>
      <c r="P5" s="176" t="s">
        <v>22</v>
      </c>
      <c r="Q5" s="577"/>
      <c r="R5" s="584"/>
      <c r="S5" s="585"/>
      <c r="T5" s="587"/>
      <c r="U5" s="583"/>
      <c r="V5" s="583"/>
      <c r="W5" s="581"/>
    </row>
    <row r="6" spans="2:23" ht="13.5" customHeight="1">
      <c r="B6" s="177" t="s">
        <v>55</v>
      </c>
      <c r="C6" s="178"/>
      <c r="D6" s="179"/>
      <c r="E6" s="180"/>
      <c r="F6" s="181"/>
      <c r="G6" s="181"/>
      <c r="H6" s="181"/>
      <c r="I6" s="181"/>
      <c r="J6" s="182"/>
      <c r="K6" s="183"/>
      <c r="L6" s="184"/>
      <c r="M6" s="185"/>
      <c r="N6" s="182"/>
      <c r="O6" s="186"/>
      <c r="P6" s="187"/>
      <c r="Q6" s="183"/>
      <c r="R6" s="188"/>
      <c r="S6" s="189"/>
      <c r="T6" s="190"/>
      <c r="U6" s="191"/>
      <c r="V6" s="191"/>
      <c r="W6" s="192"/>
    </row>
    <row r="7" spans="2:23" s="349" customFormat="1" ht="13.5" customHeight="1">
      <c r="B7" s="193" t="s">
        <v>56</v>
      </c>
      <c r="C7" s="306">
        <f>D7+K7+L7+O7+P7+Q7+R7+S7</f>
        <v>100</v>
      </c>
      <c r="D7" s="307">
        <f>SUM(E7:J7)</f>
        <v>58</v>
      </c>
      <c r="E7" s="308">
        <v>57</v>
      </c>
      <c r="F7" s="309">
        <v>1</v>
      </c>
      <c r="G7" s="309">
        <v>0</v>
      </c>
      <c r="H7" s="309">
        <v>0</v>
      </c>
      <c r="I7" s="309">
        <v>0</v>
      </c>
      <c r="J7" s="310">
        <v>0</v>
      </c>
      <c r="K7" s="311">
        <v>0</v>
      </c>
      <c r="L7" s="311">
        <f>SUM(M7:N7)</f>
        <v>0</v>
      </c>
      <c r="M7" s="312">
        <v>0</v>
      </c>
      <c r="N7" s="310">
        <v>0</v>
      </c>
      <c r="O7" s="311">
        <v>0</v>
      </c>
      <c r="P7" s="311">
        <v>0</v>
      </c>
      <c r="Q7" s="311">
        <v>0</v>
      </c>
      <c r="R7" s="311">
        <v>42</v>
      </c>
      <c r="S7" s="313">
        <v>0</v>
      </c>
      <c r="T7" s="314">
        <v>0</v>
      </c>
      <c r="U7" s="311">
        <v>0</v>
      </c>
      <c r="V7" s="311">
        <v>0</v>
      </c>
      <c r="W7" s="315">
        <v>0</v>
      </c>
    </row>
    <row r="8" spans="2:23" ht="13.5" customHeight="1">
      <c r="B8" s="193" t="s">
        <v>57</v>
      </c>
      <c r="C8" s="88">
        <f>D8+K8+L8+O8+P8+Q8+R8+S8</f>
        <v>4577</v>
      </c>
      <c r="D8" s="91">
        <f aca="true" t="shared" si="0" ref="D8:W8">SUM(D9:D14)</f>
        <v>3684</v>
      </c>
      <c r="E8" s="92">
        <f t="shared" si="0"/>
        <v>3270</v>
      </c>
      <c r="F8" s="93">
        <f t="shared" si="0"/>
        <v>332</v>
      </c>
      <c r="G8" s="93">
        <f t="shared" si="0"/>
        <v>0</v>
      </c>
      <c r="H8" s="93">
        <f t="shared" si="0"/>
        <v>0</v>
      </c>
      <c r="I8" s="93">
        <f t="shared" si="0"/>
        <v>82</v>
      </c>
      <c r="J8" s="94">
        <f t="shared" si="0"/>
        <v>0</v>
      </c>
      <c r="K8" s="95">
        <f t="shared" si="0"/>
        <v>391</v>
      </c>
      <c r="L8" s="89">
        <f t="shared" si="0"/>
        <v>149</v>
      </c>
      <c r="M8" s="96">
        <f t="shared" si="0"/>
        <v>50</v>
      </c>
      <c r="N8" s="94">
        <f t="shared" si="0"/>
        <v>99</v>
      </c>
      <c r="O8" s="95">
        <f t="shared" si="0"/>
        <v>2</v>
      </c>
      <c r="P8" s="95">
        <f t="shared" si="0"/>
        <v>173</v>
      </c>
      <c r="Q8" s="95">
        <f t="shared" si="0"/>
        <v>26</v>
      </c>
      <c r="R8" s="95">
        <f t="shared" si="0"/>
        <v>152</v>
      </c>
      <c r="S8" s="1">
        <f t="shared" si="0"/>
        <v>0</v>
      </c>
      <c r="T8" s="97">
        <f t="shared" si="0"/>
        <v>0</v>
      </c>
      <c r="U8" s="95">
        <f t="shared" si="0"/>
        <v>0</v>
      </c>
      <c r="V8" s="95">
        <f t="shared" si="0"/>
        <v>0</v>
      </c>
      <c r="W8" s="98">
        <f t="shared" si="0"/>
        <v>0</v>
      </c>
    </row>
    <row r="9" spans="2:23" ht="13.5" customHeight="1">
      <c r="B9" s="194" t="s">
        <v>24</v>
      </c>
      <c r="C9" s="88">
        <f aca="true" t="shared" si="1" ref="C9:C17">D9+K9+L9+O9+P9+Q9+R9+S9</f>
        <v>4083</v>
      </c>
      <c r="D9" s="91">
        <f aca="true" t="shared" si="2" ref="D9:D14">SUM(E9:J9)</f>
        <v>3396</v>
      </c>
      <c r="E9" s="92">
        <v>3105</v>
      </c>
      <c r="F9" s="93">
        <v>281</v>
      </c>
      <c r="G9" s="93">
        <v>0</v>
      </c>
      <c r="H9" s="93">
        <v>0</v>
      </c>
      <c r="I9" s="93">
        <v>10</v>
      </c>
      <c r="J9" s="94">
        <v>0</v>
      </c>
      <c r="K9" s="95">
        <v>306</v>
      </c>
      <c r="L9" s="89">
        <f aca="true" t="shared" si="3" ref="L9:L14">SUM(M9:N9)</f>
        <v>149</v>
      </c>
      <c r="M9" s="96">
        <v>50</v>
      </c>
      <c r="N9" s="94">
        <v>99</v>
      </c>
      <c r="O9" s="95">
        <v>2</v>
      </c>
      <c r="P9" s="95">
        <v>104</v>
      </c>
      <c r="Q9" s="95">
        <v>5</v>
      </c>
      <c r="R9" s="95">
        <v>121</v>
      </c>
      <c r="S9" s="1">
        <v>0</v>
      </c>
      <c r="T9" s="97">
        <v>0</v>
      </c>
      <c r="U9" s="95">
        <v>0</v>
      </c>
      <c r="V9" s="95">
        <v>0</v>
      </c>
      <c r="W9" s="98">
        <v>0</v>
      </c>
    </row>
    <row r="10" spans="2:23" ht="13.5" customHeight="1">
      <c r="B10" s="195" t="s">
        <v>27</v>
      </c>
      <c r="C10" s="88">
        <f t="shared" si="1"/>
        <v>28</v>
      </c>
      <c r="D10" s="91">
        <f t="shared" si="2"/>
        <v>7</v>
      </c>
      <c r="E10" s="92">
        <v>3</v>
      </c>
      <c r="F10" s="93">
        <v>4</v>
      </c>
      <c r="G10" s="93">
        <v>0</v>
      </c>
      <c r="H10" s="93">
        <v>0</v>
      </c>
      <c r="I10" s="93">
        <v>0</v>
      </c>
      <c r="J10" s="94">
        <v>0</v>
      </c>
      <c r="K10" s="95">
        <v>5</v>
      </c>
      <c r="L10" s="89">
        <v>0</v>
      </c>
      <c r="M10" s="96">
        <v>0</v>
      </c>
      <c r="N10" s="94">
        <v>0</v>
      </c>
      <c r="O10" s="95">
        <v>0</v>
      </c>
      <c r="P10" s="95">
        <v>13</v>
      </c>
      <c r="Q10" s="95">
        <v>1</v>
      </c>
      <c r="R10" s="95">
        <v>2</v>
      </c>
      <c r="S10" s="1">
        <v>0</v>
      </c>
      <c r="T10" s="97">
        <v>0</v>
      </c>
      <c r="U10" s="95">
        <v>0</v>
      </c>
      <c r="V10" s="95">
        <v>0</v>
      </c>
      <c r="W10" s="98">
        <v>0</v>
      </c>
    </row>
    <row r="11" spans="2:23" ht="13.5" customHeight="1">
      <c r="B11" s="195" t="s">
        <v>58</v>
      </c>
      <c r="C11" s="88">
        <f t="shared" si="1"/>
        <v>74</v>
      </c>
      <c r="D11" s="91">
        <f t="shared" si="2"/>
        <v>73</v>
      </c>
      <c r="E11" s="92">
        <v>1</v>
      </c>
      <c r="F11" s="93">
        <v>0</v>
      </c>
      <c r="G11" s="93">
        <v>0</v>
      </c>
      <c r="H11" s="93">
        <v>0</v>
      </c>
      <c r="I11" s="93">
        <v>72</v>
      </c>
      <c r="J11" s="94">
        <v>0</v>
      </c>
      <c r="K11" s="95">
        <v>0</v>
      </c>
      <c r="L11" s="89">
        <f t="shared" si="3"/>
        <v>0</v>
      </c>
      <c r="M11" s="96">
        <v>0</v>
      </c>
      <c r="N11" s="94">
        <v>0</v>
      </c>
      <c r="O11" s="95">
        <v>0</v>
      </c>
      <c r="P11" s="95">
        <v>1</v>
      </c>
      <c r="Q11" s="94">
        <v>0</v>
      </c>
      <c r="R11" s="95">
        <v>0</v>
      </c>
      <c r="S11" s="1">
        <v>0</v>
      </c>
      <c r="T11" s="97">
        <v>0</v>
      </c>
      <c r="U11" s="95">
        <v>0</v>
      </c>
      <c r="V11" s="95">
        <v>0</v>
      </c>
      <c r="W11" s="98">
        <v>0</v>
      </c>
    </row>
    <row r="12" spans="2:23" ht="13.5" customHeight="1">
      <c r="B12" s="195" t="s">
        <v>59</v>
      </c>
      <c r="C12" s="88">
        <f t="shared" si="1"/>
        <v>15</v>
      </c>
      <c r="D12" s="91">
        <f t="shared" si="2"/>
        <v>5</v>
      </c>
      <c r="E12" s="92">
        <v>4</v>
      </c>
      <c r="F12" s="93">
        <v>1</v>
      </c>
      <c r="G12" s="93">
        <v>0</v>
      </c>
      <c r="H12" s="93">
        <v>0</v>
      </c>
      <c r="I12" s="93">
        <v>0</v>
      </c>
      <c r="J12" s="94">
        <v>0</v>
      </c>
      <c r="K12" s="95">
        <v>4</v>
      </c>
      <c r="L12" s="89">
        <f t="shared" si="3"/>
        <v>0</v>
      </c>
      <c r="M12" s="96">
        <v>0</v>
      </c>
      <c r="N12" s="94">
        <v>0</v>
      </c>
      <c r="O12" s="95">
        <v>0</v>
      </c>
      <c r="P12" s="95">
        <v>4</v>
      </c>
      <c r="Q12" s="94">
        <v>0</v>
      </c>
      <c r="R12" s="95">
        <v>2</v>
      </c>
      <c r="S12" s="1">
        <v>0</v>
      </c>
      <c r="T12" s="97">
        <v>0</v>
      </c>
      <c r="U12" s="95">
        <v>0</v>
      </c>
      <c r="V12" s="95">
        <v>0</v>
      </c>
      <c r="W12" s="98">
        <v>0</v>
      </c>
    </row>
    <row r="13" spans="2:23" ht="13.5" customHeight="1">
      <c r="B13" s="195" t="s">
        <v>31</v>
      </c>
      <c r="C13" s="88">
        <f t="shared" si="1"/>
        <v>199</v>
      </c>
      <c r="D13" s="91">
        <f t="shared" si="2"/>
        <v>61</v>
      </c>
      <c r="E13" s="92">
        <v>31</v>
      </c>
      <c r="F13" s="93">
        <v>30</v>
      </c>
      <c r="G13" s="93">
        <v>0</v>
      </c>
      <c r="H13" s="93">
        <v>0</v>
      </c>
      <c r="I13" s="93">
        <v>0</v>
      </c>
      <c r="J13" s="94">
        <v>0</v>
      </c>
      <c r="K13" s="95">
        <v>63</v>
      </c>
      <c r="L13" s="89">
        <f t="shared" si="3"/>
        <v>0</v>
      </c>
      <c r="M13" s="96">
        <v>0</v>
      </c>
      <c r="N13" s="94">
        <v>0</v>
      </c>
      <c r="O13" s="95">
        <v>0</v>
      </c>
      <c r="P13" s="95">
        <v>41</v>
      </c>
      <c r="Q13" s="95">
        <v>20</v>
      </c>
      <c r="R13" s="95">
        <v>14</v>
      </c>
      <c r="S13" s="1">
        <v>0</v>
      </c>
      <c r="T13" s="97">
        <v>0</v>
      </c>
      <c r="U13" s="95">
        <v>0</v>
      </c>
      <c r="V13" s="95">
        <v>0</v>
      </c>
      <c r="W13" s="98">
        <v>0</v>
      </c>
    </row>
    <row r="14" spans="2:23" ht="13.5" customHeight="1">
      <c r="B14" s="352" t="s">
        <v>32</v>
      </c>
      <c r="C14" s="54">
        <f t="shared" si="1"/>
        <v>178</v>
      </c>
      <c r="D14" s="91">
        <f t="shared" si="2"/>
        <v>142</v>
      </c>
      <c r="E14" s="96">
        <v>126</v>
      </c>
      <c r="F14" s="93">
        <v>16</v>
      </c>
      <c r="G14" s="93">
        <v>0</v>
      </c>
      <c r="H14" s="93">
        <v>0</v>
      </c>
      <c r="I14" s="93">
        <v>0</v>
      </c>
      <c r="J14" s="94">
        <v>0</v>
      </c>
      <c r="K14" s="95">
        <v>13</v>
      </c>
      <c r="L14" s="89">
        <f t="shared" si="3"/>
        <v>0</v>
      </c>
      <c r="M14" s="96">
        <v>0</v>
      </c>
      <c r="N14" s="94">
        <v>0</v>
      </c>
      <c r="O14" s="95">
        <v>0</v>
      </c>
      <c r="P14" s="95">
        <v>10</v>
      </c>
      <c r="Q14" s="95">
        <v>0</v>
      </c>
      <c r="R14" s="95">
        <v>13</v>
      </c>
      <c r="S14" s="1">
        <v>0</v>
      </c>
      <c r="T14" s="97">
        <v>0</v>
      </c>
      <c r="U14" s="95">
        <v>0</v>
      </c>
      <c r="V14" s="95">
        <v>0</v>
      </c>
      <c r="W14" s="98">
        <v>0</v>
      </c>
    </row>
    <row r="15" spans="2:23" ht="13.5" customHeight="1">
      <c r="B15" s="196" t="s">
        <v>60</v>
      </c>
      <c r="C15" s="105"/>
      <c r="D15" s="103"/>
      <c r="E15" s="104"/>
      <c r="F15" s="105"/>
      <c r="G15" s="105"/>
      <c r="H15" s="105"/>
      <c r="I15" s="105"/>
      <c r="J15" s="106"/>
      <c r="K15" s="107"/>
      <c r="L15" s="108"/>
      <c r="M15" s="104"/>
      <c r="N15" s="106"/>
      <c r="O15" s="107"/>
      <c r="P15" s="107"/>
      <c r="Q15" s="107"/>
      <c r="R15" s="107"/>
      <c r="S15" s="109"/>
      <c r="T15" s="110"/>
      <c r="U15" s="107"/>
      <c r="V15" s="107"/>
      <c r="W15" s="111"/>
    </row>
    <row r="16" spans="2:23" ht="13.5" customHeight="1">
      <c r="B16" s="193" t="s">
        <v>61</v>
      </c>
      <c r="C16" s="88">
        <f aca="true" t="shared" si="4" ref="C16:W16">SUM(C17:C17)</f>
        <v>4</v>
      </c>
      <c r="D16" s="91">
        <f t="shared" si="4"/>
        <v>2</v>
      </c>
      <c r="E16" s="96">
        <f t="shared" si="4"/>
        <v>2</v>
      </c>
      <c r="F16" s="93">
        <f t="shared" si="4"/>
        <v>0</v>
      </c>
      <c r="G16" s="93">
        <f t="shared" si="4"/>
        <v>0</v>
      </c>
      <c r="H16" s="93">
        <f t="shared" si="4"/>
        <v>0</v>
      </c>
      <c r="I16" s="93">
        <f t="shared" si="4"/>
        <v>0</v>
      </c>
      <c r="J16" s="94">
        <f t="shared" si="4"/>
        <v>0</v>
      </c>
      <c r="K16" s="95">
        <f t="shared" si="4"/>
        <v>0</v>
      </c>
      <c r="L16" s="89">
        <f t="shared" si="4"/>
        <v>1</v>
      </c>
      <c r="M16" s="96">
        <f t="shared" si="4"/>
        <v>1</v>
      </c>
      <c r="N16" s="94">
        <f t="shared" si="4"/>
        <v>0</v>
      </c>
      <c r="O16" s="95">
        <f t="shared" si="4"/>
        <v>0</v>
      </c>
      <c r="P16" s="95">
        <f t="shared" si="4"/>
        <v>0</v>
      </c>
      <c r="Q16" s="95">
        <f t="shared" si="4"/>
        <v>0</v>
      </c>
      <c r="R16" s="95">
        <f t="shared" si="4"/>
        <v>1</v>
      </c>
      <c r="S16" s="1">
        <f t="shared" si="4"/>
        <v>0</v>
      </c>
      <c r="T16" s="97">
        <f t="shared" si="4"/>
        <v>0</v>
      </c>
      <c r="U16" s="95">
        <f t="shared" si="4"/>
        <v>0</v>
      </c>
      <c r="V16" s="95">
        <f t="shared" si="4"/>
        <v>0</v>
      </c>
      <c r="W16" s="98">
        <f t="shared" si="4"/>
        <v>0</v>
      </c>
    </row>
    <row r="17" spans="2:23" ht="13.5" customHeight="1" thickBot="1">
      <c r="B17" s="368" t="s">
        <v>24</v>
      </c>
      <c r="C17" s="199">
        <f t="shared" si="1"/>
        <v>4</v>
      </c>
      <c r="D17" s="113">
        <f>SUM(E17:J17)</f>
        <v>2</v>
      </c>
      <c r="E17" s="114">
        <v>2</v>
      </c>
      <c r="F17" s="115">
        <v>0</v>
      </c>
      <c r="G17" s="115">
        <v>0</v>
      </c>
      <c r="H17" s="115">
        <v>0</v>
      </c>
      <c r="I17" s="115">
        <v>0</v>
      </c>
      <c r="J17" s="116">
        <v>0</v>
      </c>
      <c r="K17" s="117">
        <v>0</v>
      </c>
      <c r="L17" s="118">
        <f>SUM(M17:N17)</f>
        <v>1</v>
      </c>
      <c r="M17" s="114">
        <v>1</v>
      </c>
      <c r="N17" s="116">
        <v>0</v>
      </c>
      <c r="O17" s="117">
        <v>0</v>
      </c>
      <c r="P17" s="117">
        <v>0</v>
      </c>
      <c r="Q17" s="117">
        <v>0</v>
      </c>
      <c r="R17" s="117">
        <v>1</v>
      </c>
      <c r="S17" s="119">
        <v>0</v>
      </c>
      <c r="T17" s="120">
        <v>0</v>
      </c>
      <c r="U17" s="117">
        <v>0</v>
      </c>
      <c r="V17" s="117">
        <v>0</v>
      </c>
      <c r="W17" s="121">
        <v>0</v>
      </c>
    </row>
    <row r="18" ht="13.5">
      <c r="B18" s="197"/>
    </row>
    <row r="19" s="64" customFormat="1" ht="14.25" thickBot="1">
      <c r="B19" s="86" t="s">
        <v>34</v>
      </c>
    </row>
    <row r="20" spans="2:23" s="64" customFormat="1" ht="13.5">
      <c r="B20" s="123" t="s">
        <v>55</v>
      </c>
      <c r="C20" s="124"/>
      <c r="D20" s="125"/>
      <c r="E20" s="126"/>
      <c r="F20" s="127"/>
      <c r="G20" s="126"/>
      <c r="H20" s="127"/>
      <c r="I20" s="127"/>
      <c r="J20" s="126"/>
      <c r="K20" s="128"/>
      <c r="L20" s="126"/>
      <c r="M20" s="129"/>
      <c r="N20" s="126"/>
      <c r="O20" s="128"/>
      <c r="P20" s="126"/>
      <c r="Q20" s="130"/>
      <c r="R20" s="126"/>
      <c r="S20" s="304"/>
      <c r="T20" s="126"/>
      <c r="U20" s="128"/>
      <c r="V20" s="128"/>
      <c r="W20" s="131"/>
    </row>
    <row r="21" spans="2:23" s="64" customFormat="1" ht="13.5">
      <c r="B21" s="132" t="s">
        <v>56</v>
      </c>
      <c r="C21" s="6">
        <f aca="true" t="shared" si="5" ref="C21:W21">C7/$C7*100</f>
        <v>100</v>
      </c>
      <c r="D21" s="58">
        <f t="shared" si="5"/>
        <v>57.99999999999999</v>
      </c>
      <c r="E21" s="140">
        <f t="shared" si="5"/>
        <v>56.99999999999999</v>
      </c>
      <c r="F21" s="8">
        <f t="shared" si="5"/>
        <v>1</v>
      </c>
      <c r="G21" s="140">
        <f t="shared" si="5"/>
        <v>0</v>
      </c>
      <c r="H21" s="8">
        <f t="shared" si="5"/>
        <v>0</v>
      </c>
      <c r="I21" s="8">
        <f t="shared" si="5"/>
        <v>0</v>
      </c>
      <c r="J21" s="140">
        <f t="shared" si="5"/>
        <v>0</v>
      </c>
      <c r="K21" s="9">
        <f t="shared" si="5"/>
        <v>0</v>
      </c>
      <c r="L21" s="140">
        <f t="shared" si="5"/>
        <v>0</v>
      </c>
      <c r="M21" s="7">
        <f t="shared" si="5"/>
        <v>0</v>
      </c>
      <c r="N21" s="140">
        <f t="shared" si="5"/>
        <v>0</v>
      </c>
      <c r="O21" s="9">
        <f t="shared" si="5"/>
        <v>0</v>
      </c>
      <c r="P21" s="140">
        <f t="shared" si="5"/>
        <v>0</v>
      </c>
      <c r="Q21" s="9">
        <f t="shared" si="5"/>
        <v>0</v>
      </c>
      <c r="R21" s="140">
        <f t="shared" si="5"/>
        <v>42</v>
      </c>
      <c r="S21" s="141">
        <f t="shared" si="5"/>
        <v>0</v>
      </c>
      <c r="T21" s="140">
        <f t="shared" si="5"/>
        <v>0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s="64" customFormat="1" ht="13.5">
      <c r="B22" s="132" t="s">
        <v>62</v>
      </c>
      <c r="C22" s="6">
        <f aca="true" t="shared" si="6" ref="C22:W22">C8/$C8*100</f>
        <v>100</v>
      </c>
      <c r="D22" s="58">
        <f t="shared" si="6"/>
        <v>80.48940353943631</v>
      </c>
      <c r="E22" s="140">
        <f t="shared" si="6"/>
        <v>71.44417740878305</v>
      </c>
      <c r="F22" s="8">
        <f t="shared" si="6"/>
        <v>7.253659602359624</v>
      </c>
      <c r="G22" s="140">
        <f t="shared" si="6"/>
        <v>0</v>
      </c>
      <c r="H22" s="8">
        <f t="shared" si="6"/>
        <v>0</v>
      </c>
      <c r="I22" s="8">
        <f t="shared" si="6"/>
        <v>1.7915665282936422</v>
      </c>
      <c r="J22" s="140">
        <f t="shared" si="6"/>
        <v>0</v>
      </c>
      <c r="K22" s="9">
        <f t="shared" si="6"/>
        <v>8.542713567839195</v>
      </c>
      <c r="L22" s="140">
        <f t="shared" si="6"/>
        <v>3.2554074721433257</v>
      </c>
      <c r="M22" s="7">
        <f t="shared" si="6"/>
        <v>1.0924186148131965</v>
      </c>
      <c r="N22" s="140">
        <f t="shared" si="6"/>
        <v>2.162988857330129</v>
      </c>
      <c r="O22" s="9">
        <f t="shared" si="6"/>
        <v>0.043696744592527856</v>
      </c>
      <c r="P22" s="140">
        <f t="shared" si="6"/>
        <v>3.7797684072536595</v>
      </c>
      <c r="Q22" s="9">
        <f t="shared" si="6"/>
        <v>0.5680576797028621</v>
      </c>
      <c r="R22" s="140">
        <f t="shared" si="6"/>
        <v>3.3209525890321165</v>
      </c>
      <c r="S22" s="141">
        <f t="shared" si="6"/>
        <v>0</v>
      </c>
      <c r="T22" s="140">
        <f t="shared" si="6"/>
        <v>0</v>
      </c>
      <c r="U22" s="9">
        <f t="shared" si="6"/>
        <v>0</v>
      </c>
      <c r="V22" s="9">
        <f t="shared" si="6"/>
        <v>0</v>
      </c>
      <c r="W22" s="57">
        <f t="shared" si="6"/>
        <v>0</v>
      </c>
    </row>
    <row r="23" spans="2:23" s="64" customFormat="1" ht="13.5">
      <c r="B23" s="301" t="s">
        <v>24</v>
      </c>
      <c r="C23" s="6">
        <f aca="true" t="shared" si="7" ref="C23:W23">C9/$C9*100</f>
        <v>100</v>
      </c>
      <c r="D23" s="58">
        <f t="shared" si="7"/>
        <v>83.17413666421749</v>
      </c>
      <c r="E23" s="140">
        <f t="shared" si="7"/>
        <v>76.0470242468773</v>
      </c>
      <c r="F23" s="8">
        <f t="shared" si="7"/>
        <v>6.882194464854274</v>
      </c>
      <c r="G23" s="140">
        <f t="shared" si="7"/>
        <v>0</v>
      </c>
      <c r="H23" s="8">
        <f t="shared" si="7"/>
        <v>0</v>
      </c>
      <c r="I23" s="8">
        <f t="shared" si="7"/>
        <v>0.24491795248591722</v>
      </c>
      <c r="J23" s="140">
        <f t="shared" si="7"/>
        <v>0</v>
      </c>
      <c r="K23" s="9">
        <f t="shared" si="7"/>
        <v>7.4944893460690665</v>
      </c>
      <c r="L23" s="140">
        <f t="shared" si="7"/>
        <v>3.6492774920401665</v>
      </c>
      <c r="M23" s="7">
        <f t="shared" si="7"/>
        <v>1.224589762429586</v>
      </c>
      <c r="N23" s="140">
        <f t="shared" si="7"/>
        <v>2.4246877296105804</v>
      </c>
      <c r="O23" s="9">
        <f t="shared" si="7"/>
        <v>0.04898359049718344</v>
      </c>
      <c r="P23" s="140">
        <f t="shared" si="7"/>
        <v>2.547146705853539</v>
      </c>
      <c r="Q23" s="9">
        <f t="shared" si="7"/>
        <v>0.12245897624295861</v>
      </c>
      <c r="R23" s="140">
        <f t="shared" si="7"/>
        <v>2.9635072250795984</v>
      </c>
      <c r="S23" s="141">
        <f t="shared" si="7"/>
        <v>0</v>
      </c>
      <c r="T23" s="140">
        <f t="shared" si="7"/>
        <v>0</v>
      </c>
      <c r="U23" s="9">
        <f t="shared" si="7"/>
        <v>0</v>
      </c>
      <c r="V23" s="9">
        <f t="shared" si="7"/>
        <v>0</v>
      </c>
      <c r="W23" s="57">
        <f t="shared" si="7"/>
        <v>0</v>
      </c>
    </row>
    <row r="24" spans="2:23" s="64" customFormat="1" ht="13.5">
      <c r="B24" s="302" t="s">
        <v>27</v>
      </c>
      <c r="C24" s="6">
        <f aca="true" t="shared" si="8" ref="C24:W24">C10/$C10*100</f>
        <v>100</v>
      </c>
      <c r="D24" s="58">
        <f t="shared" si="8"/>
        <v>25</v>
      </c>
      <c r="E24" s="140">
        <f t="shared" si="8"/>
        <v>10.714285714285714</v>
      </c>
      <c r="F24" s="8">
        <f t="shared" si="8"/>
        <v>14.285714285714285</v>
      </c>
      <c r="G24" s="140">
        <f t="shared" si="8"/>
        <v>0</v>
      </c>
      <c r="H24" s="8">
        <f t="shared" si="8"/>
        <v>0</v>
      </c>
      <c r="I24" s="8">
        <f t="shared" si="8"/>
        <v>0</v>
      </c>
      <c r="J24" s="140">
        <f t="shared" si="8"/>
        <v>0</v>
      </c>
      <c r="K24" s="9">
        <f t="shared" si="8"/>
        <v>17.857142857142858</v>
      </c>
      <c r="L24" s="140">
        <f t="shared" si="8"/>
        <v>0</v>
      </c>
      <c r="M24" s="7">
        <f t="shared" si="8"/>
        <v>0</v>
      </c>
      <c r="N24" s="140">
        <f t="shared" si="8"/>
        <v>0</v>
      </c>
      <c r="O24" s="9">
        <f t="shared" si="8"/>
        <v>0</v>
      </c>
      <c r="P24" s="140">
        <f t="shared" si="8"/>
        <v>46.42857142857143</v>
      </c>
      <c r="Q24" s="9">
        <f t="shared" si="8"/>
        <v>3.571428571428571</v>
      </c>
      <c r="R24" s="140">
        <f t="shared" si="8"/>
        <v>7.142857142857142</v>
      </c>
      <c r="S24" s="141">
        <f t="shared" si="8"/>
        <v>0</v>
      </c>
      <c r="T24" s="140">
        <f t="shared" si="8"/>
        <v>0</v>
      </c>
      <c r="U24" s="9">
        <f t="shared" si="8"/>
        <v>0</v>
      </c>
      <c r="V24" s="9">
        <f t="shared" si="8"/>
        <v>0</v>
      </c>
      <c r="W24" s="57">
        <f t="shared" si="8"/>
        <v>0</v>
      </c>
    </row>
    <row r="25" spans="2:23" s="64" customFormat="1" ht="13.5">
      <c r="B25" s="302" t="s">
        <v>58</v>
      </c>
      <c r="C25" s="6">
        <f aca="true" t="shared" si="9" ref="C25:W25">C11/$C11*100</f>
        <v>100</v>
      </c>
      <c r="D25" s="58">
        <f t="shared" si="9"/>
        <v>98.64864864864865</v>
      </c>
      <c r="E25" s="140">
        <f t="shared" si="9"/>
        <v>1.3513513513513513</v>
      </c>
      <c r="F25" s="8">
        <f t="shared" si="9"/>
        <v>0</v>
      </c>
      <c r="G25" s="140">
        <f t="shared" si="9"/>
        <v>0</v>
      </c>
      <c r="H25" s="8">
        <f t="shared" si="9"/>
        <v>0</v>
      </c>
      <c r="I25" s="8">
        <f t="shared" si="9"/>
        <v>97.2972972972973</v>
      </c>
      <c r="J25" s="140">
        <f t="shared" si="9"/>
        <v>0</v>
      </c>
      <c r="K25" s="9">
        <f t="shared" si="9"/>
        <v>0</v>
      </c>
      <c r="L25" s="140">
        <f t="shared" si="9"/>
        <v>0</v>
      </c>
      <c r="M25" s="7">
        <f t="shared" si="9"/>
        <v>0</v>
      </c>
      <c r="N25" s="140">
        <f t="shared" si="9"/>
        <v>0</v>
      </c>
      <c r="O25" s="9">
        <f t="shared" si="9"/>
        <v>0</v>
      </c>
      <c r="P25" s="140">
        <f t="shared" si="9"/>
        <v>1.3513513513513513</v>
      </c>
      <c r="Q25" s="9">
        <f t="shared" si="9"/>
        <v>0</v>
      </c>
      <c r="R25" s="140">
        <f t="shared" si="9"/>
        <v>0</v>
      </c>
      <c r="S25" s="141">
        <f t="shared" si="9"/>
        <v>0</v>
      </c>
      <c r="T25" s="140">
        <f t="shared" si="9"/>
        <v>0</v>
      </c>
      <c r="U25" s="9">
        <f t="shared" si="9"/>
        <v>0</v>
      </c>
      <c r="V25" s="9">
        <f t="shared" si="9"/>
        <v>0</v>
      </c>
      <c r="W25" s="57">
        <f t="shared" si="9"/>
        <v>0</v>
      </c>
    </row>
    <row r="26" spans="2:23" s="64" customFormat="1" ht="13.5">
      <c r="B26" s="302" t="s">
        <v>59</v>
      </c>
      <c r="C26" s="6">
        <f aca="true" t="shared" si="10" ref="C26:W26">C12/$C12*100</f>
        <v>100</v>
      </c>
      <c r="D26" s="58">
        <f t="shared" si="10"/>
        <v>33.33333333333333</v>
      </c>
      <c r="E26" s="140">
        <f t="shared" si="10"/>
        <v>26.666666666666668</v>
      </c>
      <c r="F26" s="8">
        <f t="shared" si="10"/>
        <v>6.666666666666667</v>
      </c>
      <c r="G26" s="140">
        <f t="shared" si="10"/>
        <v>0</v>
      </c>
      <c r="H26" s="8">
        <f t="shared" si="10"/>
        <v>0</v>
      </c>
      <c r="I26" s="8">
        <f t="shared" si="10"/>
        <v>0</v>
      </c>
      <c r="J26" s="140">
        <f t="shared" si="10"/>
        <v>0</v>
      </c>
      <c r="K26" s="9">
        <f t="shared" si="10"/>
        <v>26.666666666666668</v>
      </c>
      <c r="L26" s="140">
        <f t="shared" si="10"/>
        <v>0</v>
      </c>
      <c r="M26" s="7">
        <f t="shared" si="10"/>
        <v>0</v>
      </c>
      <c r="N26" s="140">
        <f t="shared" si="10"/>
        <v>0</v>
      </c>
      <c r="O26" s="9">
        <f t="shared" si="10"/>
        <v>0</v>
      </c>
      <c r="P26" s="140">
        <f t="shared" si="10"/>
        <v>26.666666666666668</v>
      </c>
      <c r="Q26" s="9">
        <f t="shared" si="10"/>
        <v>0</v>
      </c>
      <c r="R26" s="140">
        <f t="shared" si="10"/>
        <v>13.333333333333334</v>
      </c>
      <c r="S26" s="141">
        <f t="shared" si="10"/>
        <v>0</v>
      </c>
      <c r="T26" s="140">
        <f t="shared" si="10"/>
        <v>0</v>
      </c>
      <c r="U26" s="9">
        <f t="shared" si="10"/>
        <v>0</v>
      </c>
      <c r="V26" s="9">
        <f t="shared" si="10"/>
        <v>0</v>
      </c>
      <c r="W26" s="57">
        <f t="shared" si="10"/>
        <v>0</v>
      </c>
    </row>
    <row r="27" spans="2:23" s="64" customFormat="1" ht="13.5">
      <c r="B27" s="302" t="s">
        <v>31</v>
      </c>
      <c r="C27" s="6">
        <f aca="true" t="shared" si="11" ref="C27:W27">C13/$C13*100</f>
        <v>100</v>
      </c>
      <c r="D27" s="58">
        <f t="shared" si="11"/>
        <v>30.65326633165829</v>
      </c>
      <c r="E27" s="140">
        <f t="shared" si="11"/>
        <v>15.577889447236181</v>
      </c>
      <c r="F27" s="8">
        <f t="shared" si="11"/>
        <v>15.07537688442211</v>
      </c>
      <c r="G27" s="140">
        <f t="shared" si="11"/>
        <v>0</v>
      </c>
      <c r="H27" s="8">
        <f t="shared" si="11"/>
        <v>0</v>
      </c>
      <c r="I27" s="8">
        <f t="shared" si="11"/>
        <v>0</v>
      </c>
      <c r="J27" s="140">
        <f t="shared" si="11"/>
        <v>0</v>
      </c>
      <c r="K27" s="9">
        <f t="shared" si="11"/>
        <v>31.65829145728643</v>
      </c>
      <c r="L27" s="140">
        <f t="shared" si="11"/>
        <v>0</v>
      </c>
      <c r="M27" s="7">
        <f t="shared" si="11"/>
        <v>0</v>
      </c>
      <c r="N27" s="140">
        <f t="shared" si="11"/>
        <v>0</v>
      </c>
      <c r="O27" s="9">
        <f t="shared" si="11"/>
        <v>0</v>
      </c>
      <c r="P27" s="140">
        <f t="shared" si="11"/>
        <v>20.603015075376884</v>
      </c>
      <c r="Q27" s="9">
        <f t="shared" si="11"/>
        <v>10.050251256281408</v>
      </c>
      <c r="R27" s="140">
        <f t="shared" si="11"/>
        <v>7.035175879396985</v>
      </c>
      <c r="S27" s="141">
        <f t="shared" si="11"/>
        <v>0</v>
      </c>
      <c r="T27" s="140">
        <f t="shared" si="11"/>
        <v>0</v>
      </c>
      <c r="U27" s="9">
        <f t="shared" si="11"/>
        <v>0</v>
      </c>
      <c r="V27" s="9">
        <f t="shared" si="11"/>
        <v>0</v>
      </c>
      <c r="W27" s="57">
        <f t="shared" si="11"/>
        <v>0</v>
      </c>
    </row>
    <row r="28" spans="2:23" s="64" customFormat="1" ht="13.5">
      <c r="B28" s="352" t="s">
        <v>32</v>
      </c>
      <c r="C28" s="6">
        <f aca="true" t="shared" si="12" ref="C28:W28">C14/$C14*100</f>
        <v>100</v>
      </c>
      <c r="D28" s="58">
        <f t="shared" si="12"/>
        <v>79.7752808988764</v>
      </c>
      <c r="E28" s="140">
        <f t="shared" si="12"/>
        <v>70.78651685393258</v>
      </c>
      <c r="F28" s="8">
        <f t="shared" si="12"/>
        <v>8.98876404494382</v>
      </c>
      <c r="G28" s="140">
        <f t="shared" si="12"/>
        <v>0</v>
      </c>
      <c r="H28" s="8">
        <f t="shared" si="12"/>
        <v>0</v>
      </c>
      <c r="I28" s="8">
        <f t="shared" si="12"/>
        <v>0</v>
      </c>
      <c r="J28" s="140">
        <f t="shared" si="12"/>
        <v>0</v>
      </c>
      <c r="K28" s="9">
        <f t="shared" si="12"/>
        <v>7.303370786516854</v>
      </c>
      <c r="L28" s="140">
        <f t="shared" si="12"/>
        <v>0</v>
      </c>
      <c r="M28" s="7">
        <f t="shared" si="12"/>
        <v>0</v>
      </c>
      <c r="N28" s="140">
        <f t="shared" si="12"/>
        <v>0</v>
      </c>
      <c r="O28" s="9">
        <f t="shared" si="12"/>
        <v>0</v>
      </c>
      <c r="P28" s="140">
        <f t="shared" si="12"/>
        <v>5.617977528089887</v>
      </c>
      <c r="Q28" s="9">
        <f t="shared" si="12"/>
        <v>0</v>
      </c>
      <c r="R28" s="140">
        <f t="shared" si="12"/>
        <v>7.303370786516854</v>
      </c>
      <c r="S28" s="141">
        <f t="shared" si="12"/>
        <v>0</v>
      </c>
      <c r="T28" s="140">
        <f t="shared" si="12"/>
        <v>0</v>
      </c>
      <c r="U28" s="9">
        <f t="shared" si="12"/>
        <v>0</v>
      </c>
      <c r="V28" s="9">
        <f t="shared" si="12"/>
        <v>0</v>
      </c>
      <c r="W28" s="57">
        <f t="shared" si="12"/>
        <v>0</v>
      </c>
    </row>
    <row r="29" spans="2:23" s="64" customFormat="1" ht="13.5">
      <c r="B29" s="303" t="s">
        <v>60</v>
      </c>
      <c r="C29" s="133"/>
      <c r="D29" s="134"/>
      <c r="E29" s="136"/>
      <c r="F29" s="135"/>
      <c r="G29" s="136"/>
      <c r="H29" s="135"/>
      <c r="I29" s="135"/>
      <c r="J29" s="136"/>
      <c r="K29" s="137"/>
      <c r="L29" s="136"/>
      <c r="M29" s="138"/>
      <c r="N29" s="136"/>
      <c r="O29" s="137"/>
      <c r="P29" s="136"/>
      <c r="Q29" s="137"/>
      <c r="R29" s="136"/>
      <c r="S29" s="139"/>
      <c r="T29" s="136"/>
      <c r="U29" s="137"/>
      <c r="V29" s="137"/>
      <c r="W29" s="293"/>
    </row>
    <row r="30" spans="2:23" s="64" customFormat="1" ht="13.5">
      <c r="B30" s="132" t="s">
        <v>61</v>
      </c>
      <c r="C30" s="6">
        <f aca="true" t="shared" si="13" ref="C30:W31">C16/$C16*100</f>
        <v>100</v>
      </c>
      <c r="D30" s="58">
        <f t="shared" si="13"/>
        <v>50</v>
      </c>
      <c r="E30" s="140">
        <f t="shared" si="13"/>
        <v>50</v>
      </c>
      <c r="F30" s="8">
        <f t="shared" si="13"/>
        <v>0</v>
      </c>
      <c r="G30" s="140">
        <f t="shared" si="13"/>
        <v>0</v>
      </c>
      <c r="H30" s="8">
        <f t="shared" si="13"/>
        <v>0</v>
      </c>
      <c r="I30" s="8">
        <f t="shared" si="13"/>
        <v>0</v>
      </c>
      <c r="J30" s="140">
        <f t="shared" si="13"/>
        <v>0</v>
      </c>
      <c r="K30" s="9">
        <f t="shared" si="13"/>
        <v>0</v>
      </c>
      <c r="L30" s="140">
        <f t="shared" si="13"/>
        <v>25</v>
      </c>
      <c r="M30" s="7">
        <f t="shared" si="13"/>
        <v>25</v>
      </c>
      <c r="N30" s="140">
        <f t="shared" si="13"/>
        <v>0</v>
      </c>
      <c r="O30" s="9">
        <f t="shared" si="13"/>
        <v>0</v>
      </c>
      <c r="P30" s="140">
        <f t="shared" si="13"/>
        <v>0</v>
      </c>
      <c r="Q30" s="9">
        <f t="shared" si="13"/>
        <v>0</v>
      </c>
      <c r="R30" s="140">
        <f t="shared" si="13"/>
        <v>25</v>
      </c>
      <c r="S30" s="141">
        <f t="shared" si="13"/>
        <v>0</v>
      </c>
      <c r="T30" s="140">
        <f t="shared" si="13"/>
        <v>0</v>
      </c>
      <c r="U30" s="9">
        <f t="shared" si="13"/>
        <v>0</v>
      </c>
      <c r="V30" s="9">
        <f t="shared" si="13"/>
        <v>0</v>
      </c>
      <c r="W30" s="57">
        <f t="shared" si="13"/>
        <v>0</v>
      </c>
    </row>
    <row r="31" spans="2:23" s="64" customFormat="1" ht="14.25" thickBot="1">
      <c r="B31" s="365" t="s">
        <v>24</v>
      </c>
      <c r="C31" s="142">
        <f t="shared" si="13"/>
        <v>100</v>
      </c>
      <c r="D31" s="61">
        <f t="shared" si="13"/>
        <v>50</v>
      </c>
      <c r="E31" s="145">
        <f t="shared" si="13"/>
        <v>50</v>
      </c>
      <c r="F31" s="144">
        <f t="shared" si="13"/>
        <v>0</v>
      </c>
      <c r="G31" s="145">
        <f t="shared" si="13"/>
        <v>0</v>
      </c>
      <c r="H31" s="144">
        <f t="shared" si="13"/>
        <v>0</v>
      </c>
      <c r="I31" s="144">
        <f t="shared" si="13"/>
        <v>0</v>
      </c>
      <c r="J31" s="145">
        <f t="shared" si="13"/>
        <v>0</v>
      </c>
      <c r="K31" s="10">
        <f t="shared" si="13"/>
        <v>0</v>
      </c>
      <c r="L31" s="145">
        <f t="shared" si="13"/>
        <v>25</v>
      </c>
      <c r="M31" s="143">
        <f t="shared" si="13"/>
        <v>25</v>
      </c>
      <c r="N31" s="145">
        <f t="shared" si="13"/>
        <v>0</v>
      </c>
      <c r="O31" s="10">
        <f t="shared" si="13"/>
        <v>0</v>
      </c>
      <c r="P31" s="145">
        <f t="shared" si="13"/>
        <v>0</v>
      </c>
      <c r="Q31" s="10">
        <f t="shared" si="13"/>
        <v>0</v>
      </c>
      <c r="R31" s="145">
        <f t="shared" si="13"/>
        <v>25</v>
      </c>
      <c r="S31" s="295">
        <f t="shared" si="13"/>
        <v>0</v>
      </c>
      <c r="T31" s="145">
        <f t="shared" si="13"/>
        <v>0</v>
      </c>
      <c r="U31" s="10">
        <f t="shared" si="13"/>
        <v>0</v>
      </c>
      <c r="V31" s="10">
        <f t="shared" si="13"/>
        <v>0</v>
      </c>
      <c r="W31" s="60">
        <f t="shared" si="13"/>
        <v>0</v>
      </c>
    </row>
  </sheetData>
  <sheetProtection/>
  <mergeCells count="25"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  <mergeCell ref="T2:W2"/>
    <mergeCell ref="U4:U5"/>
    <mergeCell ref="Q4:Q5"/>
    <mergeCell ref="R4:R5"/>
    <mergeCell ref="S4:S5"/>
    <mergeCell ref="T4:T5"/>
    <mergeCell ref="V4:V5"/>
    <mergeCell ref="M3:N3"/>
    <mergeCell ref="T3:W3"/>
    <mergeCell ref="M4:M5"/>
    <mergeCell ref="N4:N5"/>
    <mergeCell ref="O4:O5"/>
    <mergeCell ref="K4:K5"/>
    <mergeCell ref="L4:L5"/>
    <mergeCell ref="W4:W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2014-12-05T05:18:05Z</cp:lastPrinted>
  <dcterms:created xsi:type="dcterms:W3CDTF">2011-02-09T07:18:56Z</dcterms:created>
  <dcterms:modified xsi:type="dcterms:W3CDTF">2014-12-05T05:38:49Z</dcterms:modified>
  <cp:category/>
  <cp:version/>
  <cp:contentType/>
  <cp:contentStatus/>
</cp:coreProperties>
</file>