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525" activeTab="0"/>
  </bookViews>
  <sheets>
    <sheet name="計" sheetId="1" r:id="rId1"/>
    <sheet name="男" sheetId="2" r:id="rId2"/>
    <sheet name="女" sheetId="3" r:id="rId3"/>
  </sheets>
  <definedNames>
    <definedName name="_xlnm.Print_Area" localSheetId="0">'計'!$B$1:$AB$32</definedName>
    <definedName name="_xlnm.Print_Area" localSheetId="2">'女'!$A$1:$AB$32</definedName>
    <definedName name="_xlnm.Print_Area" localSheetId="1">'男'!$A$1:$AB$32</definedName>
  </definedNames>
  <calcPr fullCalcOnLoad="1"/>
</workbook>
</file>

<file path=xl/sharedStrings.xml><?xml version="1.0" encoding="utf-8"?>
<sst xmlns="http://schemas.openxmlformats.org/spreadsheetml/2006/main" count="194" uniqueCount="61">
  <si>
    <t>京都国公私</t>
  </si>
  <si>
    <t>京都公立</t>
  </si>
  <si>
    <t>全国公立</t>
  </si>
  <si>
    <t>全国国公私</t>
  </si>
  <si>
    <t>計</t>
  </si>
  <si>
    <t>国立</t>
  </si>
  <si>
    <t>公立</t>
  </si>
  <si>
    <t>私立</t>
  </si>
  <si>
    <t>専修学校一般課程</t>
  </si>
  <si>
    <t>各種学校</t>
  </si>
  <si>
    <t>各年５月１日現在</t>
  </si>
  <si>
    <t>比率（％）</t>
  </si>
  <si>
    <t>就職者</t>
  </si>
  <si>
    <t>区　　分</t>
  </si>
  <si>
    <t>小　計</t>
  </si>
  <si>
    <t>公立全日制</t>
  </si>
  <si>
    <t>大学学部</t>
  </si>
  <si>
    <t>短期大学本科</t>
  </si>
  <si>
    <t>高等学校専攻科</t>
  </si>
  <si>
    <t>（左記ＡＢＣＤを除く）</t>
  </si>
  <si>
    <t>（卒業者総数）</t>
  </si>
  <si>
    <t>注</t>
  </si>
  <si>
    <t>は、非調査事項。</t>
  </si>
  <si>
    <t>「Ｂ」・「Ｃ」・［Ｄ」は就職進学者・入学者を含む。</t>
  </si>
  <si>
    <t>左記以外の者</t>
  </si>
  <si>
    <t>小 計</t>
  </si>
  <si>
    <t>大学・短大の 通  信</t>
  </si>
  <si>
    <t>合 計</t>
  </si>
  <si>
    <t>専修学校専門 課程進学者</t>
  </si>
  <si>
    <t>大学・短大の 別  科</t>
  </si>
  <si>
    <t>専修学校一般課程等入学者</t>
  </si>
  <si>
    <t xml:space="preserve"> </t>
  </si>
  <si>
    <t>は、未公表。</t>
  </si>
  <si>
    <t>一時的な仕事に就いた者</t>
  </si>
  <si>
    <t>Ａ　大学等進学者</t>
  </si>
  <si>
    <t>Ｂ</t>
  </si>
  <si>
    <t>Ｃ　</t>
  </si>
  <si>
    <t xml:space="preserve"> Ｄ</t>
  </si>
  <si>
    <t>Ｅ</t>
  </si>
  <si>
    <t>F</t>
  </si>
  <si>
    <t>G</t>
  </si>
  <si>
    <t>H</t>
  </si>
  <si>
    <t>特別支援学校　高等部専攻科</t>
  </si>
  <si>
    <t>公共職業能力開発施設等入学者</t>
  </si>
  <si>
    <t>就職者</t>
  </si>
  <si>
    <t>死亡・不詳</t>
  </si>
  <si>
    <t>「Ａ」･「Ｂ」・「Ｃ」・［Ｄ」は就職進学者・入学者を含む。</t>
  </si>
  <si>
    <t>第５表　高等学校卒業者の進路状況(計）</t>
  </si>
  <si>
    <t>第５表　高等学校卒業者の進路状況(男）</t>
  </si>
  <si>
    <t>第５表　高等学校卒業者の進路状況(女）</t>
  </si>
  <si>
    <t>Ｂ</t>
  </si>
  <si>
    <t>Ｃ　</t>
  </si>
  <si>
    <t>専修学校一般課程等入学者</t>
  </si>
  <si>
    <t xml:space="preserve"> Ｄ</t>
  </si>
  <si>
    <t>Ｅ</t>
  </si>
  <si>
    <t>F</t>
  </si>
  <si>
    <t>G</t>
  </si>
  <si>
    <t>H</t>
  </si>
  <si>
    <t>公共職業能力開発施設等入学者</t>
  </si>
  <si>
    <t>死亡・不詳</t>
  </si>
  <si>
    <t>は、未公表。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</si>
</sst>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_ ;_ @_ "/>
    <numFmt numFmtId="177" formatCode="0.0%"/>
    <numFmt numFmtId="178" formatCode="0.0_ "/>
    <numFmt numFmtId="179" formatCode="#,##0.0;[Red]\-#,##0.0"/>
    <numFmt numFmtId="180" formatCode="#,##0.0_ ;[Red]\-#,##0.0\ "/>
    <numFmt numFmtId="181" formatCode="#,##0;0;"/>
    <numFmt numFmtId="182" formatCode="0.0;0;"/>
    <numFmt numFmtId="183" formatCode="_ * #,##0.0_ ;_ * \-#,##0.0_ ;_ * &quot;-&quot;_ ;_ @_ 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8"/>
      <name val="ＭＳ Ｐゴシック"/>
      <family val="3"/>
    </font>
    <font>
      <u val="single"/>
      <sz val="11"/>
      <color indexed="30"/>
      <name val="ＭＳ Ｐゴシック"/>
      <family val="3"/>
    </font>
    <font>
      <u val="single"/>
      <sz val="11"/>
      <color indexed="5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8"/>
      <name val="ＭＳ Ｐゴシック"/>
      <family val="3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gray125">
        <bgColor indexed="9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5" fillId="0" borderId="0" applyNumberFormat="0" applyFill="0" applyBorder="0" applyAlignment="0" applyProtection="0"/>
    <xf numFmtId="0" fontId="43" fillId="31" borderId="0" applyNumberFormat="0" applyBorder="0" applyAlignment="0" applyProtection="0"/>
  </cellStyleXfs>
  <cellXfs count="14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" fillId="0" borderId="11" xfId="0" applyFont="1" applyBorder="1" applyAlignment="1">
      <alignment vertical="top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textRotation="255" wrapText="1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18" xfId="0" applyFont="1" applyBorder="1" applyAlignment="1">
      <alignment/>
    </xf>
    <xf numFmtId="0" fontId="7" fillId="0" borderId="0" xfId="0" applyFont="1" applyAlignment="1" applyProtection="1">
      <alignment/>
      <protection locked="0"/>
    </xf>
    <xf numFmtId="41" fontId="7" fillId="0" borderId="19" xfId="49" applyNumberFormat="1" applyFont="1" applyBorder="1" applyAlignment="1">
      <alignment vertical="center"/>
    </xf>
    <xf numFmtId="41" fontId="7" fillId="0" borderId="15" xfId="49" applyNumberFormat="1" applyFont="1" applyBorder="1" applyAlignment="1" applyProtection="1">
      <alignment vertical="center"/>
      <protection locked="0"/>
    </xf>
    <xf numFmtId="41" fontId="7" fillId="32" borderId="15" xfId="49" applyNumberFormat="1" applyFont="1" applyFill="1" applyBorder="1" applyAlignment="1" applyProtection="1">
      <alignment vertical="center"/>
      <protection locked="0"/>
    </xf>
    <xf numFmtId="41" fontId="7" fillId="0" borderId="15" xfId="49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41" fontId="7" fillId="0" borderId="20" xfId="49" applyNumberFormat="1" applyFont="1" applyBorder="1" applyAlignment="1">
      <alignment vertical="center"/>
    </xf>
    <xf numFmtId="41" fontId="7" fillId="0" borderId="12" xfId="49" applyNumberFormat="1" applyFont="1" applyBorder="1" applyAlignment="1">
      <alignment vertical="center"/>
    </xf>
    <xf numFmtId="41" fontId="7" fillId="0" borderId="12" xfId="49" applyNumberFormat="1" applyFont="1" applyFill="1" applyBorder="1" applyAlignment="1" applyProtection="1">
      <alignment vertical="center"/>
      <protection locked="0"/>
    </xf>
    <xf numFmtId="41" fontId="7" fillId="0" borderId="21" xfId="49" applyNumberFormat="1" applyFont="1" applyFill="1" applyBorder="1" applyAlignment="1" applyProtection="1">
      <alignment vertical="center"/>
      <protection locked="0"/>
    </xf>
    <xf numFmtId="41" fontId="7" fillId="0" borderId="12" xfId="49" applyNumberFormat="1" applyFont="1" applyBorder="1" applyAlignment="1" applyProtection="1">
      <alignment vertical="center"/>
      <protection locked="0"/>
    </xf>
    <xf numFmtId="41" fontId="7" fillId="32" borderId="12" xfId="49" applyNumberFormat="1" applyFont="1" applyFill="1" applyBorder="1" applyAlignment="1" applyProtection="1">
      <alignment vertical="center"/>
      <protection locked="0"/>
    </xf>
    <xf numFmtId="41" fontId="7" fillId="0" borderId="22" xfId="49" applyNumberFormat="1" applyFont="1" applyBorder="1" applyAlignment="1">
      <alignment vertical="center"/>
    </xf>
    <xf numFmtId="41" fontId="7" fillId="0" borderId="23" xfId="49" applyNumberFormat="1" applyFont="1" applyBorder="1" applyAlignment="1" applyProtection="1">
      <alignment vertical="center"/>
      <protection locked="0"/>
    </xf>
    <xf numFmtId="41" fontId="7" fillId="32" borderId="23" xfId="49" applyNumberFormat="1" applyFont="1" applyFill="1" applyBorder="1" applyAlignment="1" applyProtection="1">
      <alignment vertical="center"/>
      <protection locked="0"/>
    </xf>
    <xf numFmtId="41" fontId="7" fillId="0" borderId="23" xfId="49" applyNumberFormat="1" applyFont="1" applyFill="1" applyBorder="1" applyAlignment="1" applyProtection="1">
      <alignment vertical="center"/>
      <protection locked="0"/>
    </xf>
    <xf numFmtId="41" fontId="7" fillId="0" borderId="23" xfId="49" applyNumberFormat="1" applyFont="1" applyBorder="1" applyAlignment="1">
      <alignment vertical="center"/>
    </xf>
    <xf numFmtId="41" fontId="7" fillId="0" borderId="0" xfId="0" applyNumberFormat="1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176" fontId="7" fillId="0" borderId="24" xfId="49" applyNumberFormat="1" applyFont="1" applyBorder="1" applyAlignment="1">
      <alignment vertical="center"/>
    </xf>
    <xf numFmtId="176" fontId="7" fillId="0" borderId="25" xfId="49" applyNumberFormat="1" applyFont="1" applyBorder="1" applyAlignment="1">
      <alignment vertical="center"/>
    </xf>
    <xf numFmtId="176" fontId="7" fillId="32" borderId="15" xfId="49" applyNumberFormat="1" applyFont="1" applyFill="1" applyBorder="1" applyAlignment="1" applyProtection="1">
      <alignment vertical="center"/>
      <protection locked="0"/>
    </xf>
    <xf numFmtId="176" fontId="7" fillId="0" borderId="19" xfId="49" applyNumberFormat="1" applyFont="1" applyBorder="1" applyAlignment="1">
      <alignment vertical="center"/>
    </xf>
    <xf numFmtId="176" fontId="7" fillId="0" borderId="13" xfId="49" applyNumberFormat="1" applyFont="1" applyBorder="1" applyAlignment="1">
      <alignment vertical="center"/>
    </xf>
    <xf numFmtId="176" fontId="7" fillId="0" borderId="10" xfId="49" applyNumberFormat="1" applyFont="1" applyBorder="1" applyAlignment="1">
      <alignment vertical="center"/>
    </xf>
    <xf numFmtId="176" fontId="7" fillId="0" borderId="20" xfId="49" applyNumberFormat="1" applyFont="1" applyBorder="1" applyAlignment="1">
      <alignment vertical="center"/>
    </xf>
    <xf numFmtId="176" fontId="7" fillId="32" borderId="12" xfId="49" applyNumberFormat="1" applyFont="1" applyFill="1" applyBorder="1" applyAlignment="1" applyProtection="1">
      <alignment vertical="center"/>
      <protection locked="0"/>
    </xf>
    <xf numFmtId="176" fontId="7" fillId="32" borderId="23" xfId="49" applyNumberFormat="1" applyFont="1" applyFill="1" applyBorder="1" applyAlignment="1" applyProtection="1">
      <alignment vertical="center"/>
      <protection locked="0"/>
    </xf>
    <xf numFmtId="176" fontId="7" fillId="0" borderId="26" xfId="49" applyNumberFormat="1" applyFont="1" applyBorder="1" applyAlignment="1">
      <alignment vertical="center"/>
    </xf>
    <xf numFmtId="176" fontId="7" fillId="0" borderId="27" xfId="49" applyNumberFormat="1" applyFont="1" applyBorder="1" applyAlignment="1">
      <alignment vertical="center"/>
    </xf>
    <xf numFmtId="176" fontId="7" fillId="0" borderId="22" xfId="49" applyNumberFormat="1" applyFont="1" applyBorder="1" applyAlignment="1">
      <alignment vertical="center"/>
    </xf>
    <xf numFmtId="0" fontId="6" fillId="0" borderId="0" xfId="0" applyFont="1" applyBorder="1" applyAlignment="1">
      <alignment/>
    </xf>
    <xf numFmtId="0" fontId="6" fillId="32" borderId="0" xfId="0" applyFont="1" applyFill="1" applyAlignment="1">
      <alignment/>
    </xf>
    <xf numFmtId="0" fontId="6" fillId="0" borderId="0" xfId="0" applyFont="1" applyFill="1" applyBorder="1" applyAlignment="1">
      <alignment horizontal="left" vertical="center"/>
    </xf>
    <xf numFmtId="0" fontId="7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Border="1" applyAlignment="1">
      <alignment/>
    </xf>
    <xf numFmtId="41" fontId="7" fillId="33" borderId="12" xfId="49" applyNumberFormat="1" applyFont="1" applyFill="1" applyBorder="1" applyAlignment="1" applyProtection="1">
      <alignment vertical="center"/>
      <protection locked="0"/>
    </xf>
    <xf numFmtId="176" fontId="7" fillId="33" borderId="12" xfId="49" applyNumberFormat="1" applyFont="1" applyFill="1" applyBorder="1" applyAlignment="1" applyProtection="1">
      <alignment vertical="center"/>
      <protection locked="0"/>
    </xf>
    <xf numFmtId="0" fontId="7" fillId="1" borderId="0" xfId="0" applyFont="1" applyFill="1" applyAlignment="1">
      <alignment/>
    </xf>
    <xf numFmtId="0" fontId="2" fillId="0" borderId="12" xfId="0" applyFont="1" applyBorder="1" applyAlignment="1">
      <alignment horizontal="center" vertical="center" textRotation="255"/>
    </xf>
    <xf numFmtId="0" fontId="2" fillId="0" borderId="12" xfId="0" applyFont="1" applyBorder="1" applyAlignment="1">
      <alignment horizontal="center" vertical="distributed" textRotation="255"/>
    </xf>
    <xf numFmtId="41" fontId="7" fillId="0" borderId="23" xfId="49" applyNumberFormat="1" applyFont="1" applyFill="1" applyBorder="1" applyAlignment="1">
      <alignment vertical="center"/>
    </xf>
    <xf numFmtId="41" fontId="7" fillId="0" borderId="28" xfId="49" applyNumberFormat="1" applyFont="1" applyFill="1" applyBorder="1" applyAlignment="1" applyProtection="1">
      <alignment vertical="center"/>
      <protection locked="0"/>
    </xf>
    <xf numFmtId="41" fontId="7" fillId="0" borderId="13" xfId="49" applyNumberFormat="1" applyFont="1" applyBorder="1" applyAlignment="1">
      <alignment vertical="center"/>
    </xf>
    <xf numFmtId="41" fontId="7" fillId="0" borderId="26" xfId="49" applyNumberFormat="1" applyFont="1" applyBorder="1" applyAlignment="1">
      <alignment vertical="center"/>
    </xf>
    <xf numFmtId="183" fontId="7" fillId="0" borderId="26" xfId="49" applyNumberFormat="1" applyFont="1" applyBorder="1" applyAlignment="1">
      <alignment vertical="center"/>
    </xf>
    <xf numFmtId="183" fontId="7" fillId="0" borderId="24" xfId="49" applyNumberFormat="1" applyFont="1" applyBorder="1" applyAlignment="1">
      <alignment vertical="center"/>
    </xf>
    <xf numFmtId="183" fontId="7" fillId="0" borderId="13" xfId="49" applyNumberFormat="1" applyFont="1" applyBorder="1" applyAlignment="1">
      <alignment vertical="center"/>
    </xf>
    <xf numFmtId="176" fontId="7" fillId="0" borderId="15" xfId="49" applyNumberFormat="1" applyFont="1" applyBorder="1" applyAlignment="1">
      <alignment vertical="center"/>
    </xf>
    <xf numFmtId="176" fontId="7" fillId="0" borderId="12" xfId="49" applyNumberFormat="1" applyFont="1" applyBorder="1" applyAlignment="1">
      <alignment vertical="center"/>
    </xf>
    <xf numFmtId="176" fontId="7" fillId="0" borderId="23" xfId="49" applyNumberFormat="1" applyFont="1" applyBorder="1" applyAlignment="1">
      <alignment vertical="center"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41" fontId="7" fillId="0" borderId="19" xfId="49" applyNumberFormat="1" applyFont="1" applyFill="1" applyBorder="1" applyAlignment="1">
      <alignment vertical="center"/>
    </xf>
    <xf numFmtId="41" fontId="7" fillId="0" borderId="15" xfId="49" applyNumberFormat="1" applyFont="1" applyFill="1" applyBorder="1" applyAlignment="1" applyProtection="1">
      <alignment vertical="center"/>
      <protection locked="0"/>
    </xf>
    <xf numFmtId="41" fontId="7" fillId="0" borderId="20" xfId="49" applyNumberFormat="1" applyFont="1" applyFill="1" applyBorder="1" applyAlignment="1">
      <alignment vertical="center"/>
    </xf>
    <xf numFmtId="41" fontId="7" fillId="0" borderId="12" xfId="49" applyNumberFormat="1" applyFont="1" applyFill="1" applyBorder="1" applyAlignment="1">
      <alignment vertical="center"/>
    </xf>
    <xf numFmtId="41" fontId="7" fillId="0" borderId="15" xfId="49" applyNumberFormat="1" applyFont="1" applyFill="1" applyBorder="1" applyAlignment="1">
      <alignment vertical="center"/>
    </xf>
    <xf numFmtId="41" fontId="7" fillId="0" borderId="17" xfId="49" applyNumberFormat="1" applyFont="1" applyFill="1" applyBorder="1" applyAlignment="1" applyProtection="1">
      <alignment vertical="center"/>
      <protection locked="0"/>
    </xf>
    <xf numFmtId="41" fontId="7" fillId="0" borderId="24" xfId="49" applyNumberFormat="1" applyFont="1" applyFill="1" applyBorder="1" applyAlignment="1">
      <alignment vertical="center"/>
    </xf>
    <xf numFmtId="41" fontId="7" fillId="0" borderId="13" xfId="49" applyNumberFormat="1" applyFont="1" applyFill="1" applyBorder="1" applyAlignment="1">
      <alignment vertical="center"/>
    </xf>
    <xf numFmtId="41" fontId="7" fillId="0" borderId="26" xfId="49" applyNumberFormat="1" applyFont="1" applyFill="1" applyBorder="1" applyAlignment="1">
      <alignment vertical="center"/>
    </xf>
    <xf numFmtId="176" fontId="7" fillId="0" borderId="29" xfId="49" applyNumberFormat="1" applyFont="1" applyBorder="1" applyAlignment="1">
      <alignment horizontal="right" vertical="center"/>
    </xf>
    <xf numFmtId="176" fontId="7" fillId="0" borderId="27" xfId="49" applyNumberFormat="1" applyFont="1" applyBorder="1" applyAlignment="1">
      <alignment horizontal="right" vertical="center"/>
    </xf>
    <xf numFmtId="176" fontId="7" fillId="0" borderId="30" xfId="49" applyNumberFormat="1" applyFont="1" applyBorder="1" applyAlignment="1">
      <alignment horizontal="right" vertical="center"/>
    </xf>
    <xf numFmtId="176" fontId="7" fillId="0" borderId="10" xfId="49" applyNumberFormat="1" applyFont="1" applyBorder="1" applyAlignment="1">
      <alignment horizontal="right" vertical="center"/>
    </xf>
    <xf numFmtId="176" fontId="7" fillId="0" borderId="31" xfId="49" applyNumberFormat="1" applyFont="1" applyBorder="1" applyAlignment="1">
      <alignment horizontal="right" vertical="center"/>
    </xf>
    <xf numFmtId="176" fontId="7" fillId="0" borderId="25" xfId="49" applyNumberFormat="1" applyFont="1" applyBorder="1" applyAlignment="1">
      <alignment horizontal="right" vertical="center"/>
    </xf>
    <xf numFmtId="0" fontId="6" fillId="0" borderId="29" xfId="0" applyFont="1" applyFill="1" applyBorder="1" applyAlignment="1">
      <alignment horizontal="distributed" vertical="center"/>
    </xf>
    <xf numFmtId="0" fontId="6" fillId="0" borderId="22" xfId="0" applyFont="1" applyFill="1" applyBorder="1" applyAlignment="1">
      <alignment horizontal="distributed" vertical="center"/>
    </xf>
    <xf numFmtId="41" fontId="7" fillId="0" borderId="31" xfId="49" applyNumberFormat="1" applyFont="1" applyBorder="1" applyAlignment="1">
      <alignment horizontal="right" vertical="center"/>
    </xf>
    <xf numFmtId="41" fontId="7" fillId="0" borderId="25" xfId="49" applyNumberFormat="1" applyFont="1" applyBorder="1" applyAlignment="1">
      <alignment horizontal="right" vertical="center"/>
    </xf>
    <xf numFmtId="41" fontId="7" fillId="0" borderId="30" xfId="49" applyNumberFormat="1" applyFont="1" applyBorder="1" applyAlignment="1">
      <alignment horizontal="right" vertical="center"/>
    </xf>
    <xf numFmtId="41" fontId="7" fillId="0" borderId="10" xfId="49" applyNumberFormat="1" applyFont="1" applyBorder="1" applyAlignment="1">
      <alignment horizontal="right" vertical="center"/>
    </xf>
    <xf numFmtId="0" fontId="6" fillId="0" borderId="24" xfId="0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Fill="1" applyBorder="1" applyAlignment="1" applyProtection="1">
      <alignment horizontal="center" vertical="center" wrapText="1"/>
      <protection locked="0"/>
    </xf>
    <xf numFmtId="0" fontId="6" fillId="0" borderId="26" xfId="0" applyFont="1" applyFill="1" applyBorder="1" applyAlignment="1" applyProtection="1">
      <alignment horizontal="center" vertical="center" wrapText="1"/>
      <protection locked="0"/>
    </xf>
    <xf numFmtId="0" fontId="6" fillId="0" borderId="30" xfId="0" applyFont="1" applyFill="1" applyBorder="1" applyAlignment="1">
      <alignment horizontal="distributed" vertical="center"/>
    </xf>
    <xf numFmtId="0" fontId="6" fillId="0" borderId="20" xfId="0" applyFont="1" applyFill="1" applyBorder="1" applyAlignment="1">
      <alignment horizontal="distributed" vertical="center"/>
    </xf>
    <xf numFmtId="0" fontId="6" fillId="0" borderId="31" xfId="0" applyFont="1" applyFill="1" applyBorder="1" applyAlignment="1">
      <alignment horizontal="distributed" vertical="center"/>
    </xf>
    <xf numFmtId="0" fontId="6" fillId="0" borderId="19" xfId="0" applyFont="1" applyFill="1" applyBorder="1" applyAlignment="1">
      <alignment horizontal="distributed" vertical="center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" fillId="0" borderId="12" xfId="0" applyFont="1" applyBorder="1" applyAlignment="1">
      <alignment horizontal="center" vertical="top" textRotation="255" wrapText="1"/>
    </xf>
    <xf numFmtId="0" fontId="7" fillId="0" borderId="12" xfId="0" applyFont="1" applyBorder="1" applyAlignment="1">
      <alignment horizontal="center" vertical="top" textRotation="255" wrapText="1"/>
    </xf>
    <xf numFmtId="0" fontId="6" fillId="0" borderId="21" xfId="0" applyFont="1" applyBorder="1" applyAlignment="1">
      <alignment horizontal="center" vertical="top" textRotation="255" wrapText="1"/>
    </xf>
    <xf numFmtId="0" fontId="7" fillId="0" borderId="21" xfId="0" applyFont="1" applyBorder="1" applyAlignment="1">
      <alignment horizontal="center" vertical="top" textRotation="255" wrapText="1"/>
    </xf>
    <xf numFmtId="0" fontId="6" fillId="0" borderId="32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center" vertical="top" textRotation="255" wrapText="1"/>
    </xf>
    <xf numFmtId="41" fontId="7" fillId="0" borderId="29" xfId="49" applyNumberFormat="1" applyFont="1" applyBorder="1" applyAlignment="1">
      <alignment horizontal="right" vertical="center"/>
    </xf>
    <xf numFmtId="41" fontId="7" fillId="0" borderId="27" xfId="49" applyNumberFormat="1" applyFont="1" applyBorder="1" applyAlignment="1">
      <alignment horizontal="right" vertical="center"/>
    </xf>
    <xf numFmtId="0" fontId="6" fillId="0" borderId="14" xfId="0" applyFont="1" applyBorder="1" applyAlignment="1">
      <alignment horizontal="center" vertical="center" textRotation="255" wrapText="1"/>
    </xf>
    <xf numFmtId="0" fontId="7" fillId="0" borderId="12" xfId="0" applyFont="1" applyBorder="1" applyAlignment="1">
      <alignment horizontal="center" vertical="center" textRotation="255" wrapText="1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textRotation="255"/>
    </xf>
    <xf numFmtId="0" fontId="6" fillId="0" borderId="39" xfId="0" applyFont="1" applyBorder="1" applyAlignment="1">
      <alignment horizontal="center" vertical="center" textRotation="255"/>
    </xf>
    <xf numFmtId="0" fontId="6" fillId="0" borderId="29" xfId="0" applyFont="1" applyBorder="1" applyAlignment="1">
      <alignment horizontal="center" vertical="center" textRotation="255"/>
    </xf>
    <xf numFmtId="0" fontId="6" fillId="0" borderId="27" xfId="0" applyFont="1" applyBorder="1" applyAlignment="1">
      <alignment horizontal="center" vertical="center" textRotation="255"/>
    </xf>
    <xf numFmtId="41" fontId="7" fillId="0" borderId="31" xfId="49" applyNumberFormat="1" applyFont="1" applyFill="1" applyBorder="1" applyAlignment="1">
      <alignment horizontal="right" vertical="center"/>
    </xf>
    <xf numFmtId="41" fontId="7" fillId="0" borderId="25" xfId="49" applyNumberFormat="1" applyFont="1" applyFill="1" applyBorder="1" applyAlignment="1">
      <alignment horizontal="right" vertical="center"/>
    </xf>
    <xf numFmtId="0" fontId="6" fillId="0" borderId="24" xfId="0" applyFont="1" applyBorder="1" applyAlignment="1">
      <alignment horizontal="center" textRotation="255"/>
    </xf>
    <xf numFmtId="0" fontId="7" fillId="0" borderId="13" xfId="0" applyFont="1" applyBorder="1" applyAlignment="1">
      <alignment horizontal="center" textRotation="255"/>
    </xf>
    <xf numFmtId="0" fontId="6" fillId="0" borderId="40" xfId="0" applyFont="1" applyBorder="1" applyAlignment="1">
      <alignment horizontal="center" vertic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6" fillId="0" borderId="43" xfId="0" applyFont="1" applyBorder="1" applyAlignment="1">
      <alignment horizontal="center" vertical="center" textRotation="255" wrapText="1"/>
    </xf>
    <xf numFmtId="0" fontId="6" fillId="0" borderId="44" xfId="0" applyFont="1" applyBorder="1" applyAlignment="1">
      <alignment horizontal="center" vertical="center" textRotation="255"/>
    </xf>
    <xf numFmtId="0" fontId="6" fillId="0" borderId="45" xfId="0" applyFont="1" applyBorder="1" applyAlignment="1">
      <alignment horizontal="center" vertical="center" textRotation="255"/>
    </xf>
    <xf numFmtId="0" fontId="6" fillId="0" borderId="46" xfId="0" applyFont="1" applyBorder="1" applyAlignment="1">
      <alignment horizontal="center" vertical="center" textRotation="255"/>
    </xf>
    <xf numFmtId="41" fontId="7" fillId="0" borderId="30" xfId="49" applyNumberFormat="1" applyFont="1" applyFill="1" applyBorder="1" applyAlignment="1">
      <alignment horizontal="right" vertical="center"/>
    </xf>
    <xf numFmtId="41" fontId="7" fillId="0" borderId="10" xfId="49" applyNumberFormat="1" applyFont="1" applyFill="1" applyBorder="1" applyAlignment="1">
      <alignment horizontal="right" vertical="center"/>
    </xf>
    <xf numFmtId="0" fontId="6" fillId="0" borderId="31" xfId="0" applyFont="1" applyBorder="1" applyAlignment="1">
      <alignment horizontal="distributed" vertical="center"/>
    </xf>
    <xf numFmtId="0" fontId="6" fillId="0" borderId="19" xfId="0" applyFont="1" applyBorder="1" applyAlignment="1">
      <alignment horizontal="distributed" vertical="center"/>
    </xf>
    <xf numFmtId="0" fontId="6" fillId="0" borderId="30" xfId="0" applyFont="1" applyBorder="1" applyAlignment="1">
      <alignment horizontal="distributed" vertical="center"/>
    </xf>
    <xf numFmtId="0" fontId="6" fillId="0" borderId="20" xfId="0" applyFont="1" applyBorder="1" applyAlignment="1">
      <alignment horizontal="distributed" vertical="center"/>
    </xf>
    <xf numFmtId="0" fontId="2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4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6" fillId="0" borderId="26" xfId="0" applyFont="1" applyBorder="1" applyAlignment="1" applyProtection="1">
      <alignment horizontal="center" vertical="center" wrapText="1"/>
      <protection locked="0"/>
    </xf>
    <xf numFmtId="0" fontId="6" fillId="0" borderId="29" xfId="0" applyFont="1" applyBorder="1" applyAlignment="1">
      <alignment horizontal="distributed" vertical="center"/>
    </xf>
    <xf numFmtId="0" fontId="6" fillId="0" borderId="22" xfId="0" applyFont="1" applyBorder="1" applyAlignment="1">
      <alignment horizontal="distributed" vertical="center"/>
    </xf>
    <xf numFmtId="41" fontId="7" fillId="0" borderId="29" xfId="49" applyNumberFormat="1" applyFont="1" applyFill="1" applyBorder="1" applyAlignment="1">
      <alignment horizontal="right" vertical="center"/>
    </xf>
    <xf numFmtId="41" fontId="7" fillId="0" borderId="27" xfId="49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49"/>
  <sheetViews>
    <sheetView tabSelected="1" zoomScale="75" zoomScaleNormal="75" zoomScaleSheetLayoutView="100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B4" sqref="B4:D6"/>
    </sheetView>
  </sheetViews>
  <sheetFormatPr defaultColWidth="9.00390625" defaultRowHeight="13.5"/>
  <cols>
    <col min="1" max="1" width="3.625" style="0" customWidth="1"/>
    <col min="2" max="2" width="4.00390625" style="0" customWidth="1"/>
    <col min="3" max="3" width="5.375" style="0" customWidth="1"/>
    <col min="4" max="4" width="7.25390625" style="1" customWidth="1"/>
    <col min="5" max="5" width="11.375" style="0" customWidth="1"/>
    <col min="6" max="6" width="6.00390625" style="0" customWidth="1"/>
    <col min="7" max="7" width="4.25390625" style="0" customWidth="1"/>
    <col min="8" max="8" width="9.50390625" style="0" bestFit="1" customWidth="1"/>
    <col min="9" max="9" width="6.25390625" style="0" bestFit="1" customWidth="1"/>
    <col min="10" max="10" width="7.125" style="0" bestFit="1" customWidth="1"/>
    <col min="11" max="11" width="7.625" style="0" bestFit="1" customWidth="1"/>
    <col min="12" max="12" width="9.375" style="0" customWidth="1"/>
    <col min="13" max="14" width="6.25390625" style="0" bestFit="1" customWidth="1"/>
    <col min="15" max="15" width="7.625" style="0" bestFit="1" customWidth="1"/>
    <col min="16" max="16" width="8.625" style="0" bestFit="1" customWidth="1"/>
    <col min="17" max="18" width="7.25390625" style="0" customWidth="1"/>
    <col min="19" max="19" width="8.375" style="0" customWidth="1"/>
    <col min="20" max="20" width="9.75390625" style="0" customWidth="1"/>
    <col min="21" max="21" width="9.375" style="0" customWidth="1"/>
    <col min="22" max="23" width="9.125" style="0" bestFit="1" customWidth="1"/>
    <col min="24" max="24" width="8.25390625" style="0" customWidth="1"/>
    <col min="25" max="26" width="9.875" style="0" customWidth="1"/>
    <col min="27" max="27" width="9.625" style="0" customWidth="1"/>
    <col min="28" max="28" width="6.625" style="0" customWidth="1"/>
  </cols>
  <sheetData>
    <row r="1" spans="2:27" s="50" customFormat="1" ht="21">
      <c r="B1" s="49" t="s">
        <v>47</v>
      </c>
      <c r="D1" s="51"/>
      <c r="AA1" s="52"/>
    </row>
    <row r="2" spans="2:28" s="50" customFormat="1" ht="21">
      <c r="B2" s="49"/>
      <c r="D2" s="53"/>
      <c r="Y2" s="100" t="s">
        <v>10</v>
      </c>
      <c r="Z2" s="100"/>
      <c r="AA2" s="101"/>
      <c r="AB2" s="101"/>
    </row>
    <row r="3" spans="4:9" s="11" customFormat="1" ht="15" customHeight="1" thickBot="1">
      <c r="D3" s="12"/>
      <c r="I3" s="13"/>
    </row>
    <row r="4" spans="2:28" ht="29.25" customHeight="1">
      <c r="B4" s="130" t="s">
        <v>13</v>
      </c>
      <c r="C4" s="130"/>
      <c r="D4" s="130"/>
      <c r="E4" s="124" t="s">
        <v>27</v>
      </c>
      <c r="F4" s="126" t="s">
        <v>34</v>
      </c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8"/>
      <c r="T4" s="8" t="s">
        <v>35</v>
      </c>
      <c r="U4" s="9" t="s">
        <v>36</v>
      </c>
      <c r="V4" s="106" t="s">
        <v>30</v>
      </c>
      <c r="W4" s="107"/>
      <c r="X4" s="8" t="s">
        <v>37</v>
      </c>
      <c r="Y4" s="8" t="s">
        <v>38</v>
      </c>
      <c r="Z4" s="8" t="s">
        <v>39</v>
      </c>
      <c r="AA4" s="8" t="s">
        <v>40</v>
      </c>
      <c r="AB4" s="10" t="s">
        <v>41</v>
      </c>
    </row>
    <row r="5" spans="2:28" ht="45" customHeight="1">
      <c r="B5" s="131"/>
      <c r="C5" s="131"/>
      <c r="D5" s="131"/>
      <c r="E5" s="125"/>
      <c r="F5" s="118" t="s">
        <v>14</v>
      </c>
      <c r="G5" s="119"/>
      <c r="H5" s="115" t="s">
        <v>16</v>
      </c>
      <c r="I5" s="116"/>
      <c r="J5" s="116"/>
      <c r="K5" s="117"/>
      <c r="L5" s="115" t="s">
        <v>17</v>
      </c>
      <c r="M5" s="116"/>
      <c r="N5" s="116"/>
      <c r="O5" s="117"/>
      <c r="P5" s="113" t="s">
        <v>26</v>
      </c>
      <c r="Q5" s="113" t="s">
        <v>29</v>
      </c>
      <c r="R5" s="129" t="s">
        <v>18</v>
      </c>
      <c r="S5" s="129" t="s">
        <v>42</v>
      </c>
      <c r="T5" s="102" t="s">
        <v>28</v>
      </c>
      <c r="U5" s="3"/>
      <c r="V5" s="108"/>
      <c r="W5" s="109"/>
      <c r="X5" s="102" t="s">
        <v>43</v>
      </c>
      <c r="Y5" s="57" t="s">
        <v>44</v>
      </c>
      <c r="Z5" s="102" t="s">
        <v>33</v>
      </c>
      <c r="AA5" s="102" t="s">
        <v>24</v>
      </c>
      <c r="AB5" s="104" t="s">
        <v>45</v>
      </c>
    </row>
    <row r="6" spans="2:28" ht="68.25" customHeight="1" thickBot="1">
      <c r="B6" s="132"/>
      <c r="C6" s="132"/>
      <c r="D6" s="132"/>
      <c r="E6" s="5" t="s">
        <v>20</v>
      </c>
      <c r="F6" s="120"/>
      <c r="G6" s="121"/>
      <c r="H6" s="6" t="s">
        <v>4</v>
      </c>
      <c r="I6" s="7" t="s">
        <v>5</v>
      </c>
      <c r="J6" s="7" t="s">
        <v>6</v>
      </c>
      <c r="K6" s="7" t="s">
        <v>7</v>
      </c>
      <c r="L6" s="6" t="s">
        <v>4</v>
      </c>
      <c r="M6" s="7" t="s">
        <v>5</v>
      </c>
      <c r="N6" s="7" t="s">
        <v>6</v>
      </c>
      <c r="O6" s="7" t="s">
        <v>7</v>
      </c>
      <c r="P6" s="114"/>
      <c r="Q6" s="114"/>
      <c r="R6" s="113"/>
      <c r="S6" s="113"/>
      <c r="T6" s="110"/>
      <c r="U6" s="7" t="s">
        <v>25</v>
      </c>
      <c r="V6" s="7" t="s">
        <v>8</v>
      </c>
      <c r="W6" s="7" t="s">
        <v>9</v>
      </c>
      <c r="X6" s="103"/>
      <c r="Y6" s="4" t="s">
        <v>19</v>
      </c>
      <c r="Z6" s="103"/>
      <c r="AA6" s="103"/>
      <c r="AB6" s="105"/>
    </row>
    <row r="7" spans="2:28" s="18" customFormat="1" ht="22.5" customHeight="1">
      <c r="B7" s="93" t="str">
        <f>'男'!B7</f>
        <v>24年</v>
      </c>
      <c r="C7" s="98" t="s">
        <v>0</v>
      </c>
      <c r="D7" s="99"/>
      <c r="E7" s="72">
        <f>SUM('男:女'!E7)</f>
        <v>22220</v>
      </c>
      <c r="F7" s="122">
        <f>SUM('男:女'!F7:G7)</f>
        <v>14754</v>
      </c>
      <c r="G7" s="123"/>
      <c r="H7" s="73">
        <f>SUM('男:女'!H7)</f>
        <v>13270</v>
      </c>
      <c r="I7" s="16"/>
      <c r="J7" s="16"/>
      <c r="K7" s="16"/>
      <c r="L7" s="73">
        <f>SUM('男:女'!L7)</f>
        <v>1431</v>
      </c>
      <c r="M7" s="16"/>
      <c r="N7" s="16"/>
      <c r="O7" s="16"/>
      <c r="P7" s="73">
        <f>SUM('男:女'!P7)</f>
        <v>10</v>
      </c>
      <c r="Q7" s="73">
        <f>SUM('男:女'!Q7)</f>
        <v>2</v>
      </c>
      <c r="R7" s="73">
        <f>SUM('男:女'!R7)</f>
        <v>41</v>
      </c>
      <c r="S7" s="73">
        <f>SUM('男:女'!S7)</f>
        <v>0</v>
      </c>
      <c r="T7" s="73">
        <f>SUM('男:女'!T7)</f>
        <v>2998</v>
      </c>
      <c r="U7" s="76">
        <f>SUM('男:女'!U7)</f>
        <v>1083</v>
      </c>
      <c r="V7" s="73">
        <f>SUM('男:女'!V7)</f>
        <v>352</v>
      </c>
      <c r="W7" s="73">
        <f>SUM('男:女'!W7)</f>
        <v>731</v>
      </c>
      <c r="X7" s="73">
        <f>SUM('男:女'!X7)</f>
        <v>91</v>
      </c>
      <c r="Y7" s="73">
        <f>SUM('男:女'!Y7)</f>
        <v>1841</v>
      </c>
      <c r="Z7" s="73">
        <f>SUM('男:女'!Z7)</f>
        <v>273</v>
      </c>
      <c r="AA7" s="73">
        <f>SUM('男:女'!AA7)</f>
        <v>1180</v>
      </c>
      <c r="AB7" s="77">
        <f>SUM('男:女'!AB7)</f>
        <v>0</v>
      </c>
    </row>
    <row r="8" spans="2:28" s="18" customFormat="1" ht="22.5" customHeight="1">
      <c r="B8" s="94"/>
      <c r="C8" s="96" t="s">
        <v>1</v>
      </c>
      <c r="D8" s="97"/>
      <c r="E8" s="74">
        <f>SUM('男:女'!E8)</f>
        <v>13243</v>
      </c>
      <c r="F8" s="133">
        <f>SUM('男:女'!F8:G8)</f>
        <v>7956</v>
      </c>
      <c r="G8" s="134"/>
      <c r="H8" s="75">
        <f>SUM('男:女'!H8)</f>
        <v>6955</v>
      </c>
      <c r="I8" s="21">
        <f>SUM('男:女'!I8)</f>
        <v>951</v>
      </c>
      <c r="J8" s="21">
        <f>SUM('男:女'!J8)</f>
        <v>500</v>
      </c>
      <c r="K8" s="21">
        <f>SUM('男:女'!K8)</f>
        <v>5504</v>
      </c>
      <c r="L8" s="75">
        <f>SUM('男:女'!L8)</f>
        <v>994</v>
      </c>
      <c r="M8" s="21">
        <f>SUM('男:女'!M8)</f>
        <v>0</v>
      </c>
      <c r="N8" s="21">
        <f>SUM('男:女'!N8)</f>
        <v>20</v>
      </c>
      <c r="O8" s="21">
        <f>SUM('男:女'!O8)</f>
        <v>974</v>
      </c>
      <c r="P8" s="21">
        <f>SUM('男:女'!P8)</f>
        <v>7</v>
      </c>
      <c r="Q8" s="21">
        <f>SUM('男:女'!Q8)</f>
        <v>0</v>
      </c>
      <c r="R8" s="21">
        <f>SUM('男:女'!R8)</f>
        <v>0</v>
      </c>
      <c r="S8" s="21">
        <f>SUM('男:女'!S8)</f>
        <v>0</v>
      </c>
      <c r="T8" s="21">
        <f>SUM('男:女'!T8)</f>
        <v>2289</v>
      </c>
      <c r="U8" s="75">
        <f>SUM('男:女'!U8)</f>
        <v>564</v>
      </c>
      <c r="V8" s="21">
        <f>SUM('男:女'!V8)</f>
        <v>212</v>
      </c>
      <c r="W8" s="21">
        <f>SUM('男:女'!W8)</f>
        <v>352</v>
      </c>
      <c r="X8" s="21">
        <f>SUM('男:女'!X8)</f>
        <v>76</v>
      </c>
      <c r="Y8" s="21">
        <f>SUM('男:女'!Y8)</f>
        <v>1414</v>
      </c>
      <c r="Z8" s="21">
        <f>SUM('男:女'!Z8)</f>
        <v>245</v>
      </c>
      <c r="AA8" s="21">
        <f>SUM('男:女'!AA8)</f>
        <v>699</v>
      </c>
      <c r="AB8" s="22">
        <f>SUM('男:女'!AB8)</f>
        <v>0</v>
      </c>
    </row>
    <row r="9" spans="2:28" s="18" customFormat="1" ht="22.5" customHeight="1">
      <c r="B9" s="94"/>
      <c r="C9" s="96" t="s">
        <v>15</v>
      </c>
      <c r="D9" s="97"/>
      <c r="E9" s="74">
        <f>SUM('男:女'!E9)</f>
        <v>12928</v>
      </c>
      <c r="F9" s="133">
        <f>SUM('男:女'!F9:G9)</f>
        <v>7921</v>
      </c>
      <c r="G9" s="134"/>
      <c r="H9" s="75">
        <f>SUM('男:女'!H9)</f>
        <v>6936</v>
      </c>
      <c r="I9" s="21">
        <f>SUM('男:女'!I9)</f>
        <v>951</v>
      </c>
      <c r="J9" s="21">
        <f>SUM('男:女'!J9)</f>
        <v>500</v>
      </c>
      <c r="K9" s="21">
        <f>SUM('男:女'!K9)</f>
        <v>5485</v>
      </c>
      <c r="L9" s="75">
        <f>SUM('男:女'!L9)</f>
        <v>982</v>
      </c>
      <c r="M9" s="21">
        <f>SUM('男:女'!M9)</f>
        <v>0</v>
      </c>
      <c r="N9" s="21">
        <f>SUM('男:女'!N9)</f>
        <v>20</v>
      </c>
      <c r="O9" s="21">
        <f>SUM('男:女'!O9)</f>
        <v>962</v>
      </c>
      <c r="P9" s="21">
        <f>SUM('男:女'!P9)</f>
        <v>3</v>
      </c>
      <c r="Q9" s="21">
        <f>SUM('男:女'!Q9)</f>
        <v>0</v>
      </c>
      <c r="R9" s="21">
        <f>SUM('男:女'!R9)</f>
        <v>0</v>
      </c>
      <c r="S9" s="21">
        <f>SUM('男:女'!S9)</f>
        <v>0</v>
      </c>
      <c r="T9" s="21">
        <f>SUM('男:女'!T9)</f>
        <v>2261</v>
      </c>
      <c r="U9" s="75">
        <f>SUM('男:女'!U9)</f>
        <v>559</v>
      </c>
      <c r="V9" s="21">
        <f>SUM('男:女'!V9)</f>
        <v>210</v>
      </c>
      <c r="W9" s="21">
        <f>SUM('男:女'!W9)</f>
        <v>349</v>
      </c>
      <c r="X9" s="21">
        <f>SUM('男:女'!X9)</f>
        <v>65</v>
      </c>
      <c r="Y9" s="21">
        <f>SUM('男:女'!Y9)</f>
        <v>1288</v>
      </c>
      <c r="Z9" s="21">
        <f>SUM('男:女'!Z9)</f>
        <v>162</v>
      </c>
      <c r="AA9" s="21">
        <f>SUM('男:女'!AA9)</f>
        <v>672</v>
      </c>
      <c r="AB9" s="22">
        <f>SUM('男:女'!AB9)</f>
        <v>0</v>
      </c>
    </row>
    <row r="10" spans="2:28" s="18" customFormat="1" ht="22.5" customHeight="1">
      <c r="B10" s="94"/>
      <c r="C10" s="96" t="s">
        <v>2</v>
      </c>
      <c r="D10" s="97"/>
      <c r="E10" s="19">
        <f>SUM('男:女'!E10)</f>
        <v>736400</v>
      </c>
      <c r="F10" s="91">
        <f>SUM('男:女'!F10:G10)</f>
        <v>360069</v>
      </c>
      <c r="G10" s="92"/>
      <c r="H10" s="23">
        <f>SUM('男:女'!H10)</f>
        <v>316666</v>
      </c>
      <c r="I10" s="24"/>
      <c r="J10" s="24"/>
      <c r="K10" s="24"/>
      <c r="L10" s="23">
        <f>SUM('男:女'!L10)</f>
        <v>41421</v>
      </c>
      <c r="M10" s="24"/>
      <c r="N10" s="24"/>
      <c r="O10" s="24"/>
      <c r="P10" s="21">
        <f>SUM('男:女'!P10)</f>
        <v>316</v>
      </c>
      <c r="Q10" s="21">
        <f>SUM('男:女'!Q10)</f>
        <v>93</v>
      </c>
      <c r="R10" s="23">
        <f>SUM('男:女'!R10)</f>
        <v>1569</v>
      </c>
      <c r="S10" s="23">
        <f>SUM('男:女'!S10)</f>
        <v>4</v>
      </c>
      <c r="T10" s="23">
        <f>SUM('男:女'!T10)</f>
        <v>136227</v>
      </c>
      <c r="U10" s="23">
        <f>SUM('男:女'!U10)</f>
        <v>42967</v>
      </c>
      <c r="V10" s="54"/>
      <c r="W10" s="54"/>
      <c r="X10" s="23">
        <f>SUM('男:女'!X10)</f>
        <v>5774</v>
      </c>
      <c r="Y10" s="21">
        <f>SUM('男:女'!Y10)</f>
        <v>146577</v>
      </c>
      <c r="Z10" s="21">
        <f>SUM('男:女'!Z10)</f>
        <v>11729</v>
      </c>
      <c r="AA10" s="21">
        <f>SUM('男:女'!AA10)</f>
        <v>32931</v>
      </c>
      <c r="AB10" s="22">
        <f>SUM('男:女'!AB10)</f>
        <v>126</v>
      </c>
    </row>
    <row r="11" spans="2:28" s="18" customFormat="1" ht="22.5" customHeight="1" thickBot="1">
      <c r="B11" s="95"/>
      <c r="C11" s="87" t="s">
        <v>3</v>
      </c>
      <c r="D11" s="88"/>
      <c r="E11" s="25">
        <f>SUM('男:女'!E11)</f>
        <v>1053180</v>
      </c>
      <c r="F11" s="111">
        <f>SUM('男:女'!F11:G11)</f>
        <v>563450</v>
      </c>
      <c r="G11" s="112"/>
      <c r="H11" s="26">
        <f>SUM('男:女'!H11)</f>
        <v>501305</v>
      </c>
      <c r="I11" s="27"/>
      <c r="J11" s="27"/>
      <c r="K11" s="27"/>
      <c r="L11" s="26">
        <f>SUM('男:女'!L11)</f>
        <v>57620</v>
      </c>
      <c r="M11" s="27"/>
      <c r="N11" s="27"/>
      <c r="O11" s="27"/>
      <c r="P11" s="28">
        <f>SUM('男:女'!P11)</f>
        <v>423</v>
      </c>
      <c r="Q11" s="28">
        <f>SUM('男:女'!Q11)</f>
        <v>133</v>
      </c>
      <c r="R11" s="26">
        <f>SUM('男:女'!R11)</f>
        <v>3962</v>
      </c>
      <c r="S11" s="26">
        <f>SUM('男:女'!S11)</f>
        <v>7</v>
      </c>
      <c r="T11" s="26">
        <f>SUM('男:女'!T11)</f>
        <v>177207</v>
      </c>
      <c r="U11" s="29">
        <f>SUM('男:女'!U11)</f>
        <v>63935</v>
      </c>
      <c r="V11" s="26">
        <f>SUM('男:女'!V11)</f>
        <v>30020</v>
      </c>
      <c r="W11" s="26">
        <f>SUM('男:女'!W11)</f>
        <v>33915</v>
      </c>
      <c r="X11" s="26">
        <f>SUM('男:女'!X11)</f>
        <v>6788</v>
      </c>
      <c r="Y11" s="28">
        <f>SUM('男:女'!Y11)</f>
        <v>175866</v>
      </c>
      <c r="Z11" s="28">
        <f>SUM('男:女'!Z11)</f>
        <v>13883</v>
      </c>
      <c r="AA11" s="28">
        <f>SUM('男:女'!AA11)</f>
        <v>51768</v>
      </c>
      <c r="AB11" s="60">
        <f>SUM('男:女'!AB11)</f>
        <v>283</v>
      </c>
    </row>
    <row r="12" spans="2:28" s="18" customFormat="1" ht="22.5" customHeight="1">
      <c r="B12" s="93" t="str">
        <f>'男'!B12</f>
        <v>23年</v>
      </c>
      <c r="C12" s="98" t="s">
        <v>0</v>
      </c>
      <c r="D12" s="99"/>
      <c r="E12" s="14">
        <f>SUM('男:女'!E12)</f>
        <v>22529</v>
      </c>
      <c r="F12" s="89">
        <f>SUM('男:女'!F12:G12)</f>
        <v>14898</v>
      </c>
      <c r="G12" s="90"/>
      <c r="H12" s="15">
        <f>SUM('男:女'!H12)</f>
        <v>13324</v>
      </c>
      <c r="I12" s="16"/>
      <c r="J12" s="16"/>
      <c r="K12" s="16"/>
      <c r="L12" s="15">
        <f>SUM('男:女'!L12)</f>
        <v>1490</v>
      </c>
      <c r="M12" s="16"/>
      <c r="N12" s="16"/>
      <c r="O12" s="16"/>
      <c r="P12" s="15">
        <f>SUM('男:女'!P12)</f>
        <v>7</v>
      </c>
      <c r="Q12" s="15">
        <f>SUM('男:女'!Q12)</f>
        <v>2</v>
      </c>
      <c r="R12" s="15">
        <f>SUM('男:女'!R12)</f>
        <v>75</v>
      </c>
      <c r="S12" s="15">
        <f>SUM('男:女'!S12)</f>
        <v>0</v>
      </c>
      <c r="T12" s="15">
        <f>SUM('男:女'!T12)</f>
        <v>2957</v>
      </c>
      <c r="U12" s="17">
        <f>SUM('男:女'!U12)</f>
        <v>1218</v>
      </c>
      <c r="V12" s="15">
        <f>SUM('男:女'!V12)</f>
        <v>375</v>
      </c>
      <c r="W12" s="15">
        <f>SUM('男:女'!W12)</f>
        <v>843</v>
      </c>
      <c r="X12" s="15">
        <f>SUM('男:女'!X12)</f>
        <v>94</v>
      </c>
      <c r="Y12" s="21">
        <f>SUM('男:女'!Y12)</f>
        <v>1830</v>
      </c>
      <c r="Z12" s="21">
        <f>SUM('男:女'!Z12)</f>
        <v>328</v>
      </c>
      <c r="AA12" s="21">
        <f>SUM('男:女'!AA12)</f>
        <v>1204</v>
      </c>
      <c r="AB12" s="22">
        <f>SUM('男:女'!AB12)</f>
        <v>0</v>
      </c>
    </row>
    <row r="13" spans="2:30" s="18" customFormat="1" ht="22.5" customHeight="1">
      <c r="B13" s="94"/>
      <c r="C13" s="96" t="s">
        <v>1</v>
      </c>
      <c r="D13" s="97"/>
      <c r="E13" s="19">
        <f>SUM('男:女'!E13)</f>
        <v>13290</v>
      </c>
      <c r="F13" s="91">
        <f>SUM('男:女'!F13:G13)</f>
        <v>7977</v>
      </c>
      <c r="G13" s="92"/>
      <c r="H13" s="20">
        <f>SUM('男:女'!H13)</f>
        <v>6959</v>
      </c>
      <c r="I13" s="21">
        <f>SUM('男:女'!I13)</f>
        <v>905</v>
      </c>
      <c r="J13" s="21">
        <f>SUM('男:女'!J13)</f>
        <v>556</v>
      </c>
      <c r="K13" s="21">
        <f>SUM('男:女'!K13)</f>
        <v>5498</v>
      </c>
      <c r="L13" s="20">
        <f>SUM('男:女'!L13)</f>
        <v>1011</v>
      </c>
      <c r="M13" s="21">
        <f>SUM('男:女'!M13)</f>
        <v>1</v>
      </c>
      <c r="N13" s="21">
        <f>SUM('男:女'!N13)</f>
        <v>21</v>
      </c>
      <c r="O13" s="21">
        <f>SUM('男:女'!O13)</f>
        <v>989</v>
      </c>
      <c r="P13" s="21">
        <f>SUM('男:女'!P13)</f>
        <v>7</v>
      </c>
      <c r="Q13" s="21">
        <f>SUM('男:女'!Q13)</f>
        <v>0</v>
      </c>
      <c r="R13" s="21">
        <f>SUM('男:女'!R13)</f>
        <v>0</v>
      </c>
      <c r="S13" s="21">
        <f>SUM('男:女'!S13)</f>
        <v>0</v>
      </c>
      <c r="T13" s="21">
        <f>SUM('男:女'!T13)</f>
        <v>2283</v>
      </c>
      <c r="U13" s="20">
        <f>SUM('男:女'!U13)</f>
        <v>615</v>
      </c>
      <c r="V13" s="21">
        <f>SUM('男:女'!V13)</f>
        <v>265</v>
      </c>
      <c r="W13" s="21">
        <f>SUM('男:女'!W13)</f>
        <v>350</v>
      </c>
      <c r="X13" s="21">
        <f>SUM('男:女'!X13)</f>
        <v>72</v>
      </c>
      <c r="Y13" s="21">
        <f>SUM('男:女'!Y13)</f>
        <v>1409</v>
      </c>
      <c r="Z13" s="21">
        <f>SUM('男:女'!Z13)</f>
        <v>259</v>
      </c>
      <c r="AA13" s="21">
        <f>SUM('男:女'!AA13)</f>
        <v>675</v>
      </c>
      <c r="AB13" s="22">
        <f>SUM('男:女'!AB13)</f>
        <v>0</v>
      </c>
      <c r="AD13" s="30"/>
    </row>
    <row r="14" spans="2:28" s="18" customFormat="1" ht="22.5" customHeight="1">
      <c r="B14" s="94"/>
      <c r="C14" s="96" t="s">
        <v>15</v>
      </c>
      <c r="D14" s="97"/>
      <c r="E14" s="19">
        <f>SUM('男:女'!E14)</f>
        <v>12962</v>
      </c>
      <c r="F14" s="91">
        <f>SUM('男:女'!F14:G14)</f>
        <v>7953</v>
      </c>
      <c r="G14" s="92"/>
      <c r="H14" s="20">
        <f>SUM('男:女'!H14)</f>
        <v>6943</v>
      </c>
      <c r="I14" s="21">
        <f>SUM('男:女'!I14)</f>
        <v>905</v>
      </c>
      <c r="J14" s="21">
        <f>SUM('男:女'!J14)</f>
        <v>556</v>
      </c>
      <c r="K14" s="21">
        <f>SUM('男:女'!K14)</f>
        <v>5482</v>
      </c>
      <c r="L14" s="20">
        <f>SUM('男:女'!L14)</f>
        <v>1005</v>
      </c>
      <c r="M14" s="21">
        <f>SUM('男:女'!M14)</f>
        <v>1</v>
      </c>
      <c r="N14" s="21">
        <f>SUM('男:女'!N14)</f>
        <v>21</v>
      </c>
      <c r="O14" s="21">
        <f>SUM('男:女'!O14)</f>
        <v>983</v>
      </c>
      <c r="P14" s="21">
        <f>SUM('男:女'!P14)</f>
        <v>5</v>
      </c>
      <c r="Q14" s="21">
        <f>SUM('男:女'!Q14)</f>
        <v>0</v>
      </c>
      <c r="R14" s="21">
        <f>SUM('男:女'!R14)</f>
        <v>0</v>
      </c>
      <c r="S14" s="21">
        <f>SUM('男:女'!S14)</f>
        <v>0</v>
      </c>
      <c r="T14" s="21">
        <f>SUM('男:女'!T14)</f>
        <v>2253</v>
      </c>
      <c r="U14" s="20">
        <f>SUM('男:女'!U14)</f>
        <v>589</v>
      </c>
      <c r="V14" s="21">
        <f>SUM('男:女'!V14)</f>
        <v>244</v>
      </c>
      <c r="W14" s="21">
        <f>SUM('男:女'!W14)</f>
        <v>345</v>
      </c>
      <c r="X14" s="21">
        <f>SUM('男:女'!X14)</f>
        <v>62</v>
      </c>
      <c r="Y14" s="21">
        <f>SUM('男:女'!Y14)</f>
        <v>1303</v>
      </c>
      <c r="Z14" s="21">
        <f>SUM('男:女'!Z14)</f>
        <v>168</v>
      </c>
      <c r="AA14" s="21">
        <f>SUM('男:女'!AA14)</f>
        <v>634</v>
      </c>
      <c r="AB14" s="22">
        <f>SUM('男:女'!AB14)</f>
        <v>0</v>
      </c>
    </row>
    <row r="15" spans="2:28" s="18" customFormat="1" ht="22.5" customHeight="1">
      <c r="B15" s="94"/>
      <c r="C15" s="96" t="s">
        <v>2</v>
      </c>
      <c r="D15" s="97"/>
      <c r="E15" s="19">
        <f>SUM('男:女'!E15)</f>
        <v>740075</v>
      </c>
      <c r="F15" s="91">
        <f>SUM('男:女'!F15:G15)</f>
        <v>364714</v>
      </c>
      <c r="G15" s="92"/>
      <c r="H15" s="23">
        <f>SUM('男:女'!H15)</f>
        <v>318843</v>
      </c>
      <c r="I15" s="24"/>
      <c r="J15" s="24"/>
      <c r="K15" s="24"/>
      <c r="L15" s="23">
        <f>SUM('男:女'!L15)</f>
        <v>43765</v>
      </c>
      <c r="M15" s="24"/>
      <c r="N15" s="24"/>
      <c r="O15" s="24"/>
      <c r="P15" s="21">
        <f>SUM('男:女'!P15)</f>
        <v>341</v>
      </c>
      <c r="Q15" s="21">
        <f>SUM('男:女'!Q15)</f>
        <v>120</v>
      </c>
      <c r="R15" s="23">
        <f>SUM('男:女'!R15)</f>
        <v>1636</v>
      </c>
      <c r="S15" s="23">
        <f>SUM('男:女'!S15)</f>
        <v>9</v>
      </c>
      <c r="T15" s="23">
        <f>SUM('男:女'!T15)</f>
        <v>132503</v>
      </c>
      <c r="U15" s="23">
        <f>SUM('男:女'!U15)</f>
        <v>43895</v>
      </c>
      <c r="V15" s="54" t="s">
        <v>31</v>
      </c>
      <c r="W15" s="54" t="s">
        <v>31</v>
      </c>
      <c r="X15" s="23">
        <f>SUM('男:女'!X15)</f>
        <v>5879</v>
      </c>
      <c r="Y15" s="21">
        <f>SUM('男:女'!Y15)</f>
        <v>143391</v>
      </c>
      <c r="Z15" s="21">
        <f>SUM('男:女'!Z15)</f>
        <v>12356</v>
      </c>
      <c r="AA15" s="21">
        <f>SUM('男:女'!AA15)</f>
        <v>37112</v>
      </c>
      <c r="AB15" s="22">
        <f>SUM('男:女'!AB15)</f>
        <v>225</v>
      </c>
    </row>
    <row r="16" spans="2:28" s="18" customFormat="1" ht="22.5" customHeight="1" thickBot="1">
      <c r="B16" s="95"/>
      <c r="C16" s="87" t="s">
        <v>3</v>
      </c>
      <c r="D16" s="88"/>
      <c r="E16" s="25">
        <f>SUM('男:女'!E16)</f>
        <v>1061564</v>
      </c>
      <c r="F16" s="111">
        <f>SUM('男:女'!F16:G16)</f>
        <v>571797</v>
      </c>
      <c r="G16" s="112"/>
      <c r="H16" s="26">
        <f>SUM('男:女'!H16)</f>
        <v>505702</v>
      </c>
      <c r="I16" s="27"/>
      <c r="J16" s="27"/>
      <c r="K16" s="27"/>
      <c r="L16" s="26">
        <f>SUM('男:女'!L16)</f>
        <v>61435</v>
      </c>
      <c r="M16" s="27"/>
      <c r="N16" s="27"/>
      <c r="O16" s="27"/>
      <c r="P16" s="28">
        <f>SUM('男:女'!P16)</f>
        <v>458</v>
      </c>
      <c r="Q16" s="28">
        <f>SUM('男:女'!Q16)</f>
        <v>165</v>
      </c>
      <c r="R16" s="26">
        <f>SUM('男:女'!R16)</f>
        <v>4025</v>
      </c>
      <c r="S16" s="26">
        <f>SUM('男:女'!S16)</f>
        <v>12</v>
      </c>
      <c r="T16" s="26">
        <f>SUM('男:女'!T16)</f>
        <v>172032</v>
      </c>
      <c r="U16" s="29">
        <f>SUM('男:女'!U16)</f>
        <v>66328</v>
      </c>
      <c r="V16" s="26">
        <f>SUM('男:女'!V16)</f>
        <v>31606</v>
      </c>
      <c r="W16" s="26">
        <f>SUM('男:女'!W16)</f>
        <v>34722</v>
      </c>
      <c r="X16" s="26">
        <f>SUM('男:女'!X16)</f>
        <v>6897</v>
      </c>
      <c r="Y16" s="28">
        <f>SUM('男:女'!Y16)</f>
        <v>172323</v>
      </c>
      <c r="Z16" s="28">
        <f>SUM('男:女'!Z16)</f>
        <v>14994</v>
      </c>
      <c r="AA16" s="28">
        <f>SUM('男:女'!AA16)</f>
        <v>56824</v>
      </c>
      <c r="AB16" s="60">
        <f>SUM('男:女'!AB16)</f>
        <v>369</v>
      </c>
    </row>
    <row r="17" spans="2:4" s="11" customFormat="1" ht="22.5" customHeight="1">
      <c r="B17" s="31"/>
      <c r="C17" s="31"/>
      <c r="D17" s="32"/>
    </row>
    <row r="18" spans="2:4" s="11" customFormat="1" ht="22.5" customHeight="1" thickBot="1">
      <c r="B18" s="31" t="s">
        <v>11</v>
      </c>
      <c r="C18" s="31"/>
      <c r="D18" s="12"/>
    </row>
    <row r="19" spans="2:28" s="18" customFormat="1" ht="22.5" customHeight="1">
      <c r="B19" s="93" t="str">
        <f>B7</f>
        <v>24年</v>
      </c>
      <c r="C19" s="98" t="s">
        <v>0</v>
      </c>
      <c r="D19" s="99"/>
      <c r="E19" s="33">
        <f>F19+T19+U19+X19+Y19+Z19+AA19+AB19</f>
        <v>100</v>
      </c>
      <c r="F19" s="85">
        <f aca="true" t="shared" si="0" ref="F19:F28">F7/$E7*100</f>
        <v>66.3996399639964</v>
      </c>
      <c r="G19" s="86"/>
      <c r="H19" s="34">
        <f aca="true" t="shared" si="1" ref="H19:H28">H7/$E7*100</f>
        <v>59.720972097209724</v>
      </c>
      <c r="I19" s="35"/>
      <c r="J19" s="35"/>
      <c r="K19" s="35"/>
      <c r="L19" s="34">
        <f>L7/$E7*100</f>
        <v>6.44014401440144</v>
      </c>
      <c r="M19" s="35"/>
      <c r="N19" s="35"/>
      <c r="O19" s="35"/>
      <c r="P19" s="34">
        <f aca="true" t="shared" si="2" ref="P19:P26">P7/$E7*100</f>
        <v>0.045004500450045004</v>
      </c>
      <c r="Q19" s="34">
        <f aca="true" t="shared" si="3" ref="Q19:AB19">Q7/$E7*100</f>
        <v>0.009000900090009001</v>
      </c>
      <c r="R19" s="34">
        <f t="shared" si="3"/>
        <v>0.1845184518451845</v>
      </c>
      <c r="S19" s="34">
        <f t="shared" si="3"/>
        <v>0</v>
      </c>
      <c r="T19" s="34">
        <f t="shared" si="3"/>
        <v>13.492349234923493</v>
      </c>
      <c r="U19" s="34">
        <f t="shared" si="3"/>
        <v>4.8739873987398745</v>
      </c>
      <c r="V19" s="34">
        <f t="shared" si="3"/>
        <v>1.5841584158415842</v>
      </c>
      <c r="W19" s="34">
        <f t="shared" si="3"/>
        <v>3.28982898289829</v>
      </c>
      <c r="X19" s="34">
        <f t="shared" si="3"/>
        <v>0.4095409540954095</v>
      </c>
      <c r="Y19" s="66">
        <f t="shared" si="3"/>
        <v>8.285328532853285</v>
      </c>
      <c r="Z19" s="34">
        <f t="shared" si="3"/>
        <v>1.2286228622862285</v>
      </c>
      <c r="AA19" s="34">
        <f t="shared" si="3"/>
        <v>5.3105310531053105</v>
      </c>
      <c r="AB19" s="36">
        <f t="shared" si="3"/>
        <v>0</v>
      </c>
    </row>
    <row r="20" spans="2:28" s="18" customFormat="1" ht="22.5" customHeight="1">
      <c r="B20" s="94"/>
      <c r="C20" s="96" t="s">
        <v>1</v>
      </c>
      <c r="D20" s="97"/>
      <c r="E20" s="37">
        <f aca="true" t="shared" si="4" ref="E20:E28">F20+T20+U20+X20+Y20+Z20+AA20+AB20</f>
        <v>100.00000000000001</v>
      </c>
      <c r="F20" s="83">
        <f t="shared" si="0"/>
        <v>60.07702182284981</v>
      </c>
      <c r="G20" s="84"/>
      <c r="H20" s="38">
        <f t="shared" si="1"/>
        <v>52.518311560824586</v>
      </c>
      <c r="I20" s="38">
        <f aca="true" t="shared" si="5" ref="I20:K21">I8/$E8*100</f>
        <v>7.181152306879106</v>
      </c>
      <c r="J20" s="38">
        <f t="shared" si="5"/>
        <v>3.775579551461149</v>
      </c>
      <c r="K20" s="38">
        <f t="shared" si="5"/>
        <v>41.56157970248433</v>
      </c>
      <c r="L20" s="38">
        <f aca="true" t="shared" si="6" ref="L20:O28">L8/$E8*100</f>
        <v>7.505852148304765</v>
      </c>
      <c r="M20" s="38">
        <f t="shared" si="6"/>
        <v>0</v>
      </c>
      <c r="N20" s="38">
        <f t="shared" si="6"/>
        <v>0.15102318205844598</v>
      </c>
      <c r="O20" s="38">
        <f t="shared" si="6"/>
        <v>7.354828966246318</v>
      </c>
      <c r="P20" s="38">
        <f t="shared" si="2"/>
        <v>0.052858113720456096</v>
      </c>
      <c r="Q20" s="38">
        <f aca="true" t="shared" si="7" ref="Q20:AB20">Q8/$E8*100</f>
        <v>0</v>
      </c>
      <c r="R20" s="38">
        <f t="shared" si="7"/>
        <v>0</v>
      </c>
      <c r="S20" s="38">
        <f t="shared" si="7"/>
        <v>0</v>
      </c>
      <c r="T20" s="38">
        <f t="shared" si="7"/>
        <v>17.28460318658914</v>
      </c>
      <c r="U20" s="38">
        <f t="shared" si="7"/>
        <v>4.258853734048176</v>
      </c>
      <c r="V20" s="38">
        <f t="shared" si="7"/>
        <v>1.6008457298195273</v>
      </c>
      <c r="W20" s="38">
        <f t="shared" si="7"/>
        <v>2.658008004228649</v>
      </c>
      <c r="X20" s="38">
        <f t="shared" si="7"/>
        <v>0.5738880918220948</v>
      </c>
      <c r="Y20" s="67">
        <f t="shared" si="7"/>
        <v>10.67733897153213</v>
      </c>
      <c r="Z20" s="38">
        <f t="shared" si="7"/>
        <v>1.850033980215963</v>
      </c>
      <c r="AA20" s="38">
        <f t="shared" si="7"/>
        <v>5.278260212942687</v>
      </c>
      <c r="AB20" s="39">
        <f t="shared" si="7"/>
        <v>0</v>
      </c>
    </row>
    <row r="21" spans="2:28" s="18" customFormat="1" ht="22.5" customHeight="1">
      <c r="B21" s="94"/>
      <c r="C21" s="96" t="s">
        <v>15</v>
      </c>
      <c r="D21" s="97"/>
      <c r="E21" s="37">
        <f t="shared" si="4"/>
        <v>99.99999999999999</v>
      </c>
      <c r="F21" s="83">
        <f t="shared" si="0"/>
        <v>61.270111386138616</v>
      </c>
      <c r="G21" s="84"/>
      <c r="H21" s="38">
        <f t="shared" si="1"/>
        <v>53.650990099009896</v>
      </c>
      <c r="I21" s="38">
        <f t="shared" si="5"/>
        <v>7.356126237623763</v>
      </c>
      <c r="J21" s="38">
        <f t="shared" si="5"/>
        <v>3.8675742574257423</v>
      </c>
      <c r="K21" s="38">
        <f t="shared" si="5"/>
        <v>42.427289603960396</v>
      </c>
      <c r="L21" s="38">
        <f t="shared" si="6"/>
        <v>7.595915841584159</v>
      </c>
      <c r="M21" s="38">
        <f t="shared" si="6"/>
        <v>0</v>
      </c>
      <c r="N21" s="38">
        <f t="shared" si="6"/>
        <v>0.1547029702970297</v>
      </c>
      <c r="O21" s="38">
        <f t="shared" si="6"/>
        <v>7.441212871287128</v>
      </c>
      <c r="P21" s="38">
        <f t="shared" si="2"/>
        <v>0.023205445544554455</v>
      </c>
      <c r="Q21" s="38">
        <f aca="true" t="shared" si="8" ref="Q21:AB21">Q9/$E9*100</f>
        <v>0</v>
      </c>
      <c r="R21" s="38">
        <f t="shared" si="8"/>
        <v>0</v>
      </c>
      <c r="S21" s="38">
        <f t="shared" si="8"/>
        <v>0</v>
      </c>
      <c r="T21" s="38">
        <f t="shared" si="8"/>
        <v>17.489170792079207</v>
      </c>
      <c r="U21" s="38">
        <f t="shared" si="8"/>
        <v>4.32394801980198</v>
      </c>
      <c r="V21" s="38">
        <f t="shared" si="8"/>
        <v>1.624381188118812</v>
      </c>
      <c r="W21" s="38">
        <f t="shared" si="8"/>
        <v>2.6995668316831685</v>
      </c>
      <c r="X21" s="38">
        <f t="shared" si="8"/>
        <v>0.5027846534653465</v>
      </c>
      <c r="Y21" s="67">
        <f t="shared" si="8"/>
        <v>9.962871287128714</v>
      </c>
      <c r="Z21" s="38">
        <f t="shared" si="8"/>
        <v>1.2530940594059408</v>
      </c>
      <c r="AA21" s="38">
        <f t="shared" si="8"/>
        <v>5.198019801980198</v>
      </c>
      <c r="AB21" s="39">
        <f t="shared" si="8"/>
        <v>0</v>
      </c>
    </row>
    <row r="22" spans="2:28" s="18" customFormat="1" ht="22.5" customHeight="1">
      <c r="B22" s="94"/>
      <c r="C22" s="96" t="s">
        <v>2</v>
      </c>
      <c r="D22" s="97"/>
      <c r="E22" s="37">
        <f t="shared" si="4"/>
        <v>100</v>
      </c>
      <c r="F22" s="83">
        <f t="shared" si="0"/>
        <v>48.89584464964693</v>
      </c>
      <c r="G22" s="84"/>
      <c r="H22" s="38">
        <f t="shared" si="1"/>
        <v>43.00190114068441</v>
      </c>
      <c r="I22" s="40"/>
      <c r="J22" s="40"/>
      <c r="K22" s="40"/>
      <c r="L22" s="38">
        <f t="shared" si="6"/>
        <v>5.6247963063552415</v>
      </c>
      <c r="M22" s="40"/>
      <c r="N22" s="40"/>
      <c r="O22" s="40"/>
      <c r="P22" s="38">
        <f t="shared" si="2"/>
        <v>0.042911461162411735</v>
      </c>
      <c r="Q22" s="38">
        <f aca="true" t="shared" si="9" ref="Q22:U26">Q10/$E10*100</f>
        <v>0.012629005975013579</v>
      </c>
      <c r="R22" s="38">
        <f t="shared" si="9"/>
        <v>0.21306355241716457</v>
      </c>
      <c r="S22" s="38">
        <f t="shared" si="9"/>
        <v>0.0005431830526887562</v>
      </c>
      <c r="T22" s="38">
        <f t="shared" si="9"/>
        <v>18.499049429657795</v>
      </c>
      <c r="U22" s="38">
        <f t="shared" si="9"/>
        <v>5.834736556219446</v>
      </c>
      <c r="V22" s="55"/>
      <c r="W22" s="55"/>
      <c r="X22" s="38">
        <f aca="true" t="shared" si="10" ref="X22:AB28">X10/$E10*100</f>
        <v>0.7840847365562195</v>
      </c>
      <c r="Y22" s="67">
        <f t="shared" si="10"/>
        <v>19.904535578489952</v>
      </c>
      <c r="Z22" s="38">
        <f t="shared" si="10"/>
        <v>1.5927485062466051</v>
      </c>
      <c r="AA22" s="38">
        <f t="shared" si="10"/>
        <v>4.471890277023357</v>
      </c>
      <c r="AB22" s="39">
        <f t="shared" si="10"/>
        <v>0.017110266159695818</v>
      </c>
    </row>
    <row r="23" spans="2:28" s="18" customFormat="1" ht="22.5" customHeight="1" thickBot="1">
      <c r="B23" s="95"/>
      <c r="C23" s="87" t="s">
        <v>3</v>
      </c>
      <c r="D23" s="88"/>
      <c r="E23" s="42">
        <f t="shared" si="4"/>
        <v>99.99999999999997</v>
      </c>
      <c r="F23" s="81">
        <f t="shared" si="0"/>
        <v>53.499876564309986</v>
      </c>
      <c r="G23" s="82"/>
      <c r="H23" s="38">
        <f t="shared" si="1"/>
        <v>47.599175829392884</v>
      </c>
      <c r="I23" s="41"/>
      <c r="J23" s="41"/>
      <c r="K23" s="41"/>
      <c r="L23" s="38">
        <f t="shared" si="6"/>
        <v>5.47104958316717</v>
      </c>
      <c r="M23" s="41"/>
      <c r="N23" s="41"/>
      <c r="O23" s="41"/>
      <c r="P23" s="38">
        <f t="shared" si="2"/>
        <v>0.04016407451717655</v>
      </c>
      <c r="Q23" s="38">
        <f t="shared" si="9"/>
        <v>0.012628420592871115</v>
      </c>
      <c r="R23" s="38">
        <f t="shared" si="9"/>
        <v>0.37619400292447636</v>
      </c>
      <c r="S23" s="38">
        <f t="shared" si="9"/>
        <v>0.0006646537154142691</v>
      </c>
      <c r="T23" s="38">
        <f t="shared" si="9"/>
        <v>16.82589870677377</v>
      </c>
      <c r="U23" s="38">
        <f t="shared" si="9"/>
        <v>6.0706621850016145</v>
      </c>
      <c r="V23" s="38">
        <f aca="true" t="shared" si="11" ref="V23:W26">V11/$E11*100</f>
        <v>2.85041493381948</v>
      </c>
      <c r="W23" s="38">
        <f t="shared" si="11"/>
        <v>3.220247251182134</v>
      </c>
      <c r="X23" s="38">
        <f t="shared" si="10"/>
        <v>0.6445242028902941</v>
      </c>
      <c r="Y23" s="68">
        <f t="shared" si="10"/>
        <v>16.69857004500655</v>
      </c>
      <c r="Z23" s="43">
        <f t="shared" si="10"/>
        <v>1.3181982187280428</v>
      </c>
      <c r="AA23" s="43">
        <f t="shared" si="10"/>
        <v>4.915399077080841</v>
      </c>
      <c r="AB23" s="44">
        <f t="shared" si="10"/>
        <v>0.02687100020889117</v>
      </c>
    </row>
    <row r="24" spans="2:28" s="18" customFormat="1" ht="22.5" customHeight="1">
      <c r="B24" s="93" t="str">
        <f>B12</f>
        <v>23年</v>
      </c>
      <c r="C24" s="98" t="s">
        <v>0</v>
      </c>
      <c r="D24" s="99"/>
      <c r="E24" s="37">
        <f t="shared" si="4"/>
        <v>100</v>
      </c>
      <c r="F24" s="85">
        <f t="shared" si="0"/>
        <v>66.12810155799193</v>
      </c>
      <c r="G24" s="86"/>
      <c r="H24" s="34">
        <f t="shared" si="1"/>
        <v>59.141550889964044</v>
      </c>
      <c r="I24" s="35"/>
      <c r="J24" s="35"/>
      <c r="K24" s="35"/>
      <c r="L24" s="34">
        <f t="shared" si="6"/>
        <v>6.613697900483821</v>
      </c>
      <c r="M24" s="35"/>
      <c r="N24" s="35"/>
      <c r="O24" s="35"/>
      <c r="P24" s="34">
        <f t="shared" si="2"/>
        <v>0.031071063962004524</v>
      </c>
      <c r="Q24" s="34">
        <f t="shared" si="9"/>
        <v>0.008877446846287006</v>
      </c>
      <c r="R24" s="34">
        <f t="shared" si="9"/>
        <v>0.3329042567357628</v>
      </c>
      <c r="S24" s="34">
        <f t="shared" si="9"/>
        <v>0</v>
      </c>
      <c r="T24" s="34">
        <f t="shared" si="9"/>
        <v>13.12530516223534</v>
      </c>
      <c r="U24" s="34">
        <f t="shared" si="9"/>
        <v>5.406365129388788</v>
      </c>
      <c r="V24" s="34">
        <f t="shared" si="11"/>
        <v>1.664521283678814</v>
      </c>
      <c r="W24" s="34">
        <f t="shared" si="11"/>
        <v>3.741843845709974</v>
      </c>
      <c r="X24" s="34">
        <f t="shared" si="10"/>
        <v>0.41724000177548937</v>
      </c>
      <c r="Y24" s="67">
        <f t="shared" si="10"/>
        <v>8.122863864352613</v>
      </c>
      <c r="Z24" s="38">
        <f t="shared" si="10"/>
        <v>1.4559012827910693</v>
      </c>
      <c r="AA24" s="38">
        <f t="shared" si="10"/>
        <v>5.344223001464779</v>
      </c>
      <c r="AB24" s="39">
        <f t="shared" si="10"/>
        <v>0</v>
      </c>
    </row>
    <row r="25" spans="2:28" s="18" customFormat="1" ht="22.5" customHeight="1">
      <c r="B25" s="94"/>
      <c r="C25" s="96" t="s">
        <v>1</v>
      </c>
      <c r="D25" s="97"/>
      <c r="E25" s="37">
        <f t="shared" si="4"/>
        <v>99.99999999999999</v>
      </c>
      <c r="F25" s="83">
        <f t="shared" si="0"/>
        <v>60.02257336343115</v>
      </c>
      <c r="G25" s="84"/>
      <c r="H25" s="38">
        <f t="shared" si="1"/>
        <v>52.36267870579383</v>
      </c>
      <c r="I25" s="38">
        <f aca="true" t="shared" si="12" ref="I25:K26">I13/$E13*100</f>
        <v>6.809631301730625</v>
      </c>
      <c r="J25" s="38">
        <f t="shared" si="12"/>
        <v>4.18359668924003</v>
      </c>
      <c r="K25" s="38">
        <f t="shared" si="12"/>
        <v>41.369450714823174</v>
      </c>
      <c r="L25" s="38">
        <f t="shared" si="6"/>
        <v>7.6072234762979685</v>
      </c>
      <c r="M25" s="38">
        <f t="shared" si="6"/>
        <v>0.007524454477050414</v>
      </c>
      <c r="N25" s="38">
        <f t="shared" si="6"/>
        <v>0.1580135440180587</v>
      </c>
      <c r="O25" s="38">
        <f t="shared" si="6"/>
        <v>7.441685477802859</v>
      </c>
      <c r="P25" s="38">
        <f t="shared" si="2"/>
        <v>0.0526711813393529</v>
      </c>
      <c r="Q25" s="38">
        <f t="shared" si="9"/>
        <v>0</v>
      </c>
      <c r="R25" s="38">
        <f t="shared" si="9"/>
        <v>0</v>
      </c>
      <c r="S25" s="38">
        <f t="shared" si="9"/>
        <v>0</v>
      </c>
      <c r="T25" s="38">
        <f t="shared" si="9"/>
        <v>17.178329571106094</v>
      </c>
      <c r="U25" s="38">
        <f t="shared" si="9"/>
        <v>4.6275395033860045</v>
      </c>
      <c r="V25" s="38">
        <f t="shared" si="11"/>
        <v>1.9939804364183598</v>
      </c>
      <c r="W25" s="38">
        <f t="shared" si="11"/>
        <v>2.6335590669676447</v>
      </c>
      <c r="X25" s="38">
        <f t="shared" si="10"/>
        <v>0.5417607223476297</v>
      </c>
      <c r="Y25" s="67">
        <f t="shared" si="10"/>
        <v>10.601956358164033</v>
      </c>
      <c r="Z25" s="38">
        <f t="shared" si="10"/>
        <v>1.948833709556057</v>
      </c>
      <c r="AA25" s="38">
        <f t="shared" si="10"/>
        <v>5.07900677200903</v>
      </c>
      <c r="AB25" s="39">
        <f t="shared" si="10"/>
        <v>0</v>
      </c>
    </row>
    <row r="26" spans="2:28" s="18" customFormat="1" ht="22.5" customHeight="1">
      <c r="B26" s="94"/>
      <c r="C26" s="96" t="s">
        <v>15</v>
      </c>
      <c r="D26" s="97"/>
      <c r="E26" s="37">
        <f t="shared" si="4"/>
        <v>100.00000000000001</v>
      </c>
      <c r="F26" s="83">
        <f t="shared" si="0"/>
        <v>61.35627218021911</v>
      </c>
      <c r="G26" s="84"/>
      <c r="H26" s="38">
        <f t="shared" si="1"/>
        <v>53.56426477395464</v>
      </c>
      <c r="I26" s="38">
        <f t="shared" si="12"/>
        <v>6.981947230365685</v>
      </c>
      <c r="J26" s="38">
        <f t="shared" si="12"/>
        <v>4.289461502854498</v>
      </c>
      <c r="K26" s="38">
        <f t="shared" si="12"/>
        <v>42.292856040734456</v>
      </c>
      <c r="L26" s="38">
        <f t="shared" si="6"/>
        <v>7.753433112174048</v>
      </c>
      <c r="M26" s="38">
        <f t="shared" si="6"/>
        <v>0.007714858818083628</v>
      </c>
      <c r="N26" s="38">
        <f t="shared" si="6"/>
        <v>0.1620120351797562</v>
      </c>
      <c r="O26" s="38">
        <f t="shared" si="6"/>
        <v>7.583706218176207</v>
      </c>
      <c r="P26" s="38">
        <f t="shared" si="2"/>
        <v>0.03857429409041815</v>
      </c>
      <c r="Q26" s="38">
        <f t="shared" si="9"/>
        <v>0</v>
      </c>
      <c r="R26" s="38">
        <f t="shared" si="9"/>
        <v>0</v>
      </c>
      <c r="S26" s="38">
        <f t="shared" si="9"/>
        <v>0</v>
      </c>
      <c r="T26" s="38">
        <f t="shared" si="9"/>
        <v>17.381576917142418</v>
      </c>
      <c r="U26" s="38">
        <f t="shared" si="9"/>
        <v>4.544051843851257</v>
      </c>
      <c r="V26" s="38">
        <f t="shared" si="11"/>
        <v>1.8824255516124055</v>
      </c>
      <c r="W26" s="38">
        <f t="shared" si="11"/>
        <v>2.6616262922388523</v>
      </c>
      <c r="X26" s="38">
        <f t="shared" si="10"/>
        <v>0.47832124672118503</v>
      </c>
      <c r="Y26" s="67">
        <f t="shared" si="10"/>
        <v>10.052461039962969</v>
      </c>
      <c r="Z26" s="38">
        <f t="shared" si="10"/>
        <v>1.2960962814380497</v>
      </c>
      <c r="AA26" s="38">
        <f t="shared" si="10"/>
        <v>4.89122049066502</v>
      </c>
      <c r="AB26" s="39">
        <f t="shared" si="10"/>
        <v>0</v>
      </c>
    </row>
    <row r="27" spans="2:28" s="18" customFormat="1" ht="22.5" customHeight="1">
      <c r="B27" s="94"/>
      <c r="C27" s="96" t="s">
        <v>2</v>
      </c>
      <c r="D27" s="97"/>
      <c r="E27" s="37">
        <f t="shared" si="4"/>
        <v>100</v>
      </c>
      <c r="F27" s="83">
        <f t="shared" si="0"/>
        <v>49.28068101205959</v>
      </c>
      <c r="G27" s="84"/>
      <c r="H27" s="38">
        <f t="shared" si="1"/>
        <v>43.08252541972097</v>
      </c>
      <c r="I27" s="40"/>
      <c r="J27" s="40"/>
      <c r="K27" s="40"/>
      <c r="L27" s="38">
        <f t="shared" si="6"/>
        <v>5.913589838867683</v>
      </c>
      <c r="M27" s="40"/>
      <c r="N27" s="40"/>
      <c r="O27" s="40"/>
      <c r="P27" s="38">
        <f aca="true" t="shared" si="13" ref="P27:U27">P15/$E15*100</f>
        <v>0.04607641117454312</v>
      </c>
      <c r="Q27" s="38">
        <f t="shared" si="13"/>
        <v>0.016214572847346554</v>
      </c>
      <c r="R27" s="38">
        <f t="shared" si="13"/>
        <v>0.22105867648549135</v>
      </c>
      <c r="S27" s="38">
        <f t="shared" si="13"/>
        <v>0.0012160929635509914</v>
      </c>
      <c r="T27" s="38">
        <f t="shared" si="13"/>
        <v>17.90399621659967</v>
      </c>
      <c r="U27" s="38">
        <f t="shared" si="13"/>
        <v>5.931155626118975</v>
      </c>
      <c r="V27" s="55"/>
      <c r="W27" s="55"/>
      <c r="X27" s="38">
        <f t="shared" si="10"/>
        <v>0.7943789480795864</v>
      </c>
      <c r="Y27" s="67">
        <f t="shared" si="10"/>
        <v>19.375198459615582</v>
      </c>
      <c r="Z27" s="38">
        <f t="shared" si="10"/>
        <v>1.6695605175151167</v>
      </c>
      <c r="AA27" s="38">
        <f t="shared" si="10"/>
        <v>5.014626895922711</v>
      </c>
      <c r="AB27" s="39">
        <f t="shared" si="10"/>
        <v>0.030402324088774784</v>
      </c>
    </row>
    <row r="28" spans="2:28" s="18" customFormat="1" ht="22.5" customHeight="1" thickBot="1">
      <c r="B28" s="95"/>
      <c r="C28" s="87" t="s">
        <v>3</v>
      </c>
      <c r="D28" s="88"/>
      <c r="E28" s="42">
        <f t="shared" si="4"/>
        <v>100.00000000000001</v>
      </c>
      <c r="F28" s="81">
        <f t="shared" si="0"/>
        <v>53.863638932744514</v>
      </c>
      <c r="G28" s="82"/>
      <c r="H28" s="43">
        <f t="shared" si="1"/>
        <v>47.63744814255193</v>
      </c>
      <c r="I28" s="41"/>
      <c r="J28" s="41"/>
      <c r="K28" s="41"/>
      <c r="L28" s="43">
        <f t="shared" si="6"/>
        <v>5.787215843792744</v>
      </c>
      <c r="M28" s="41"/>
      <c r="N28" s="41"/>
      <c r="O28" s="41"/>
      <c r="P28" s="43">
        <f aca="true" t="shared" si="14" ref="P28:U28">P16/$E16*100</f>
        <v>0.04314388958178687</v>
      </c>
      <c r="Q28" s="43">
        <f t="shared" si="14"/>
        <v>0.015543104325316233</v>
      </c>
      <c r="R28" s="43">
        <f t="shared" si="14"/>
        <v>0.3791575449054414</v>
      </c>
      <c r="S28" s="43">
        <f t="shared" si="14"/>
        <v>0.0011304075872957259</v>
      </c>
      <c r="T28" s="43">
        <f t="shared" si="14"/>
        <v>16.20552317147153</v>
      </c>
      <c r="U28" s="43">
        <f t="shared" si="14"/>
        <v>6.248139537512576</v>
      </c>
      <c r="V28" s="43">
        <f>V16/$E16*100</f>
        <v>2.9773051836723927</v>
      </c>
      <c r="W28" s="43">
        <f>W16/$E16*100</f>
        <v>3.270834353840183</v>
      </c>
      <c r="X28" s="43">
        <f t="shared" si="10"/>
        <v>0.6497017607982184</v>
      </c>
      <c r="Y28" s="68">
        <f t="shared" si="10"/>
        <v>16.23293555546345</v>
      </c>
      <c r="Z28" s="43">
        <f t="shared" si="10"/>
        <v>1.4124442803260095</v>
      </c>
      <c r="AA28" s="43">
        <f t="shared" si="10"/>
        <v>5.352856728374361</v>
      </c>
      <c r="AB28" s="44">
        <f t="shared" si="10"/>
        <v>0.034760033309343574</v>
      </c>
    </row>
    <row r="29" spans="2:7" s="11" customFormat="1" ht="22.5" customHeight="1">
      <c r="B29" s="31"/>
      <c r="C29" s="31"/>
      <c r="D29" s="45"/>
      <c r="E29" s="31"/>
      <c r="F29" s="31"/>
      <c r="G29" s="31"/>
    </row>
    <row r="30" spans="2:7" s="11" customFormat="1" ht="22.5" customHeight="1">
      <c r="B30" s="31" t="s">
        <v>21</v>
      </c>
      <c r="C30" s="46"/>
      <c r="D30" s="31" t="s">
        <v>22</v>
      </c>
      <c r="F30" s="56"/>
      <c r="G30" s="31" t="s">
        <v>32</v>
      </c>
    </row>
    <row r="31" spans="3:4" s="11" customFormat="1" ht="22.5" customHeight="1">
      <c r="C31" s="47" t="s">
        <v>23</v>
      </c>
      <c r="D31" s="48"/>
    </row>
    <row r="32" spans="3:6" ht="23.25" customHeight="1">
      <c r="C32" s="47"/>
      <c r="D32" s="2"/>
      <c r="E32" s="2"/>
      <c r="F32" s="2"/>
    </row>
    <row r="33" spans="4:6" ht="13.5">
      <c r="D33" s="2"/>
      <c r="E33" s="2"/>
      <c r="F33" s="2"/>
    </row>
    <row r="34" spans="4:6" ht="13.5">
      <c r="D34" s="2"/>
      <c r="E34" s="2"/>
      <c r="F34" s="2"/>
    </row>
    <row r="35" spans="4:6" ht="13.5">
      <c r="D35" s="2"/>
      <c r="E35" s="2"/>
      <c r="F35" s="2"/>
    </row>
    <row r="36" spans="4:6" ht="13.5">
      <c r="D36" s="2"/>
      <c r="E36" s="2"/>
      <c r="F36" s="2"/>
    </row>
    <row r="37" spans="4:6" ht="13.5">
      <c r="D37" s="2"/>
      <c r="E37" s="2"/>
      <c r="F37" s="2"/>
    </row>
    <row r="38" spans="4:6" ht="13.5">
      <c r="D38" s="2"/>
      <c r="E38" s="2"/>
      <c r="F38" s="2"/>
    </row>
    <row r="39" spans="4:6" ht="13.5">
      <c r="D39" s="2"/>
      <c r="E39" s="2"/>
      <c r="F39" s="2"/>
    </row>
    <row r="40" spans="4:6" ht="13.5">
      <c r="D40" s="2"/>
      <c r="E40" s="2"/>
      <c r="F40" s="2"/>
    </row>
    <row r="41" spans="4:6" ht="13.5">
      <c r="D41" s="2"/>
      <c r="E41" s="2"/>
      <c r="F41" s="2"/>
    </row>
    <row r="42" spans="4:6" ht="13.5">
      <c r="D42" s="2"/>
      <c r="E42" s="2"/>
      <c r="F42" s="2"/>
    </row>
    <row r="43" spans="4:6" ht="13.5">
      <c r="D43" s="2"/>
      <c r="E43" s="2"/>
      <c r="F43" s="2"/>
    </row>
    <row r="44" spans="4:6" ht="13.5">
      <c r="D44" s="2"/>
      <c r="E44" s="2"/>
      <c r="F44" s="2"/>
    </row>
    <row r="45" spans="4:6" ht="13.5">
      <c r="D45" s="2"/>
      <c r="E45" s="2"/>
      <c r="F45" s="2"/>
    </row>
    <row r="46" spans="4:6" ht="13.5">
      <c r="D46" s="2"/>
      <c r="E46" s="2"/>
      <c r="F46" s="2"/>
    </row>
    <row r="47" spans="4:6" ht="13.5">
      <c r="D47" s="2"/>
      <c r="E47" s="2"/>
      <c r="F47" s="2"/>
    </row>
    <row r="48" spans="4:6" ht="13.5">
      <c r="D48" s="2"/>
      <c r="E48" s="2"/>
      <c r="F48" s="2"/>
    </row>
    <row r="49" spans="4:6" ht="13.5">
      <c r="D49" s="2"/>
      <c r="E49" s="2"/>
      <c r="F49" s="2"/>
    </row>
  </sheetData>
  <sheetProtection/>
  <mergeCells count="61">
    <mergeCell ref="B12:B16"/>
    <mergeCell ref="C22:D22"/>
    <mergeCell ref="C23:D23"/>
    <mergeCell ref="C19:D19"/>
    <mergeCell ref="C20:D20"/>
    <mergeCell ref="C21:D21"/>
    <mergeCell ref="C14:D14"/>
    <mergeCell ref="C12:D12"/>
    <mergeCell ref="C13:D13"/>
    <mergeCell ref="C15:D15"/>
    <mergeCell ref="B24:B28"/>
    <mergeCell ref="B19:B23"/>
    <mergeCell ref="C24:D24"/>
    <mergeCell ref="C25:D25"/>
    <mergeCell ref="C26:D26"/>
    <mergeCell ref="C27:D27"/>
    <mergeCell ref="C28:D28"/>
    <mergeCell ref="E4:E5"/>
    <mergeCell ref="C11:D11"/>
    <mergeCell ref="F4:S4"/>
    <mergeCell ref="R5:R6"/>
    <mergeCell ref="S5:S6"/>
    <mergeCell ref="B4:D6"/>
    <mergeCell ref="F8:G8"/>
    <mergeCell ref="F9:G9"/>
    <mergeCell ref="F11:G11"/>
    <mergeCell ref="F15:G15"/>
    <mergeCell ref="Q5:Q6"/>
    <mergeCell ref="H5:K5"/>
    <mergeCell ref="L5:O5"/>
    <mergeCell ref="P5:P6"/>
    <mergeCell ref="F14:G14"/>
    <mergeCell ref="F13:G13"/>
    <mergeCell ref="F5:G6"/>
    <mergeCell ref="F7:G7"/>
    <mergeCell ref="Y2:AB2"/>
    <mergeCell ref="AA5:AA6"/>
    <mergeCell ref="AB5:AB6"/>
    <mergeCell ref="Z5:Z6"/>
    <mergeCell ref="V4:W5"/>
    <mergeCell ref="T5:T6"/>
    <mergeCell ref="X5:X6"/>
    <mergeCell ref="F12:G12"/>
    <mergeCell ref="F10:G10"/>
    <mergeCell ref="F19:G19"/>
    <mergeCell ref="F20:G20"/>
    <mergeCell ref="B7:B11"/>
    <mergeCell ref="C9:D9"/>
    <mergeCell ref="C10:D10"/>
    <mergeCell ref="C7:D7"/>
    <mergeCell ref="C8:D8"/>
    <mergeCell ref="F16:G16"/>
    <mergeCell ref="F28:G28"/>
    <mergeCell ref="F22:G22"/>
    <mergeCell ref="F23:G23"/>
    <mergeCell ref="F24:G24"/>
    <mergeCell ref="F25:G25"/>
    <mergeCell ref="C16:D16"/>
    <mergeCell ref="F26:G26"/>
    <mergeCell ref="F27:G27"/>
    <mergeCell ref="F21:G21"/>
  </mergeCells>
  <printOptions horizontalCentered="1" verticalCentered="1"/>
  <pageMargins left="0.5905511811023623" right="0.5905511811023623" top="0" bottom="0" header="0" footer="0"/>
  <pageSetup fitToHeight="1" fitToWidth="1" horizontalDpi="300" verticalDpi="3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45"/>
  <sheetViews>
    <sheetView zoomScale="75" zoomScaleNormal="75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B4" sqref="B4:D6"/>
    </sheetView>
  </sheetViews>
  <sheetFormatPr defaultColWidth="9.00390625" defaultRowHeight="13.5"/>
  <cols>
    <col min="1" max="1" width="3.625" style="0" customWidth="1"/>
    <col min="2" max="2" width="4.00390625" style="0" customWidth="1"/>
    <col min="3" max="3" width="5.00390625" style="0" customWidth="1"/>
    <col min="4" max="4" width="7.25390625" style="1" customWidth="1"/>
    <col min="5" max="5" width="11.375" style="0" customWidth="1"/>
    <col min="6" max="6" width="6.00390625" style="0" customWidth="1"/>
    <col min="7" max="7" width="4.00390625" style="0" customWidth="1"/>
    <col min="8" max="8" width="10.375" style="0" bestFit="1" customWidth="1"/>
    <col min="9" max="9" width="6.75390625" style="0" bestFit="1" customWidth="1"/>
    <col min="10" max="10" width="7.25390625" style="0" bestFit="1" customWidth="1"/>
    <col min="11" max="11" width="8.25390625" style="0" bestFit="1" customWidth="1"/>
    <col min="12" max="12" width="9.375" style="0" bestFit="1" customWidth="1"/>
    <col min="13" max="14" width="6.375" style="0" bestFit="1" customWidth="1"/>
    <col min="15" max="15" width="7.625" style="0" bestFit="1" customWidth="1"/>
    <col min="16" max="16" width="8.75390625" style="0" bestFit="1" customWidth="1"/>
    <col min="17" max="17" width="7.25390625" style="0" customWidth="1"/>
    <col min="18" max="18" width="6.875" style="0" customWidth="1"/>
    <col min="19" max="19" width="8.375" style="0" customWidth="1"/>
    <col min="20" max="20" width="9.75390625" style="0" customWidth="1"/>
    <col min="21" max="22" width="9.25390625" style="0" bestFit="1" customWidth="1"/>
    <col min="23" max="23" width="9.125" style="0" bestFit="1" customWidth="1"/>
    <col min="24" max="24" width="8.25390625" style="0" customWidth="1"/>
    <col min="25" max="26" width="9.875" style="0" customWidth="1"/>
    <col min="27" max="27" width="9.625" style="0" customWidth="1"/>
    <col min="28" max="28" width="6.625" style="0" customWidth="1"/>
  </cols>
  <sheetData>
    <row r="1" spans="2:29" s="50" customFormat="1" ht="21">
      <c r="B1" s="49" t="s">
        <v>48</v>
      </c>
      <c r="D1" s="51"/>
      <c r="AA1" s="52"/>
      <c r="AC1" s="69">
        <v>24</v>
      </c>
    </row>
    <row r="2" spans="2:28" s="50" customFormat="1" ht="21">
      <c r="B2" s="49"/>
      <c r="D2" s="53"/>
      <c r="Y2" s="100" t="s">
        <v>10</v>
      </c>
      <c r="Z2" s="100"/>
      <c r="AA2" s="101"/>
      <c r="AB2" s="101"/>
    </row>
    <row r="3" s="11" customFormat="1" ht="15" customHeight="1" thickBot="1">
      <c r="D3" s="12"/>
    </row>
    <row r="4" spans="2:28" ht="29.25" customHeight="1">
      <c r="B4" s="130" t="s">
        <v>13</v>
      </c>
      <c r="C4" s="130"/>
      <c r="D4" s="130"/>
      <c r="E4" s="124" t="s">
        <v>27</v>
      </c>
      <c r="F4" s="139" t="s">
        <v>34</v>
      </c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1"/>
      <c r="T4" s="8" t="s">
        <v>50</v>
      </c>
      <c r="U4" s="9" t="s">
        <v>51</v>
      </c>
      <c r="V4" s="106" t="s">
        <v>52</v>
      </c>
      <c r="W4" s="107"/>
      <c r="X4" s="8" t="s">
        <v>53</v>
      </c>
      <c r="Y4" s="8" t="s">
        <v>54</v>
      </c>
      <c r="Z4" s="8" t="s">
        <v>55</v>
      </c>
      <c r="AA4" s="8" t="s">
        <v>56</v>
      </c>
      <c r="AB4" s="10" t="s">
        <v>57</v>
      </c>
    </row>
    <row r="5" spans="2:28" ht="45" customHeight="1">
      <c r="B5" s="131"/>
      <c r="C5" s="131"/>
      <c r="D5" s="131"/>
      <c r="E5" s="125"/>
      <c r="F5" s="118" t="s">
        <v>14</v>
      </c>
      <c r="G5" s="119"/>
      <c r="H5" s="115" t="s">
        <v>16</v>
      </c>
      <c r="I5" s="116"/>
      <c r="J5" s="116"/>
      <c r="K5" s="117"/>
      <c r="L5" s="115" t="s">
        <v>17</v>
      </c>
      <c r="M5" s="116"/>
      <c r="N5" s="116"/>
      <c r="O5" s="117"/>
      <c r="P5" s="113" t="s">
        <v>26</v>
      </c>
      <c r="Q5" s="113" t="s">
        <v>29</v>
      </c>
      <c r="R5" s="129" t="s">
        <v>18</v>
      </c>
      <c r="S5" s="129" t="s">
        <v>42</v>
      </c>
      <c r="T5" s="102" t="s">
        <v>28</v>
      </c>
      <c r="U5" s="3"/>
      <c r="V5" s="108"/>
      <c r="W5" s="109"/>
      <c r="X5" s="102" t="s">
        <v>58</v>
      </c>
      <c r="Y5" s="58" t="s">
        <v>12</v>
      </c>
      <c r="Z5" s="102" t="s">
        <v>33</v>
      </c>
      <c r="AA5" s="102" t="s">
        <v>24</v>
      </c>
      <c r="AB5" s="104" t="s">
        <v>59</v>
      </c>
    </row>
    <row r="6" spans="2:28" ht="68.25" customHeight="1" thickBot="1">
      <c r="B6" s="132"/>
      <c r="C6" s="132"/>
      <c r="D6" s="132"/>
      <c r="E6" s="5" t="s">
        <v>20</v>
      </c>
      <c r="F6" s="120"/>
      <c r="G6" s="121"/>
      <c r="H6" s="6" t="s">
        <v>4</v>
      </c>
      <c r="I6" s="7" t="s">
        <v>5</v>
      </c>
      <c r="J6" s="7" t="s">
        <v>6</v>
      </c>
      <c r="K6" s="7" t="s">
        <v>7</v>
      </c>
      <c r="L6" s="6" t="s">
        <v>4</v>
      </c>
      <c r="M6" s="7" t="s">
        <v>5</v>
      </c>
      <c r="N6" s="7" t="s">
        <v>6</v>
      </c>
      <c r="O6" s="7" t="s">
        <v>7</v>
      </c>
      <c r="P6" s="114"/>
      <c r="Q6" s="114"/>
      <c r="R6" s="113"/>
      <c r="S6" s="113"/>
      <c r="T6" s="110"/>
      <c r="U6" s="7" t="s">
        <v>25</v>
      </c>
      <c r="V6" s="7" t="s">
        <v>8</v>
      </c>
      <c r="W6" s="7" t="s">
        <v>9</v>
      </c>
      <c r="X6" s="103"/>
      <c r="Y6" s="4" t="s">
        <v>19</v>
      </c>
      <c r="Z6" s="103"/>
      <c r="AA6" s="103"/>
      <c r="AB6" s="105"/>
    </row>
    <row r="7" spans="2:28" s="18" customFormat="1" ht="23.25" customHeight="1">
      <c r="B7" s="93" t="str">
        <f>AC1&amp;"年"</f>
        <v>24年</v>
      </c>
      <c r="C7" s="98" t="s">
        <v>0</v>
      </c>
      <c r="D7" s="99"/>
      <c r="E7" s="78">
        <f>F7+T7+U7+X7+Y7+Z7+AA7+AB7</f>
        <v>10973</v>
      </c>
      <c r="F7" s="122">
        <f>H7+L7+P7+Q7+R7+S7</f>
        <v>7069</v>
      </c>
      <c r="G7" s="123"/>
      <c r="H7" s="73">
        <v>6932</v>
      </c>
      <c r="I7" s="16"/>
      <c r="J7" s="16"/>
      <c r="K7" s="16"/>
      <c r="L7" s="73">
        <v>129</v>
      </c>
      <c r="M7" s="16"/>
      <c r="N7" s="16"/>
      <c r="O7" s="16"/>
      <c r="P7" s="73">
        <v>6</v>
      </c>
      <c r="Q7" s="73">
        <v>0</v>
      </c>
      <c r="R7" s="73">
        <v>2</v>
      </c>
      <c r="S7" s="73">
        <v>0</v>
      </c>
      <c r="T7" s="73">
        <v>1234</v>
      </c>
      <c r="U7" s="76">
        <f>SUM(V7:W7)</f>
        <v>689</v>
      </c>
      <c r="V7" s="73">
        <v>200</v>
      </c>
      <c r="W7" s="73">
        <v>489</v>
      </c>
      <c r="X7" s="73">
        <v>72</v>
      </c>
      <c r="Y7" s="73">
        <v>1136</v>
      </c>
      <c r="Z7" s="73">
        <v>103</v>
      </c>
      <c r="AA7" s="73">
        <v>670</v>
      </c>
      <c r="AB7" s="77">
        <v>0</v>
      </c>
    </row>
    <row r="8" spans="2:28" s="18" customFormat="1" ht="22.5" customHeight="1">
      <c r="B8" s="94"/>
      <c r="C8" s="96" t="s">
        <v>1</v>
      </c>
      <c r="D8" s="97"/>
      <c r="E8" s="79">
        <f>F8+T8+U8+X8+Y8+Z8+AA8+AB8</f>
        <v>6524</v>
      </c>
      <c r="F8" s="133">
        <f>H8+L8+P8+Q8+R8+S8</f>
        <v>3870</v>
      </c>
      <c r="G8" s="134"/>
      <c r="H8" s="75">
        <f>SUM(I8:K8)</f>
        <v>3781</v>
      </c>
      <c r="I8" s="21">
        <v>584</v>
      </c>
      <c r="J8" s="21">
        <v>214</v>
      </c>
      <c r="K8" s="21">
        <v>2983</v>
      </c>
      <c r="L8" s="75">
        <f>SUM(M8:O8)</f>
        <v>84</v>
      </c>
      <c r="M8" s="21">
        <v>0</v>
      </c>
      <c r="N8" s="21">
        <v>0</v>
      </c>
      <c r="O8" s="21">
        <v>84</v>
      </c>
      <c r="P8" s="21">
        <v>5</v>
      </c>
      <c r="Q8" s="21">
        <v>0</v>
      </c>
      <c r="R8" s="21">
        <v>0</v>
      </c>
      <c r="S8" s="21">
        <v>0</v>
      </c>
      <c r="T8" s="21">
        <v>906</v>
      </c>
      <c r="U8" s="75">
        <f>SUM(V8:W8)</f>
        <v>347</v>
      </c>
      <c r="V8" s="21">
        <v>119</v>
      </c>
      <c r="W8" s="21">
        <v>228</v>
      </c>
      <c r="X8" s="21">
        <v>60</v>
      </c>
      <c r="Y8" s="21">
        <v>869</v>
      </c>
      <c r="Z8" s="21">
        <v>91</v>
      </c>
      <c r="AA8" s="21">
        <v>381</v>
      </c>
      <c r="AB8" s="22">
        <v>0</v>
      </c>
    </row>
    <row r="9" spans="2:28" s="18" customFormat="1" ht="22.5" customHeight="1">
      <c r="B9" s="94"/>
      <c r="C9" s="96" t="s">
        <v>15</v>
      </c>
      <c r="D9" s="97"/>
      <c r="E9" s="79">
        <f>F9+T9+U9+X9+Y9+Z9+AA9+AB9</f>
        <v>6329</v>
      </c>
      <c r="F9" s="133">
        <f>H9+L9+P9+Q9+R9+S9</f>
        <v>3848</v>
      </c>
      <c r="G9" s="134"/>
      <c r="H9" s="75">
        <f>SUM(I9:K9)</f>
        <v>3765</v>
      </c>
      <c r="I9" s="21">
        <v>584</v>
      </c>
      <c r="J9" s="21">
        <v>214</v>
      </c>
      <c r="K9" s="21">
        <v>2967</v>
      </c>
      <c r="L9" s="75">
        <f>SUM(M9:O9)</f>
        <v>81</v>
      </c>
      <c r="M9" s="21">
        <v>0</v>
      </c>
      <c r="N9" s="21">
        <v>0</v>
      </c>
      <c r="O9" s="21">
        <v>81</v>
      </c>
      <c r="P9" s="21">
        <v>2</v>
      </c>
      <c r="Q9" s="21">
        <v>0</v>
      </c>
      <c r="R9" s="21">
        <v>0</v>
      </c>
      <c r="S9" s="21">
        <v>0</v>
      </c>
      <c r="T9" s="21">
        <v>889</v>
      </c>
      <c r="U9" s="75">
        <f>SUM(V9:W9)</f>
        <v>344</v>
      </c>
      <c r="V9" s="21">
        <v>117</v>
      </c>
      <c r="W9" s="21">
        <v>227</v>
      </c>
      <c r="X9" s="21">
        <v>55</v>
      </c>
      <c r="Y9" s="21">
        <v>780</v>
      </c>
      <c r="Z9" s="21">
        <v>51</v>
      </c>
      <c r="AA9" s="21">
        <v>362</v>
      </c>
      <c r="AB9" s="22">
        <v>0</v>
      </c>
    </row>
    <row r="10" spans="2:28" s="18" customFormat="1" ht="22.5" customHeight="1">
      <c r="B10" s="94"/>
      <c r="C10" s="96" t="s">
        <v>2</v>
      </c>
      <c r="D10" s="97"/>
      <c r="E10" s="61">
        <f>F10+T10+U10+X10+Y10+Z10+AA10+AB10</f>
        <v>368207</v>
      </c>
      <c r="F10" s="91">
        <f>H10+L10+P10+Q10+R10+S10</f>
        <v>172655</v>
      </c>
      <c r="G10" s="92"/>
      <c r="H10" s="21">
        <v>168296</v>
      </c>
      <c r="I10" s="24"/>
      <c r="J10" s="24"/>
      <c r="K10" s="24"/>
      <c r="L10" s="21">
        <v>3711</v>
      </c>
      <c r="M10" s="24"/>
      <c r="N10" s="24"/>
      <c r="O10" s="24"/>
      <c r="P10" s="21">
        <v>128</v>
      </c>
      <c r="Q10" s="21">
        <v>40</v>
      </c>
      <c r="R10" s="21">
        <v>477</v>
      </c>
      <c r="S10" s="21">
        <v>3</v>
      </c>
      <c r="T10" s="21">
        <v>53219</v>
      </c>
      <c r="U10" s="21">
        <v>27311</v>
      </c>
      <c r="V10" s="54"/>
      <c r="W10" s="54"/>
      <c r="X10" s="21">
        <v>4968</v>
      </c>
      <c r="Y10" s="21">
        <v>88774</v>
      </c>
      <c r="Z10" s="21">
        <v>4113</v>
      </c>
      <c r="AA10" s="21">
        <v>17086</v>
      </c>
      <c r="AB10" s="22">
        <v>81</v>
      </c>
    </row>
    <row r="11" spans="2:28" s="18" customFormat="1" ht="22.5" customHeight="1" thickBot="1">
      <c r="B11" s="95"/>
      <c r="C11" s="87" t="s">
        <v>3</v>
      </c>
      <c r="D11" s="88"/>
      <c r="E11" s="62">
        <f>F11+T11+U11+X11+Y11+Z11+AA11+AB11</f>
        <v>531210</v>
      </c>
      <c r="F11" s="111">
        <f>H11+L11+P11+Q11+R11+S11</f>
        <v>273765</v>
      </c>
      <c r="G11" s="112"/>
      <c r="H11" s="28">
        <v>267366</v>
      </c>
      <c r="I11" s="27"/>
      <c r="J11" s="27"/>
      <c r="K11" s="27"/>
      <c r="L11" s="28">
        <v>5456</v>
      </c>
      <c r="M11" s="27"/>
      <c r="N11" s="27"/>
      <c r="O11" s="27"/>
      <c r="P11" s="28">
        <v>176</v>
      </c>
      <c r="Q11" s="28">
        <v>54</v>
      </c>
      <c r="R11" s="28">
        <v>710</v>
      </c>
      <c r="S11" s="28">
        <v>3</v>
      </c>
      <c r="T11" s="28">
        <v>71577</v>
      </c>
      <c r="U11" s="59">
        <f>SUM(V11:W11)</f>
        <v>41411</v>
      </c>
      <c r="V11" s="28">
        <v>18668</v>
      </c>
      <c r="W11" s="28">
        <v>22743</v>
      </c>
      <c r="X11" s="28">
        <v>5873</v>
      </c>
      <c r="Y11" s="28">
        <v>105813</v>
      </c>
      <c r="Z11" s="28">
        <v>4916</v>
      </c>
      <c r="AA11" s="28">
        <v>27697</v>
      </c>
      <c r="AB11" s="60">
        <v>158</v>
      </c>
    </row>
    <row r="12" spans="2:28" s="18" customFormat="1" ht="22.5" customHeight="1">
      <c r="B12" s="93" t="str">
        <f>AC1-1&amp;"年"</f>
        <v>23年</v>
      </c>
      <c r="C12" s="98" t="s">
        <v>0</v>
      </c>
      <c r="D12" s="99"/>
      <c r="E12" s="78">
        <v>11070</v>
      </c>
      <c r="F12" s="122">
        <v>7048</v>
      </c>
      <c r="G12" s="123"/>
      <c r="H12" s="73">
        <v>6903</v>
      </c>
      <c r="I12" s="16"/>
      <c r="J12" s="16"/>
      <c r="K12" s="16"/>
      <c r="L12" s="73">
        <v>139</v>
      </c>
      <c r="M12" s="16"/>
      <c r="N12" s="16"/>
      <c r="O12" s="16"/>
      <c r="P12" s="73">
        <v>2</v>
      </c>
      <c r="Q12" s="73">
        <v>1</v>
      </c>
      <c r="R12" s="73">
        <v>3</v>
      </c>
      <c r="S12" s="73">
        <v>0</v>
      </c>
      <c r="T12" s="73">
        <v>1182</v>
      </c>
      <c r="U12" s="76">
        <v>816</v>
      </c>
      <c r="V12" s="73">
        <v>240</v>
      </c>
      <c r="W12" s="73">
        <v>576</v>
      </c>
      <c r="X12" s="73">
        <v>81</v>
      </c>
      <c r="Y12" s="73">
        <v>1149</v>
      </c>
      <c r="Z12" s="73">
        <v>110</v>
      </c>
      <c r="AA12" s="73">
        <v>684</v>
      </c>
      <c r="AB12" s="77">
        <v>0</v>
      </c>
    </row>
    <row r="13" spans="2:28" s="18" customFormat="1" ht="22.5" customHeight="1">
      <c r="B13" s="94"/>
      <c r="C13" s="96" t="s">
        <v>1</v>
      </c>
      <c r="D13" s="97"/>
      <c r="E13" s="79">
        <v>6652</v>
      </c>
      <c r="F13" s="133">
        <v>3910</v>
      </c>
      <c r="G13" s="134"/>
      <c r="H13" s="75">
        <v>3832</v>
      </c>
      <c r="I13" s="21">
        <v>572</v>
      </c>
      <c r="J13" s="21">
        <v>234</v>
      </c>
      <c r="K13" s="21">
        <v>3026</v>
      </c>
      <c r="L13" s="75">
        <v>76</v>
      </c>
      <c r="M13" s="21">
        <v>1</v>
      </c>
      <c r="N13" s="21">
        <v>3</v>
      </c>
      <c r="O13" s="21">
        <v>72</v>
      </c>
      <c r="P13" s="21">
        <v>2</v>
      </c>
      <c r="Q13" s="21">
        <v>0</v>
      </c>
      <c r="R13" s="21">
        <v>0</v>
      </c>
      <c r="S13" s="21">
        <v>0</v>
      </c>
      <c r="T13" s="21">
        <v>893</v>
      </c>
      <c r="U13" s="75">
        <v>409</v>
      </c>
      <c r="V13" s="21">
        <v>168</v>
      </c>
      <c r="W13" s="21">
        <v>241</v>
      </c>
      <c r="X13" s="21">
        <v>63</v>
      </c>
      <c r="Y13" s="21">
        <v>883</v>
      </c>
      <c r="Z13" s="21">
        <v>97</v>
      </c>
      <c r="AA13" s="21">
        <v>397</v>
      </c>
      <c r="AB13" s="22">
        <v>0</v>
      </c>
    </row>
    <row r="14" spans="2:28" s="18" customFormat="1" ht="22.5" customHeight="1">
      <c r="B14" s="94"/>
      <c r="C14" s="96" t="s">
        <v>15</v>
      </c>
      <c r="D14" s="97"/>
      <c r="E14" s="79">
        <v>6447</v>
      </c>
      <c r="F14" s="133">
        <v>3896</v>
      </c>
      <c r="G14" s="134"/>
      <c r="H14" s="75">
        <v>3821</v>
      </c>
      <c r="I14" s="21">
        <v>572</v>
      </c>
      <c r="J14" s="21">
        <v>234</v>
      </c>
      <c r="K14" s="21">
        <v>3015</v>
      </c>
      <c r="L14" s="75">
        <v>74</v>
      </c>
      <c r="M14" s="21">
        <v>1</v>
      </c>
      <c r="N14" s="21">
        <v>3</v>
      </c>
      <c r="O14" s="21">
        <v>70</v>
      </c>
      <c r="P14" s="21">
        <v>1</v>
      </c>
      <c r="Q14" s="21">
        <v>0</v>
      </c>
      <c r="R14" s="21">
        <v>0</v>
      </c>
      <c r="S14" s="21">
        <v>0</v>
      </c>
      <c r="T14" s="21">
        <v>873</v>
      </c>
      <c r="U14" s="75">
        <v>396</v>
      </c>
      <c r="V14" s="21">
        <v>155</v>
      </c>
      <c r="W14" s="21">
        <v>241</v>
      </c>
      <c r="X14" s="21">
        <v>53</v>
      </c>
      <c r="Y14" s="21">
        <v>807</v>
      </c>
      <c r="Z14" s="21">
        <v>44</v>
      </c>
      <c r="AA14" s="21">
        <v>378</v>
      </c>
      <c r="AB14" s="22">
        <v>0</v>
      </c>
    </row>
    <row r="15" spans="2:28" s="18" customFormat="1" ht="22.5" customHeight="1">
      <c r="B15" s="94"/>
      <c r="C15" s="96" t="s">
        <v>2</v>
      </c>
      <c r="D15" s="97"/>
      <c r="E15" s="79">
        <v>371547</v>
      </c>
      <c r="F15" s="133">
        <v>175883</v>
      </c>
      <c r="G15" s="134"/>
      <c r="H15" s="21">
        <v>171280</v>
      </c>
      <c r="I15" s="24"/>
      <c r="J15" s="24"/>
      <c r="K15" s="24"/>
      <c r="L15" s="21">
        <v>3869</v>
      </c>
      <c r="M15" s="24"/>
      <c r="N15" s="24"/>
      <c r="O15" s="24"/>
      <c r="P15" s="21">
        <v>128</v>
      </c>
      <c r="Q15" s="21">
        <v>63</v>
      </c>
      <c r="R15" s="21">
        <v>539</v>
      </c>
      <c r="S15" s="21">
        <v>4</v>
      </c>
      <c r="T15" s="21">
        <v>52135</v>
      </c>
      <c r="U15" s="21">
        <v>27854</v>
      </c>
      <c r="V15" s="54"/>
      <c r="W15" s="54"/>
      <c r="X15" s="21">
        <v>5093</v>
      </c>
      <c r="Y15" s="21">
        <v>86745</v>
      </c>
      <c r="Z15" s="21">
        <v>4384</v>
      </c>
      <c r="AA15" s="21">
        <v>19337</v>
      </c>
      <c r="AB15" s="22">
        <v>116</v>
      </c>
    </row>
    <row r="16" spans="2:28" s="18" customFormat="1" ht="22.5" customHeight="1" thickBot="1">
      <c r="B16" s="95"/>
      <c r="C16" s="87" t="s">
        <v>3</v>
      </c>
      <c r="D16" s="88"/>
      <c r="E16" s="80">
        <v>536615</v>
      </c>
      <c r="F16" s="147">
        <v>278416</v>
      </c>
      <c r="G16" s="148"/>
      <c r="H16" s="28">
        <v>271509</v>
      </c>
      <c r="I16" s="27"/>
      <c r="J16" s="27"/>
      <c r="K16" s="27"/>
      <c r="L16" s="28">
        <v>5823</v>
      </c>
      <c r="M16" s="27"/>
      <c r="N16" s="27"/>
      <c r="O16" s="27"/>
      <c r="P16" s="28">
        <v>194</v>
      </c>
      <c r="Q16" s="28">
        <v>87</v>
      </c>
      <c r="R16" s="28">
        <v>799</v>
      </c>
      <c r="S16" s="28">
        <v>4</v>
      </c>
      <c r="T16" s="28">
        <v>69458</v>
      </c>
      <c r="U16" s="59">
        <v>42994</v>
      </c>
      <c r="V16" s="28">
        <v>19353</v>
      </c>
      <c r="W16" s="28">
        <v>23641</v>
      </c>
      <c r="X16" s="28">
        <v>6003</v>
      </c>
      <c r="Y16" s="28">
        <v>103651</v>
      </c>
      <c r="Z16" s="28">
        <v>5374</v>
      </c>
      <c r="AA16" s="28">
        <v>30542</v>
      </c>
      <c r="AB16" s="60">
        <v>177</v>
      </c>
    </row>
    <row r="17" spans="2:4" s="11" customFormat="1" ht="22.5" customHeight="1">
      <c r="B17" s="31"/>
      <c r="C17" s="31"/>
      <c r="D17" s="32"/>
    </row>
    <row r="18" spans="2:4" s="11" customFormat="1" ht="22.5" customHeight="1" thickBot="1">
      <c r="B18" s="31" t="s">
        <v>11</v>
      </c>
      <c r="C18" s="31"/>
      <c r="D18" s="12"/>
    </row>
    <row r="19" spans="2:28" s="18" customFormat="1" ht="22.5" customHeight="1">
      <c r="B19" s="142" t="str">
        <f>B7</f>
        <v>24年</v>
      </c>
      <c r="C19" s="135" t="s">
        <v>0</v>
      </c>
      <c r="D19" s="136"/>
      <c r="E19" s="33">
        <f>F19+T19+U19+X19+Y19+Z19+AA19+AB19</f>
        <v>100.00000000000003</v>
      </c>
      <c r="F19" s="85">
        <f aca="true" t="shared" si="0" ref="F19:F28">F7/$E7*100</f>
        <v>64.42176250797412</v>
      </c>
      <c r="G19" s="86"/>
      <c r="H19" s="34">
        <f aca="true" t="shared" si="1" ref="H19:K28">H7/$E7*100</f>
        <v>63.17324341565661</v>
      </c>
      <c r="I19" s="35"/>
      <c r="J19" s="35"/>
      <c r="K19" s="35"/>
      <c r="L19" s="34">
        <f>L7/$E7*100</f>
        <v>1.175612867948601</v>
      </c>
      <c r="M19" s="35"/>
      <c r="N19" s="35"/>
      <c r="O19" s="35"/>
      <c r="P19" s="34">
        <f aca="true" t="shared" si="2" ref="P19:AB28">P7/$E7*100</f>
        <v>0.054679668276679125</v>
      </c>
      <c r="Q19" s="34">
        <f t="shared" si="2"/>
        <v>0</v>
      </c>
      <c r="R19" s="34">
        <f t="shared" si="2"/>
        <v>0.018226556092226374</v>
      </c>
      <c r="S19" s="34">
        <f t="shared" si="2"/>
        <v>0</v>
      </c>
      <c r="T19" s="34">
        <f t="shared" si="2"/>
        <v>11.245785108903672</v>
      </c>
      <c r="U19" s="34">
        <f t="shared" si="2"/>
        <v>6.279048573771987</v>
      </c>
      <c r="V19" s="34">
        <f t="shared" si="2"/>
        <v>1.8226556092226374</v>
      </c>
      <c r="W19" s="34">
        <f t="shared" si="2"/>
        <v>4.456392964549349</v>
      </c>
      <c r="X19" s="34">
        <f t="shared" si="2"/>
        <v>0.6561560193201494</v>
      </c>
      <c r="Y19" s="34">
        <f t="shared" si="2"/>
        <v>10.35268386038458</v>
      </c>
      <c r="Z19" s="34">
        <f t="shared" si="2"/>
        <v>0.9386676387496582</v>
      </c>
      <c r="AA19" s="34">
        <f t="shared" si="2"/>
        <v>6.105896290895836</v>
      </c>
      <c r="AB19" s="36">
        <f t="shared" si="2"/>
        <v>0</v>
      </c>
    </row>
    <row r="20" spans="2:28" s="18" customFormat="1" ht="22.5" customHeight="1">
      <c r="B20" s="143"/>
      <c r="C20" s="137" t="s">
        <v>1</v>
      </c>
      <c r="D20" s="138"/>
      <c r="E20" s="37">
        <f aca="true" t="shared" si="3" ref="E20:E28">F20+T20+U20+X20+Y20+Z20+AA20+AB20</f>
        <v>100.00000000000001</v>
      </c>
      <c r="F20" s="83">
        <f t="shared" si="0"/>
        <v>59.319435928877986</v>
      </c>
      <c r="G20" s="84"/>
      <c r="H20" s="38">
        <f t="shared" si="1"/>
        <v>57.955242182709995</v>
      </c>
      <c r="I20" s="38">
        <f t="shared" si="1"/>
        <v>8.951563458001226</v>
      </c>
      <c r="J20" s="38">
        <f t="shared" si="1"/>
        <v>3.2801961986511343</v>
      </c>
      <c r="K20" s="38">
        <f t="shared" si="1"/>
        <v>45.72348252605764</v>
      </c>
      <c r="L20" s="38">
        <f>L8/$E8*100</f>
        <v>1.2875536480686696</v>
      </c>
      <c r="M20" s="38">
        <f aca="true" t="shared" si="4" ref="M20:O21">M8/$E8*100</f>
        <v>0</v>
      </c>
      <c r="N20" s="38">
        <f t="shared" si="4"/>
        <v>0</v>
      </c>
      <c r="O20" s="38">
        <f t="shared" si="4"/>
        <v>1.2875536480686696</v>
      </c>
      <c r="P20" s="38">
        <f t="shared" si="2"/>
        <v>0.07664009809932557</v>
      </c>
      <c r="Q20" s="38">
        <f t="shared" si="2"/>
        <v>0</v>
      </c>
      <c r="R20" s="38">
        <f t="shared" si="2"/>
        <v>0</v>
      </c>
      <c r="S20" s="38">
        <f t="shared" si="2"/>
        <v>0</v>
      </c>
      <c r="T20" s="38">
        <f t="shared" si="2"/>
        <v>13.887185775597793</v>
      </c>
      <c r="U20" s="38">
        <f t="shared" si="2"/>
        <v>5.318822808093195</v>
      </c>
      <c r="V20" s="38">
        <f t="shared" si="2"/>
        <v>1.8240343347639485</v>
      </c>
      <c r="W20" s="38">
        <f t="shared" si="2"/>
        <v>3.494788473329246</v>
      </c>
      <c r="X20" s="38">
        <f t="shared" si="2"/>
        <v>0.9196811771919068</v>
      </c>
      <c r="Y20" s="38">
        <f t="shared" si="2"/>
        <v>13.320049049662783</v>
      </c>
      <c r="Z20" s="38">
        <f t="shared" si="2"/>
        <v>1.3948497854077253</v>
      </c>
      <c r="AA20" s="38">
        <f t="shared" si="2"/>
        <v>5.839975475168608</v>
      </c>
      <c r="AB20" s="39">
        <f t="shared" si="2"/>
        <v>0</v>
      </c>
    </row>
    <row r="21" spans="2:28" s="18" customFormat="1" ht="22.5" customHeight="1">
      <c r="B21" s="143"/>
      <c r="C21" s="137" t="s">
        <v>15</v>
      </c>
      <c r="D21" s="138"/>
      <c r="E21" s="37">
        <f t="shared" si="3"/>
        <v>100.00000000000001</v>
      </c>
      <c r="F21" s="83">
        <f t="shared" si="0"/>
        <v>60.799494390899035</v>
      </c>
      <c r="G21" s="84"/>
      <c r="H21" s="38">
        <f t="shared" si="1"/>
        <v>59.48807078527414</v>
      </c>
      <c r="I21" s="38">
        <f t="shared" si="1"/>
        <v>9.227366092589667</v>
      </c>
      <c r="J21" s="38">
        <f t="shared" si="1"/>
        <v>3.3812608626955285</v>
      </c>
      <c r="K21" s="38">
        <f t="shared" si="1"/>
        <v>46.879443829988936</v>
      </c>
      <c r="L21" s="38">
        <f>L9/$E9*100</f>
        <v>1.2798230368146626</v>
      </c>
      <c r="M21" s="38">
        <f t="shared" si="4"/>
        <v>0</v>
      </c>
      <c r="N21" s="38">
        <f t="shared" si="4"/>
        <v>0</v>
      </c>
      <c r="O21" s="38">
        <f t="shared" si="4"/>
        <v>1.2798230368146626</v>
      </c>
      <c r="P21" s="38">
        <f t="shared" si="2"/>
        <v>0.03160056881023859</v>
      </c>
      <c r="Q21" s="38">
        <f t="shared" si="2"/>
        <v>0</v>
      </c>
      <c r="R21" s="38">
        <f t="shared" si="2"/>
        <v>0</v>
      </c>
      <c r="S21" s="38">
        <f t="shared" si="2"/>
        <v>0</v>
      </c>
      <c r="T21" s="38">
        <f t="shared" si="2"/>
        <v>14.04645283615105</v>
      </c>
      <c r="U21" s="38">
        <f t="shared" si="2"/>
        <v>5.435297835361037</v>
      </c>
      <c r="V21" s="38">
        <f t="shared" si="2"/>
        <v>1.8486332753989574</v>
      </c>
      <c r="W21" s="38">
        <f t="shared" si="2"/>
        <v>3.5866645599620792</v>
      </c>
      <c r="X21" s="38">
        <f t="shared" si="2"/>
        <v>0.869015642281561</v>
      </c>
      <c r="Y21" s="38">
        <f t="shared" si="2"/>
        <v>12.324221835993047</v>
      </c>
      <c r="Z21" s="38">
        <f t="shared" si="2"/>
        <v>0.805814504661084</v>
      </c>
      <c r="AA21" s="38">
        <f t="shared" si="2"/>
        <v>5.719702954653184</v>
      </c>
      <c r="AB21" s="39">
        <f t="shared" si="2"/>
        <v>0</v>
      </c>
    </row>
    <row r="22" spans="2:28" s="18" customFormat="1" ht="22.5" customHeight="1">
      <c r="B22" s="143"/>
      <c r="C22" s="137" t="s">
        <v>2</v>
      </c>
      <c r="D22" s="138"/>
      <c r="E22" s="37">
        <f t="shared" si="3"/>
        <v>100.00000000000001</v>
      </c>
      <c r="F22" s="83">
        <f t="shared" si="0"/>
        <v>46.89074352198627</v>
      </c>
      <c r="G22" s="84"/>
      <c r="H22" s="38">
        <f t="shared" si="1"/>
        <v>45.706898565209244</v>
      </c>
      <c r="I22" s="40"/>
      <c r="J22" s="40"/>
      <c r="K22" s="40"/>
      <c r="L22" s="38">
        <f>L10/$E10*100</f>
        <v>1.0078569934846433</v>
      </c>
      <c r="M22" s="40"/>
      <c r="N22" s="40"/>
      <c r="O22" s="40"/>
      <c r="P22" s="38">
        <f t="shared" si="2"/>
        <v>0.034763054477508576</v>
      </c>
      <c r="Q22" s="38">
        <f t="shared" si="2"/>
        <v>0.01086345452422143</v>
      </c>
      <c r="R22" s="38">
        <f t="shared" si="2"/>
        <v>0.12954669520134054</v>
      </c>
      <c r="S22" s="38">
        <f t="shared" si="2"/>
        <v>0.0008147590893166072</v>
      </c>
      <c r="T22" s="38">
        <f t="shared" si="2"/>
        <v>14.453554658113507</v>
      </c>
      <c r="U22" s="38">
        <f t="shared" si="2"/>
        <v>7.417295162775287</v>
      </c>
      <c r="V22" s="55"/>
      <c r="W22" s="55"/>
      <c r="X22" s="38">
        <f t="shared" si="2"/>
        <v>1.3492410519083016</v>
      </c>
      <c r="Y22" s="38">
        <f t="shared" si="2"/>
        <v>24.109807798330827</v>
      </c>
      <c r="Z22" s="38">
        <f t="shared" si="2"/>
        <v>1.1170347114530685</v>
      </c>
      <c r="AA22" s="38">
        <f t="shared" si="2"/>
        <v>4.640324600021184</v>
      </c>
      <c r="AB22" s="39">
        <f t="shared" si="2"/>
        <v>0.021998495411548396</v>
      </c>
    </row>
    <row r="23" spans="2:28" s="18" customFormat="1" ht="22.5" customHeight="1" thickBot="1">
      <c r="B23" s="144"/>
      <c r="C23" s="145" t="s">
        <v>3</v>
      </c>
      <c r="D23" s="146"/>
      <c r="E23" s="42">
        <f t="shared" si="3"/>
        <v>99.99999999999999</v>
      </c>
      <c r="F23" s="81">
        <f t="shared" si="0"/>
        <v>51.53611566047326</v>
      </c>
      <c r="G23" s="82"/>
      <c r="H23" s="38">
        <f t="shared" si="1"/>
        <v>50.33150731349184</v>
      </c>
      <c r="I23" s="41"/>
      <c r="J23" s="41"/>
      <c r="K23" s="41"/>
      <c r="L23" s="38">
        <f>L11/$E11*100</f>
        <v>1.0270890984732968</v>
      </c>
      <c r="M23" s="41"/>
      <c r="N23" s="41"/>
      <c r="O23" s="41"/>
      <c r="P23" s="38">
        <f t="shared" si="2"/>
        <v>0.033131906402364415</v>
      </c>
      <c r="Q23" s="38">
        <f t="shared" si="2"/>
        <v>0.010165471282543626</v>
      </c>
      <c r="R23" s="38">
        <f t="shared" si="2"/>
        <v>0.13365712241862918</v>
      </c>
      <c r="S23" s="38">
        <f t="shared" si="2"/>
        <v>0.000564748404585757</v>
      </c>
      <c r="T23" s="38">
        <f t="shared" si="2"/>
        <v>13.474332185011578</v>
      </c>
      <c r="U23" s="38">
        <f t="shared" si="2"/>
        <v>7.795598727433594</v>
      </c>
      <c r="V23" s="38">
        <f>V11/$E11*100</f>
        <v>3.5142410722689705</v>
      </c>
      <c r="W23" s="38">
        <f>W11/$E11*100</f>
        <v>4.281357655164624</v>
      </c>
      <c r="X23" s="38">
        <f t="shared" si="2"/>
        <v>1.105589126710717</v>
      </c>
      <c r="Y23" s="38">
        <f t="shared" si="2"/>
        <v>19.919240978144238</v>
      </c>
      <c r="Z23" s="38">
        <f t="shared" si="2"/>
        <v>0.9254343856478605</v>
      </c>
      <c r="AA23" s="38">
        <f t="shared" si="2"/>
        <v>5.213945520603904</v>
      </c>
      <c r="AB23" s="39">
        <f t="shared" si="2"/>
        <v>0.029743415974849873</v>
      </c>
    </row>
    <row r="24" spans="2:28" s="18" customFormat="1" ht="22.5" customHeight="1">
      <c r="B24" s="93" t="str">
        <f>AC1-1&amp;"年"</f>
        <v>23年</v>
      </c>
      <c r="C24" s="98" t="s">
        <v>0</v>
      </c>
      <c r="D24" s="99"/>
      <c r="E24" s="37">
        <f t="shared" si="3"/>
        <v>100.00000000000001</v>
      </c>
      <c r="F24" s="85">
        <f t="shared" si="0"/>
        <v>63.667570009033426</v>
      </c>
      <c r="G24" s="86"/>
      <c r="H24" s="34">
        <f t="shared" si="1"/>
        <v>62.35772357723577</v>
      </c>
      <c r="I24" s="35"/>
      <c r="J24" s="35"/>
      <c r="K24" s="35"/>
      <c r="L24" s="34">
        <f aca="true" t="shared" si="5" ref="L24:O28">L12/$E12*100</f>
        <v>1.2556458897922314</v>
      </c>
      <c r="M24" s="35"/>
      <c r="N24" s="35"/>
      <c r="O24" s="35"/>
      <c r="P24" s="34">
        <f t="shared" si="2"/>
        <v>0.01806684733514002</v>
      </c>
      <c r="Q24" s="34">
        <f t="shared" si="2"/>
        <v>0.00903342366757001</v>
      </c>
      <c r="R24" s="34">
        <f t="shared" si="2"/>
        <v>0.02710027100271003</v>
      </c>
      <c r="S24" s="34">
        <f t="shared" si="2"/>
        <v>0</v>
      </c>
      <c r="T24" s="34">
        <f t="shared" si="2"/>
        <v>10.677506775067751</v>
      </c>
      <c r="U24" s="34">
        <f t="shared" si="2"/>
        <v>7.371273712737128</v>
      </c>
      <c r="V24" s="34">
        <f t="shared" si="2"/>
        <v>2.168021680216802</v>
      </c>
      <c r="W24" s="34">
        <f t="shared" si="2"/>
        <v>5.203252032520325</v>
      </c>
      <c r="X24" s="34">
        <f t="shared" si="2"/>
        <v>0.7317073170731708</v>
      </c>
      <c r="Y24" s="34">
        <f t="shared" si="2"/>
        <v>10.379403794037941</v>
      </c>
      <c r="Z24" s="34">
        <f t="shared" si="2"/>
        <v>0.9936766034327009</v>
      </c>
      <c r="AA24" s="34">
        <f t="shared" si="2"/>
        <v>6.178861788617886</v>
      </c>
      <c r="AB24" s="36">
        <f t="shared" si="2"/>
        <v>0</v>
      </c>
    </row>
    <row r="25" spans="2:28" s="18" customFormat="1" ht="22.5" customHeight="1">
      <c r="B25" s="94"/>
      <c r="C25" s="96" t="s">
        <v>1</v>
      </c>
      <c r="D25" s="97"/>
      <c r="E25" s="37">
        <f t="shared" si="3"/>
        <v>100.00000000000001</v>
      </c>
      <c r="F25" s="83">
        <f t="shared" si="0"/>
        <v>58.77931449188214</v>
      </c>
      <c r="G25" s="84"/>
      <c r="H25" s="38">
        <f t="shared" si="1"/>
        <v>57.606734816596514</v>
      </c>
      <c r="I25" s="38">
        <f>I13/$E13*100</f>
        <v>8.598917618761275</v>
      </c>
      <c r="J25" s="38">
        <f t="shared" si="1"/>
        <v>3.517739025856885</v>
      </c>
      <c r="K25" s="38">
        <f t="shared" si="1"/>
        <v>45.490078171978354</v>
      </c>
      <c r="L25" s="38">
        <f t="shared" si="5"/>
        <v>1.142513529765484</v>
      </c>
      <c r="M25" s="38">
        <f t="shared" si="5"/>
        <v>0.01503307276007216</v>
      </c>
      <c r="N25" s="38">
        <f t="shared" si="5"/>
        <v>0.04509921828021648</v>
      </c>
      <c r="O25" s="38">
        <f t="shared" si="5"/>
        <v>1.0823812387251954</v>
      </c>
      <c r="P25" s="38">
        <f t="shared" si="2"/>
        <v>0.03006614552014432</v>
      </c>
      <c r="Q25" s="38">
        <f t="shared" si="2"/>
        <v>0</v>
      </c>
      <c r="R25" s="38">
        <f t="shared" si="2"/>
        <v>0</v>
      </c>
      <c r="S25" s="38">
        <f t="shared" si="2"/>
        <v>0</v>
      </c>
      <c r="T25" s="38">
        <f t="shared" si="2"/>
        <v>13.424533974744438</v>
      </c>
      <c r="U25" s="38">
        <f t="shared" si="2"/>
        <v>6.148526758869513</v>
      </c>
      <c r="V25" s="38">
        <f t="shared" si="2"/>
        <v>2.525556223692123</v>
      </c>
      <c r="W25" s="38">
        <f t="shared" si="2"/>
        <v>3.6229705351773904</v>
      </c>
      <c r="X25" s="38">
        <f t="shared" si="2"/>
        <v>0.947083583884546</v>
      </c>
      <c r="Y25" s="38">
        <f t="shared" si="2"/>
        <v>13.274203247143715</v>
      </c>
      <c r="Z25" s="38">
        <f t="shared" si="2"/>
        <v>1.4582080577269996</v>
      </c>
      <c r="AA25" s="38">
        <f t="shared" si="2"/>
        <v>5.968129885748647</v>
      </c>
      <c r="AB25" s="39">
        <f t="shared" si="2"/>
        <v>0</v>
      </c>
    </row>
    <row r="26" spans="2:28" s="18" customFormat="1" ht="22.5" customHeight="1">
      <c r="B26" s="94"/>
      <c r="C26" s="96" t="s">
        <v>15</v>
      </c>
      <c r="D26" s="97"/>
      <c r="E26" s="37">
        <f t="shared" si="3"/>
        <v>100</v>
      </c>
      <c r="F26" s="83">
        <f t="shared" si="0"/>
        <v>60.431208313944474</v>
      </c>
      <c r="G26" s="84"/>
      <c r="H26" s="38">
        <f t="shared" si="1"/>
        <v>59.26787653172018</v>
      </c>
      <c r="I26" s="38">
        <f t="shared" si="1"/>
        <v>8.872343725763923</v>
      </c>
      <c r="J26" s="38">
        <f t="shared" si="1"/>
        <v>3.6295951605397856</v>
      </c>
      <c r="K26" s="38">
        <f t="shared" si="1"/>
        <v>46.76593764541647</v>
      </c>
      <c r="L26" s="38">
        <f t="shared" si="5"/>
        <v>1.1478206917946332</v>
      </c>
      <c r="M26" s="38">
        <f t="shared" si="5"/>
        <v>0.015511090429657206</v>
      </c>
      <c r="N26" s="38">
        <f t="shared" si="5"/>
        <v>0.04653327128897162</v>
      </c>
      <c r="O26" s="38">
        <f t="shared" si="5"/>
        <v>1.0857763300760044</v>
      </c>
      <c r="P26" s="38">
        <f t="shared" si="2"/>
        <v>0.015511090429657206</v>
      </c>
      <c r="Q26" s="38">
        <f t="shared" si="2"/>
        <v>0</v>
      </c>
      <c r="R26" s="38">
        <f t="shared" si="2"/>
        <v>0</v>
      </c>
      <c r="S26" s="38">
        <f t="shared" si="2"/>
        <v>0</v>
      </c>
      <c r="T26" s="38">
        <f t="shared" si="2"/>
        <v>13.541181945090742</v>
      </c>
      <c r="U26" s="38">
        <f t="shared" si="2"/>
        <v>6.142391810144253</v>
      </c>
      <c r="V26" s="38">
        <f t="shared" si="2"/>
        <v>2.404219016596867</v>
      </c>
      <c r="W26" s="38">
        <f t="shared" si="2"/>
        <v>3.738172793547386</v>
      </c>
      <c r="X26" s="38">
        <f t="shared" si="2"/>
        <v>0.8220877927718319</v>
      </c>
      <c r="Y26" s="38">
        <f t="shared" si="2"/>
        <v>12.517449976733364</v>
      </c>
      <c r="Z26" s="38">
        <f t="shared" si="2"/>
        <v>0.6824879789049171</v>
      </c>
      <c r="AA26" s="38">
        <f t="shared" si="2"/>
        <v>5.863192182410423</v>
      </c>
      <c r="AB26" s="39">
        <f t="shared" si="2"/>
        <v>0</v>
      </c>
    </row>
    <row r="27" spans="2:28" s="18" customFormat="1" ht="22.5" customHeight="1">
      <c r="B27" s="94"/>
      <c r="C27" s="96" t="s">
        <v>2</v>
      </c>
      <c r="D27" s="97"/>
      <c r="E27" s="37">
        <f t="shared" si="3"/>
        <v>100.00000000000001</v>
      </c>
      <c r="F27" s="83">
        <f t="shared" si="0"/>
        <v>47.33802183842152</v>
      </c>
      <c r="G27" s="84"/>
      <c r="H27" s="38">
        <f t="shared" si="1"/>
        <v>46.09914761793259</v>
      </c>
      <c r="I27" s="40"/>
      <c r="J27" s="40"/>
      <c r="K27" s="40"/>
      <c r="L27" s="38">
        <f t="shared" si="5"/>
        <v>1.041321824695126</v>
      </c>
      <c r="M27" s="40"/>
      <c r="N27" s="40"/>
      <c r="O27" s="40"/>
      <c r="P27" s="38">
        <f t="shared" si="2"/>
        <v>0.03445055403488657</v>
      </c>
      <c r="Q27" s="38">
        <f t="shared" si="2"/>
        <v>0.016956132064045733</v>
      </c>
      <c r="R27" s="38">
        <f t="shared" si="2"/>
        <v>0.14506912988128015</v>
      </c>
      <c r="S27" s="38">
        <f t="shared" si="2"/>
        <v>0.0010765798135902052</v>
      </c>
      <c r="T27" s="38">
        <f t="shared" si="2"/>
        <v>14.031872145381339</v>
      </c>
      <c r="U27" s="38">
        <f t="shared" si="2"/>
        <v>7.496763531935395</v>
      </c>
      <c r="V27" s="55"/>
      <c r="W27" s="55"/>
      <c r="X27" s="38">
        <f t="shared" si="2"/>
        <v>1.3707552476537288</v>
      </c>
      <c r="Y27" s="38">
        <f t="shared" si="2"/>
        <v>23.34697898247059</v>
      </c>
      <c r="Z27" s="38">
        <f t="shared" si="2"/>
        <v>1.179931475694865</v>
      </c>
      <c r="AA27" s="38">
        <f t="shared" si="2"/>
        <v>5.20445596384845</v>
      </c>
      <c r="AB27" s="39">
        <f t="shared" si="2"/>
        <v>0.03122081459411595</v>
      </c>
    </row>
    <row r="28" spans="2:28" s="18" customFormat="1" ht="22.5" customHeight="1" thickBot="1">
      <c r="B28" s="95"/>
      <c r="C28" s="87" t="s">
        <v>3</v>
      </c>
      <c r="D28" s="88"/>
      <c r="E28" s="42">
        <f t="shared" si="3"/>
        <v>100</v>
      </c>
      <c r="F28" s="81">
        <f t="shared" si="0"/>
        <v>51.88375278365308</v>
      </c>
      <c r="G28" s="82"/>
      <c r="H28" s="43">
        <f t="shared" si="1"/>
        <v>50.59661023266215</v>
      </c>
      <c r="I28" s="41"/>
      <c r="J28" s="41"/>
      <c r="K28" s="41"/>
      <c r="L28" s="43">
        <f t="shared" si="5"/>
        <v>1.0851355254698434</v>
      </c>
      <c r="M28" s="41"/>
      <c r="N28" s="41"/>
      <c r="O28" s="41"/>
      <c r="P28" s="43">
        <f t="shared" si="2"/>
        <v>0.03615254884787045</v>
      </c>
      <c r="Q28" s="43">
        <f t="shared" si="2"/>
        <v>0.016212740978168706</v>
      </c>
      <c r="R28" s="43">
        <f t="shared" si="2"/>
        <v>0.1488963223167448</v>
      </c>
      <c r="S28" s="43">
        <f t="shared" si="2"/>
        <v>0.0007454133783066072</v>
      </c>
      <c r="T28" s="43">
        <f t="shared" si="2"/>
        <v>12.943730607605081</v>
      </c>
      <c r="U28" s="43">
        <f t="shared" si="2"/>
        <v>8.012075696728568</v>
      </c>
      <c r="V28" s="43">
        <f>V16/$E16*100</f>
        <v>3.606496277591942</v>
      </c>
      <c r="W28" s="43">
        <f>W16/$E16*100</f>
        <v>4.405579419136625</v>
      </c>
      <c r="X28" s="43">
        <f t="shared" si="2"/>
        <v>1.1186791274936407</v>
      </c>
      <c r="Y28" s="43">
        <f t="shared" si="2"/>
        <v>19.315710518714535</v>
      </c>
      <c r="Z28" s="43">
        <f t="shared" si="2"/>
        <v>1.0014628737549267</v>
      </c>
      <c r="AA28" s="43">
        <f t="shared" si="2"/>
        <v>5.6916038500600985</v>
      </c>
      <c r="AB28" s="44">
        <f t="shared" si="2"/>
        <v>0.03298454199006737</v>
      </c>
    </row>
    <row r="29" spans="2:7" s="11" customFormat="1" ht="22.5" customHeight="1">
      <c r="B29" s="31"/>
      <c r="C29" s="31"/>
      <c r="D29" s="45"/>
      <c r="E29" s="31"/>
      <c r="F29" s="31"/>
      <c r="G29" s="31"/>
    </row>
    <row r="30" spans="2:7" s="11" customFormat="1" ht="22.5" customHeight="1">
      <c r="B30" s="31" t="s">
        <v>21</v>
      </c>
      <c r="C30" s="46"/>
      <c r="D30" s="31" t="s">
        <v>22</v>
      </c>
      <c r="F30" s="56"/>
      <c r="G30" s="31" t="s">
        <v>60</v>
      </c>
    </row>
    <row r="31" spans="3:4" s="11" customFormat="1" ht="22.5" customHeight="1">
      <c r="C31" s="47" t="s">
        <v>46</v>
      </c>
      <c r="D31" s="48"/>
    </row>
    <row r="32" spans="3:6" ht="22.5" customHeight="1">
      <c r="C32" s="47"/>
      <c r="D32" s="2"/>
      <c r="E32" s="2"/>
      <c r="F32" s="2"/>
    </row>
    <row r="33" spans="4:6" ht="13.5">
      <c r="D33" s="2"/>
      <c r="E33" s="2"/>
      <c r="F33" s="2"/>
    </row>
    <row r="34" spans="4:6" ht="13.5">
      <c r="D34" s="2"/>
      <c r="E34" s="2"/>
      <c r="F34" s="2"/>
    </row>
    <row r="35" spans="4:6" ht="13.5">
      <c r="D35" s="2"/>
      <c r="E35" s="2"/>
      <c r="F35" s="2"/>
    </row>
    <row r="36" spans="4:6" ht="13.5">
      <c r="D36" s="2"/>
      <c r="E36" s="2"/>
      <c r="F36" s="2"/>
    </row>
    <row r="37" spans="4:6" ht="13.5">
      <c r="D37" s="2"/>
      <c r="E37" s="2"/>
      <c r="F37" s="2"/>
    </row>
    <row r="38" spans="4:6" ht="13.5">
      <c r="D38" s="2"/>
      <c r="E38" s="2"/>
      <c r="F38" s="2"/>
    </row>
    <row r="39" spans="4:6" ht="13.5">
      <c r="D39" s="2"/>
      <c r="E39" s="2"/>
      <c r="F39" s="2"/>
    </row>
    <row r="40" spans="4:6" ht="13.5">
      <c r="D40" s="2"/>
      <c r="E40" s="2"/>
      <c r="F40" s="2"/>
    </row>
    <row r="41" spans="4:6" ht="13.5">
      <c r="D41" s="2"/>
      <c r="E41" s="2"/>
      <c r="F41" s="2"/>
    </row>
    <row r="42" spans="4:6" ht="13.5">
      <c r="D42" s="2"/>
      <c r="E42" s="2"/>
      <c r="F42" s="2"/>
    </row>
    <row r="43" spans="4:6" ht="13.5">
      <c r="D43" s="2"/>
      <c r="E43" s="2"/>
      <c r="F43" s="2"/>
    </row>
    <row r="44" spans="4:6" ht="13.5">
      <c r="D44" s="2"/>
      <c r="E44" s="2"/>
      <c r="F44" s="2"/>
    </row>
    <row r="45" spans="4:6" ht="13.5">
      <c r="D45" s="2"/>
      <c r="E45" s="2"/>
      <c r="F45" s="2"/>
    </row>
  </sheetData>
  <sheetProtection/>
  <mergeCells count="61">
    <mergeCell ref="B12:B16"/>
    <mergeCell ref="C12:D12"/>
    <mergeCell ref="F12:G12"/>
    <mergeCell ref="C13:D13"/>
    <mergeCell ref="F13:G13"/>
    <mergeCell ref="C14:D14"/>
    <mergeCell ref="F14:G14"/>
    <mergeCell ref="C15:D15"/>
    <mergeCell ref="F15:G15"/>
    <mergeCell ref="F16:G16"/>
    <mergeCell ref="C28:D28"/>
    <mergeCell ref="V4:W5"/>
    <mergeCell ref="B19:B23"/>
    <mergeCell ref="B24:B28"/>
    <mergeCell ref="C24:D24"/>
    <mergeCell ref="C21:D21"/>
    <mergeCell ref="C22:D22"/>
    <mergeCell ref="C23:D23"/>
    <mergeCell ref="C25:D25"/>
    <mergeCell ref="C16:D16"/>
    <mergeCell ref="C26:D26"/>
    <mergeCell ref="C27:D27"/>
    <mergeCell ref="T5:T6"/>
    <mergeCell ref="Y2:AB2"/>
    <mergeCell ref="Z5:Z6"/>
    <mergeCell ref="C10:D10"/>
    <mergeCell ref="C8:D8"/>
    <mergeCell ref="C9:D9"/>
    <mergeCell ref="X5:X6"/>
    <mergeCell ref="H5:K5"/>
    <mergeCell ref="AB5:AB6"/>
    <mergeCell ref="C7:D7"/>
    <mergeCell ref="F5:G6"/>
    <mergeCell ref="AA5:AA6"/>
    <mergeCell ref="F7:G7"/>
    <mergeCell ref="S5:S6"/>
    <mergeCell ref="P5:P6"/>
    <mergeCell ref="L5:O5"/>
    <mergeCell ref="R5:R6"/>
    <mergeCell ref="F8:G8"/>
    <mergeCell ref="Q5:Q6"/>
    <mergeCell ref="B7:B11"/>
    <mergeCell ref="B4:D6"/>
    <mergeCell ref="E4:E5"/>
    <mergeCell ref="C11:D11"/>
    <mergeCell ref="F9:G9"/>
    <mergeCell ref="F10:G10"/>
    <mergeCell ref="F11:G11"/>
    <mergeCell ref="F4:S4"/>
    <mergeCell ref="F21:G21"/>
    <mergeCell ref="F22:G22"/>
    <mergeCell ref="C19:D19"/>
    <mergeCell ref="C20:D20"/>
    <mergeCell ref="F19:G19"/>
    <mergeCell ref="F20:G20"/>
    <mergeCell ref="F27:G27"/>
    <mergeCell ref="F28:G28"/>
    <mergeCell ref="F23:G23"/>
    <mergeCell ref="F24:G24"/>
    <mergeCell ref="F25:G25"/>
    <mergeCell ref="F26:G26"/>
  </mergeCells>
  <printOptions horizontalCentered="1" verticalCentered="1"/>
  <pageMargins left="0.5905511811023623" right="0.5905511811023623" top="0" bottom="0" header="0" footer="0"/>
  <pageSetup fitToHeight="1" fitToWidth="1" horizontalDpi="300" verticalDpi="3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5"/>
  <sheetViews>
    <sheetView zoomScale="75" zoomScaleNormal="75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B4" sqref="B4:D6"/>
    </sheetView>
  </sheetViews>
  <sheetFormatPr defaultColWidth="9.00390625" defaultRowHeight="13.5"/>
  <cols>
    <col min="1" max="1" width="3.625" style="0" customWidth="1"/>
    <col min="2" max="2" width="4.00390625" style="0" customWidth="1"/>
    <col min="3" max="3" width="5.50390625" style="0" customWidth="1"/>
    <col min="4" max="4" width="7.25390625" style="1" customWidth="1"/>
    <col min="5" max="5" width="11.375" style="0" customWidth="1"/>
    <col min="6" max="6" width="5.875" style="0" customWidth="1"/>
    <col min="7" max="7" width="4.375" style="0" customWidth="1"/>
    <col min="8" max="8" width="10.375" style="0" bestFit="1" customWidth="1"/>
    <col min="9" max="9" width="7.625" style="0" bestFit="1" customWidth="1"/>
    <col min="10" max="10" width="7.25390625" style="0" bestFit="1" customWidth="1"/>
    <col min="11" max="11" width="8.25390625" style="0" bestFit="1" customWidth="1"/>
    <col min="12" max="12" width="9.375" style="0" customWidth="1"/>
    <col min="13" max="14" width="6.375" style="0" bestFit="1" customWidth="1"/>
    <col min="15" max="15" width="8.25390625" style="0" bestFit="1" customWidth="1"/>
    <col min="16" max="16" width="8.75390625" style="0" bestFit="1" customWidth="1"/>
    <col min="17" max="17" width="7.25390625" style="0" customWidth="1"/>
    <col min="18" max="18" width="7.50390625" style="0" customWidth="1"/>
    <col min="19" max="19" width="8.375" style="0" customWidth="1"/>
    <col min="20" max="20" width="9.75390625" style="0" customWidth="1"/>
    <col min="21" max="22" width="9.25390625" style="0" bestFit="1" customWidth="1"/>
    <col min="23" max="23" width="9.125" style="0" bestFit="1" customWidth="1"/>
    <col min="24" max="24" width="8.25390625" style="0" customWidth="1"/>
    <col min="25" max="26" width="9.75390625" style="0" customWidth="1"/>
    <col min="27" max="27" width="9.625" style="0" customWidth="1"/>
    <col min="28" max="28" width="6.625" style="0" customWidth="1"/>
  </cols>
  <sheetData>
    <row r="1" spans="2:29" s="50" customFormat="1" ht="21">
      <c r="B1" s="49" t="s">
        <v>49</v>
      </c>
      <c r="AA1" s="52"/>
      <c r="AC1" s="69">
        <v>24</v>
      </c>
    </row>
    <row r="2" spans="2:28" s="50" customFormat="1" ht="21">
      <c r="B2" s="49"/>
      <c r="Y2" s="100" t="s">
        <v>10</v>
      </c>
      <c r="Z2" s="100"/>
      <c r="AA2" s="101"/>
      <c r="AB2" s="101"/>
    </row>
    <row r="3" s="11" customFormat="1" ht="15" customHeight="1" thickBot="1">
      <c r="D3" s="12"/>
    </row>
    <row r="4" spans="2:28" ht="29.25" customHeight="1">
      <c r="B4" s="130" t="s">
        <v>13</v>
      </c>
      <c r="C4" s="130"/>
      <c r="D4" s="130"/>
      <c r="E4" s="124" t="s">
        <v>27</v>
      </c>
      <c r="F4" s="139" t="s">
        <v>34</v>
      </c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1"/>
      <c r="T4" s="8" t="s">
        <v>50</v>
      </c>
      <c r="U4" s="9" t="s">
        <v>51</v>
      </c>
      <c r="V4" s="106" t="s">
        <v>52</v>
      </c>
      <c r="W4" s="107"/>
      <c r="X4" s="8" t="s">
        <v>53</v>
      </c>
      <c r="Y4" s="8" t="s">
        <v>54</v>
      </c>
      <c r="Z4" s="8" t="s">
        <v>55</v>
      </c>
      <c r="AA4" s="8" t="s">
        <v>56</v>
      </c>
      <c r="AB4" s="10" t="s">
        <v>57</v>
      </c>
    </row>
    <row r="5" spans="2:28" ht="45" customHeight="1">
      <c r="B5" s="131"/>
      <c r="C5" s="131"/>
      <c r="D5" s="131"/>
      <c r="E5" s="125"/>
      <c r="F5" s="118" t="s">
        <v>14</v>
      </c>
      <c r="G5" s="119"/>
      <c r="H5" s="115" t="s">
        <v>16</v>
      </c>
      <c r="I5" s="116"/>
      <c r="J5" s="116"/>
      <c r="K5" s="117"/>
      <c r="L5" s="115" t="s">
        <v>17</v>
      </c>
      <c r="M5" s="116"/>
      <c r="N5" s="116"/>
      <c r="O5" s="117"/>
      <c r="P5" s="113" t="s">
        <v>26</v>
      </c>
      <c r="Q5" s="113" t="s">
        <v>29</v>
      </c>
      <c r="R5" s="129" t="s">
        <v>18</v>
      </c>
      <c r="S5" s="129" t="s">
        <v>42</v>
      </c>
      <c r="T5" s="102" t="s">
        <v>28</v>
      </c>
      <c r="U5" s="3"/>
      <c r="V5" s="108"/>
      <c r="W5" s="109"/>
      <c r="X5" s="102" t="s">
        <v>58</v>
      </c>
      <c r="Y5" s="58" t="s">
        <v>12</v>
      </c>
      <c r="Z5" s="102" t="s">
        <v>33</v>
      </c>
      <c r="AA5" s="102" t="s">
        <v>24</v>
      </c>
      <c r="AB5" s="104" t="s">
        <v>59</v>
      </c>
    </row>
    <row r="6" spans="2:28" ht="68.25" customHeight="1" thickBot="1">
      <c r="B6" s="132"/>
      <c r="C6" s="132"/>
      <c r="D6" s="132"/>
      <c r="E6" s="5" t="s">
        <v>20</v>
      </c>
      <c r="F6" s="120"/>
      <c r="G6" s="121"/>
      <c r="H6" s="6" t="s">
        <v>4</v>
      </c>
      <c r="I6" s="7" t="s">
        <v>5</v>
      </c>
      <c r="J6" s="7" t="s">
        <v>6</v>
      </c>
      <c r="K6" s="7" t="s">
        <v>7</v>
      </c>
      <c r="L6" s="6" t="s">
        <v>4</v>
      </c>
      <c r="M6" s="7" t="s">
        <v>5</v>
      </c>
      <c r="N6" s="7" t="s">
        <v>6</v>
      </c>
      <c r="O6" s="7" t="s">
        <v>7</v>
      </c>
      <c r="P6" s="114"/>
      <c r="Q6" s="114"/>
      <c r="R6" s="113"/>
      <c r="S6" s="113"/>
      <c r="T6" s="110"/>
      <c r="U6" s="7" t="s">
        <v>25</v>
      </c>
      <c r="V6" s="7" t="s">
        <v>8</v>
      </c>
      <c r="W6" s="7" t="s">
        <v>9</v>
      </c>
      <c r="X6" s="103"/>
      <c r="Y6" s="4" t="s">
        <v>19</v>
      </c>
      <c r="Z6" s="103"/>
      <c r="AA6" s="103"/>
      <c r="AB6" s="105"/>
    </row>
    <row r="7" spans="2:28" s="18" customFormat="1" ht="22.5" customHeight="1">
      <c r="B7" s="93" t="str">
        <f>AC1&amp;"年"</f>
        <v>24年</v>
      </c>
      <c r="C7" s="98" t="s">
        <v>0</v>
      </c>
      <c r="D7" s="99"/>
      <c r="E7" s="78">
        <f>F7+T7+U7+X7+Y7+Z7+AA7+AB7</f>
        <v>11247</v>
      </c>
      <c r="F7" s="122">
        <f>H7+L7+P7+Q7+R7+S7</f>
        <v>7685</v>
      </c>
      <c r="G7" s="123"/>
      <c r="H7" s="73">
        <v>6338</v>
      </c>
      <c r="I7" s="16"/>
      <c r="J7" s="16"/>
      <c r="K7" s="16"/>
      <c r="L7" s="73">
        <v>1302</v>
      </c>
      <c r="M7" s="16"/>
      <c r="N7" s="16"/>
      <c r="O7" s="16"/>
      <c r="P7" s="73">
        <v>4</v>
      </c>
      <c r="Q7" s="73">
        <v>2</v>
      </c>
      <c r="R7" s="73">
        <v>39</v>
      </c>
      <c r="S7" s="73">
        <v>0</v>
      </c>
      <c r="T7" s="73">
        <v>1764</v>
      </c>
      <c r="U7" s="76">
        <f>SUM(V7:W7)</f>
        <v>394</v>
      </c>
      <c r="V7" s="73">
        <v>152</v>
      </c>
      <c r="W7" s="73">
        <v>242</v>
      </c>
      <c r="X7" s="73">
        <v>19</v>
      </c>
      <c r="Y7" s="73">
        <v>705</v>
      </c>
      <c r="Z7" s="73">
        <v>170</v>
      </c>
      <c r="AA7" s="73">
        <v>510</v>
      </c>
      <c r="AB7" s="77">
        <v>0</v>
      </c>
    </row>
    <row r="8" spans="2:28" s="18" customFormat="1" ht="22.5" customHeight="1">
      <c r="B8" s="94"/>
      <c r="C8" s="96" t="s">
        <v>1</v>
      </c>
      <c r="D8" s="97"/>
      <c r="E8" s="79">
        <f>F8+T8+U8+X8+Y8+Z8+AA8+AB8</f>
        <v>6719</v>
      </c>
      <c r="F8" s="133">
        <f>H8+L8+P8+Q8+R8+S8</f>
        <v>4086</v>
      </c>
      <c r="G8" s="134"/>
      <c r="H8" s="75">
        <f>SUM(I8:K8)</f>
        <v>3174</v>
      </c>
      <c r="I8" s="21">
        <v>367</v>
      </c>
      <c r="J8" s="21">
        <v>286</v>
      </c>
      <c r="K8" s="21">
        <v>2521</v>
      </c>
      <c r="L8" s="75">
        <f>SUM(M8:O8)</f>
        <v>910</v>
      </c>
      <c r="M8" s="21">
        <v>0</v>
      </c>
      <c r="N8" s="21">
        <v>20</v>
      </c>
      <c r="O8" s="21">
        <v>890</v>
      </c>
      <c r="P8" s="21">
        <v>2</v>
      </c>
      <c r="Q8" s="21">
        <v>0</v>
      </c>
      <c r="R8" s="21">
        <v>0</v>
      </c>
      <c r="S8" s="21">
        <v>0</v>
      </c>
      <c r="T8" s="21">
        <v>1383</v>
      </c>
      <c r="U8" s="75">
        <f>SUM(V8:W8)</f>
        <v>217</v>
      </c>
      <c r="V8" s="21">
        <v>93</v>
      </c>
      <c r="W8" s="21">
        <v>124</v>
      </c>
      <c r="X8" s="21">
        <v>16</v>
      </c>
      <c r="Y8" s="21">
        <v>545</v>
      </c>
      <c r="Z8" s="21">
        <v>154</v>
      </c>
      <c r="AA8" s="21">
        <v>318</v>
      </c>
      <c r="AB8" s="22">
        <v>0</v>
      </c>
    </row>
    <row r="9" spans="2:28" s="18" customFormat="1" ht="22.5" customHeight="1">
      <c r="B9" s="94"/>
      <c r="C9" s="96" t="s">
        <v>15</v>
      </c>
      <c r="D9" s="97"/>
      <c r="E9" s="79">
        <f>F9+T9+U9+X9+Y9+Z9+AA9+AB9</f>
        <v>6599</v>
      </c>
      <c r="F9" s="133">
        <f>H9+L9+P9+Q9+R9+S9</f>
        <v>4073</v>
      </c>
      <c r="G9" s="134"/>
      <c r="H9" s="75">
        <f>SUM(I9:K9)</f>
        <v>3171</v>
      </c>
      <c r="I9" s="21">
        <v>367</v>
      </c>
      <c r="J9" s="21">
        <v>286</v>
      </c>
      <c r="K9" s="21">
        <v>2518</v>
      </c>
      <c r="L9" s="75">
        <f>SUM(M9:O9)</f>
        <v>901</v>
      </c>
      <c r="M9" s="21">
        <v>0</v>
      </c>
      <c r="N9" s="21">
        <v>20</v>
      </c>
      <c r="O9" s="21">
        <v>881</v>
      </c>
      <c r="P9" s="21">
        <v>1</v>
      </c>
      <c r="Q9" s="21">
        <v>0</v>
      </c>
      <c r="R9" s="21">
        <v>0</v>
      </c>
      <c r="S9" s="21">
        <v>0</v>
      </c>
      <c r="T9" s="21">
        <v>1372</v>
      </c>
      <c r="U9" s="75">
        <f>SUM(V9:W9)</f>
        <v>215</v>
      </c>
      <c r="V9" s="21">
        <v>93</v>
      </c>
      <c r="W9" s="21">
        <v>122</v>
      </c>
      <c r="X9" s="21">
        <v>10</v>
      </c>
      <c r="Y9" s="21">
        <v>508</v>
      </c>
      <c r="Z9" s="21">
        <v>111</v>
      </c>
      <c r="AA9" s="21">
        <v>310</v>
      </c>
      <c r="AB9" s="22">
        <v>0</v>
      </c>
    </row>
    <row r="10" spans="2:28" s="18" customFormat="1" ht="22.5" customHeight="1">
      <c r="B10" s="94"/>
      <c r="C10" s="96" t="s">
        <v>2</v>
      </c>
      <c r="D10" s="97"/>
      <c r="E10" s="61">
        <f>F10+T10+U10+X10+Y10+Z10+AA10+AB10</f>
        <v>368193</v>
      </c>
      <c r="F10" s="91">
        <f>H10+L10+P10+Q10+R10+S10</f>
        <v>187414</v>
      </c>
      <c r="G10" s="92"/>
      <c r="H10" s="21">
        <v>148370</v>
      </c>
      <c r="I10" s="24"/>
      <c r="J10" s="24"/>
      <c r="K10" s="24"/>
      <c r="L10" s="21">
        <v>37710</v>
      </c>
      <c r="M10" s="24"/>
      <c r="N10" s="24"/>
      <c r="O10" s="24"/>
      <c r="P10" s="21">
        <v>188</v>
      </c>
      <c r="Q10" s="21">
        <v>53</v>
      </c>
      <c r="R10" s="21">
        <v>1092</v>
      </c>
      <c r="S10" s="21">
        <v>1</v>
      </c>
      <c r="T10" s="21">
        <v>83008</v>
      </c>
      <c r="U10" s="21">
        <v>15656</v>
      </c>
      <c r="V10" s="54"/>
      <c r="W10" s="54"/>
      <c r="X10" s="21">
        <v>806</v>
      </c>
      <c r="Y10" s="21">
        <v>57803</v>
      </c>
      <c r="Z10" s="21">
        <v>7616</v>
      </c>
      <c r="AA10" s="21">
        <v>15845</v>
      </c>
      <c r="AB10" s="22">
        <v>45</v>
      </c>
    </row>
    <row r="11" spans="2:28" s="18" customFormat="1" ht="22.5" customHeight="1" thickBot="1">
      <c r="B11" s="95"/>
      <c r="C11" s="87" t="s">
        <v>3</v>
      </c>
      <c r="D11" s="88"/>
      <c r="E11" s="62">
        <f>F11+T11+U11+X11+Y11+Z11+AA11+AB11</f>
        <v>521970</v>
      </c>
      <c r="F11" s="111">
        <f>H11+L11+P11+Q11+R11+S11</f>
        <v>289685</v>
      </c>
      <c r="G11" s="112"/>
      <c r="H11" s="28">
        <v>233939</v>
      </c>
      <c r="I11" s="27"/>
      <c r="J11" s="27"/>
      <c r="K11" s="27"/>
      <c r="L11" s="28">
        <v>52164</v>
      </c>
      <c r="M11" s="27"/>
      <c r="N11" s="27"/>
      <c r="O11" s="27"/>
      <c r="P11" s="28">
        <v>247</v>
      </c>
      <c r="Q11" s="28">
        <v>79</v>
      </c>
      <c r="R11" s="28">
        <v>3252</v>
      </c>
      <c r="S11" s="28">
        <v>4</v>
      </c>
      <c r="T11" s="28">
        <v>105630</v>
      </c>
      <c r="U11" s="59">
        <f>SUM(V11:W11)</f>
        <v>22524</v>
      </c>
      <c r="V11" s="28">
        <v>11352</v>
      </c>
      <c r="W11" s="28">
        <v>11172</v>
      </c>
      <c r="X11" s="28">
        <v>915</v>
      </c>
      <c r="Y11" s="28">
        <v>70053</v>
      </c>
      <c r="Z11" s="28">
        <v>8967</v>
      </c>
      <c r="AA11" s="28">
        <v>24071</v>
      </c>
      <c r="AB11" s="60">
        <v>125</v>
      </c>
    </row>
    <row r="12" spans="2:29" s="18" customFormat="1" ht="22.5" customHeight="1">
      <c r="B12" s="93" t="str">
        <f>AC1-1&amp;"年"</f>
        <v>23年</v>
      </c>
      <c r="C12" s="98" t="s">
        <v>0</v>
      </c>
      <c r="D12" s="99"/>
      <c r="E12" s="78">
        <v>11459</v>
      </c>
      <c r="F12" s="122">
        <v>7850</v>
      </c>
      <c r="G12" s="123"/>
      <c r="H12" s="73">
        <v>6421</v>
      </c>
      <c r="I12" s="16"/>
      <c r="J12" s="16"/>
      <c r="K12" s="16"/>
      <c r="L12" s="73">
        <v>1351</v>
      </c>
      <c r="M12" s="16"/>
      <c r="N12" s="16"/>
      <c r="O12" s="16"/>
      <c r="P12" s="73">
        <v>5</v>
      </c>
      <c r="Q12" s="73">
        <v>1</v>
      </c>
      <c r="R12" s="73">
        <v>72</v>
      </c>
      <c r="S12" s="73">
        <v>0</v>
      </c>
      <c r="T12" s="73">
        <v>1775</v>
      </c>
      <c r="U12" s="76">
        <v>402</v>
      </c>
      <c r="V12" s="73">
        <v>135</v>
      </c>
      <c r="W12" s="73">
        <v>267</v>
      </c>
      <c r="X12" s="73">
        <v>13</v>
      </c>
      <c r="Y12" s="73">
        <v>681</v>
      </c>
      <c r="Z12" s="73">
        <v>218</v>
      </c>
      <c r="AA12" s="73">
        <v>520</v>
      </c>
      <c r="AB12" s="77">
        <v>0</v>
      </c>
      <c r="AC12" s="71"/>
    </row>
    <row r="13" spans="2:29" s="18" customFormat="1" ht="22.5" customHeight="1">
      <c r="B13" s="94"/>
      <c r="C13" s="96" t="s">
        <v>1</v>
      </c>
      <c r="D13" s="97"/>
      <c r="E13" s="79">
        <v>6638</v>
      </c>
      <c r="F13" s="133">
        <v>4067</v>
      </c>
      <c r="G13" s="134"/>
      <c r="H13" s="75">
        <v>3127</v>
      </c>
      <c r="I13" s="21">
        <v>333</v>
      </c>
      <c r="J13" s="21">
        <v>322</v>
      </c>
      <c r="K13" s="21">
        <v>2472</v>
      </c>
      <c r="L13" s="75">
        <v>935</v>
      </c>
      <c r="M13" s="21">
        <v>0</v>
      </c>
      <c r="N13" s="21">
        <v>18</v>
      </c>
      <c r="O13" s="21">
        <v>917</v>
      </c>
      <c r="P13" s="21">
        <v>5</v>
      </c>
      <c r="Q13" s="21">
        <v>0</v>
      </c>
      <c r="R13" s="21">
        <v>0</v>
      </c>
      <c r="S13" s="21">
        <v>0</v>
      </c>
      <c r="T13" s="21">
        <v>1390</v>
      </c>
      <c r="U13" s="75">
        <v>206</v>
      </c>
      <c r="V13" s="21">
        <v>97</v>
      </c>
      <c r="W13" s="21">
        <v>109</v>
      </c>
      <c r="X13" s="21">
        <v>9</v>
      </c>
      <c r="Y13" s="21">
        <v>526</v>
      </c>
      <c r="Z13" s="21">
        <v>162</v>
      </c>
      <c r="AA13" s="21">
        <v>278</v>
      </c>
      <c r="AB13" s="22">
        <v>0</v>
      </c>
      <c r="AC13" s="71"/>
    </row>
    <row r="14" spans="2:29" s="18" customFormat="1" ht="22.5" customHeight="1">
      <c r="B14" s="94"/>
      <c r="C14" s="96" t="s">
        <v>15</v>
      </c>
      <c r="D14" s="97"/>
      <c r="E14" s="79">
        <v>6515</v>
      </c>
      <c r="F14" s="133">
        <v>4057</v>
      </c>
      <c r="G14" s="134"/>
      <c r="H14" s="75">
        <v>3122</v>
      </c>
      <c r="I14" s="21">
        <v>333</v>
      </c>
      <c r="J14" s="21">
        <v>322</v>
      </c>
      <c r="K14" s="21">
        <v>2467</v>
      </c>
      <c r="L14" s="75">
        <v>931</v>
      </c>
      <c r="M14" s="21">
        <v>0</v>
      </c>
      <c r="N14" s="21">
        <v>18</v>
      </c>
      <c r="O14" s="21">
        <v>913</v>
      </c>
      <c r="P14" s="21">
        <v>4</v>
      </c>
      <c r="Q14" s="21">
        <v>0</v>
      </c>
      <c r="R14" s="21">
        <v>0</v>
      </c>
      <c r="S14" s="21">
        <v>0</v>
      </c>
      <c r="T14" s="21">
        <v>1380</v>
      </c>
      <c r="U14" s="75">
        <v>193</v>
      </c>
      <c r="V14" s="21">
        <v>89</v>
      </c>
      <c r="W14" s="21">
        <v>104</v>
      </c>
      <c r="X14" s="21">
        <v>9</v>
      </c>
      <c r="Y14" s="21">
        <v>496</v>
      </c>
      <c r="Z14" s="21">
        <v>124</v>
      </c>
      <c r="AA14" s="21">
        <v>256</v>
      </c>
      <c r="AB14" s="22">
        <v>0</v>
      </c>
      <c r="AC14" s="71"/>
    </row>
    <row r="15" spans="2:29" s="18" customFormat="1" ht="22.5" customHeight="1">
      <c r="B15" s="94"/>
      <c r="C15" s="96" t="s">
        <v>2</v>
      </c>
      <c r="D15" s="97"/>
      <c r="E15" s="79">
        <v>368528</v>
      </c>
      <c r="F15" s="133">
        <v>188831</v>
      </c>
      <c r="G15" s="134"/>
      <c r="H15" s="21">
        <v>147563</v>
      </c>
      <c r="I15" s="24"/>
      <c r="J15" s="24"/>
      <c r="K15" s="24"/>
      <c r="L15" s="21">
        <v>39896</v>
      </c>
      <c r="M15" s="24"/>
      <c r="N15" s="24"/>
      <c r="O15" s="24"/>
      <c r="P15" s="21">
        <v>213</v>
      </c>
      <c r="Q15" s="21">
        <v>57</v>
      </c>
      <c r="R15" s="21">
        <v>1097</v>
      </c>
      <c r="S15" s="21">
        <v>5</v>
      </c>
      <c r="T15" s="21">
        <v>80368</v>
      </c>
      <c r="U15" s="21">
        <v>16041</v>
      </c>
      <c r="V15" s="54"/>
      <c r="W15" s="54"/>
      <c r="X15" s="21">
        <v>786</v>
      </c>
      <c r="Y15" s="21">
        <v>56646</v>
      </c>
      <c r="Z15" s="21">
        <v>7972</v>
      </c>
      <c r="AA15" s="21">
        <v>17775</v>
      </c>
      <c r="AB15" s="22">
        <v>109</v>
      </c>
      <c r="AC15" s="71"/>
    </row>
    <row r="16" spans="2:29" s="18" customFormat="1" ht="22.5" customHeight="1" thickBot="1">
      <c r="B16" s="95"/>
      <c r="C16" s="87" t="s">
        <v>3</v>
      </c>
      <c r="D16" s="88"/>
      <c r="E16" s="80">
        <v>524949</v>
      </c>
      <c r="F16" s="147">
        <v>293381</v>
      </c>
      <c r="G16" s="148"/>
      <c r="H16" s="28">
        <v>234193</v>
      </c>
      <c r="I16" s="27"/>
      <c r="J16" s="27"/>
      <c r="K16" s="27"/>
      <c r="L16" s="28">
        <v>55612</v>
      </c>
      <c r="M16" s="27"/>
      <c r="N16" s="27"/>
      <c r="O16" s="27"/>
      <c r="P16" s="28">
        <v>264</v>
      </c>
      <c r="Q16" s="28">
        <v>78</v>
      </c>
      <c r="R16" s="28">
        <v>3226</v>
      </c>
      <c r="S16" s="28">
        <v>8</v>
      </c>
      <c r="T16" s="28">
        <v>102574</v>
      </c>
      <c r="U16" s="59">
        <v>23334</v>
      </c>
      <c r="V16" s="28">
        <v>12253</v>
      </c>
      <c r="W16" s="28">
        <v>11081</v>
      </c>
      <c r="X16" s="28">
        <v>894</v>
      </c>
      <c r="Y16" s="28">
        <v>68672</v>
      </c>
      <c r="Z16" s="28">
        <v>9620</v>
      </c>
      <c r="AA16" s="28">
        <v>26282</v>
      </c>
      <c r="AB16" s="60">
        <v>192</v>
      </c>
      <c r="AC16" s="71"/>
    </row>
    <row r="17" spans="2:12" s="11" customFormat="1" ht="22.5" customHeight="1">
      <c r="B17" s="31"/>
      <c r="C17" s="31"/>
      <c r="D17" s="32"/>
      <c r="L17" s="70"/>
    </row>
    <row r="18" spans="2:4" s="11" customFormat="1" ht="22.5" customHeight="1" thickBot="1">
      <c r="B18" s="31" t="s">
        <v>11</v>
      </c>
      <c r="C18" s="31"/>
      <c r="D18" s="12"/>
    </row>
    <row r="19" spans="2:28" s="18" customFormat="1" ht="22.5" customHeight="1">
      <c r="B19" s="142" t="str">
        <f>B7</f>
        <v>24年</v>
      </c>
      <c r="C19" s="135" t="s">
        <v>0</v>
      </c>
      <c r="D19" s="136"/>
      <c r="E19" s="64">
        <f aca="true" t="shared" si="0" ref="E19:E28">F19+T19+U19+X19+Y19+Z19+AA19+AB19</f>
        <v>100.00000000000001</v>
      </c>
      <c r="F19" s="85">
        <f aca="true" t="shared" si="1" ref="F19:F28">F7/$E7*100</f>
        <v>68.32933226638215</v>
      </c>
      <c r="G19" s="86"/>
      <c r="H19" s="34">
        <f aca="true" t="shared" si="2" ref="H19:K28">H7/$E7*100</f>
        <v>56.35280519249578</v>
      </c>
      <c r="I19" s="35"/>
      <c r="J19" s="35"/>
      <c r="K19" s="35"/>
      <c r="L19" s="34">
        <f aca="true" t="shared" si="3" ref="L19:O28">L7/$E7*100</f>
        <v>11.576420378767672</v>
      </c>
      <c r="M19" s="35"/>
      <c r="N19" s="35"/>
      <c r="O19" s="35"/>
      <c r="P19" s="34">
        <f aca="true" t="shared" si="4" ref="P19:AB28">P7/$E7*100</f>
        <v>0.035565039566106516</v>
      </c>
      <c r="Q19" s="34">
        <f t="shared" si="4"/>
        <v>0.017782519783053258</v>
      </c>
      <c r="R19" s="34">
        <f t="shared" si="4"/>
        <v>0.34675913576953854</v>
      </c>
      <c r="S19" s="34">
        <f t="shared" si="4"/>
        <v>0</v>
      </c>
      <c r="T19" s="34">
        <f t="shared" si="4"/>
        <v>15.684182448652976</v>
      </c>
      <c r="U19" s="34">
        <f t="shared" si="4"/>
        <v>3.503156397261492</v>
      </c>
      <c r="V19" s="34">
        <f t="shared" si="4"/>
        <v>1.3514715035120477</v>
      </c>
      <c r="W19" s="34">
        <f t="shared" si="4"/>
        <v>2.151684893749444</v>
      </c>
      <c r="X19" s="34">
        <f t="shared" si="4"/>
        <v>0.16893393793900596</v>
      </c>
      <c r="Y19" s="34">
        <f t="shared" si="4"/>
        <v>6.268338223526274</v>
      </c>
      <c r="Z19" s="34">
        <f t="shared" si="4"/>
        <v>1.511514181559527</v>
      </c>
      <c r="AA19" s="34">
        <f t="shared" si="4"/>
        <v>4.534542544678581</v>
      </c>
      <c r="AB19" s="36">
        <f t="shared" si="4"/>
        <v>0</v>
      </c>
    </row>
    <row r="20" spans="2:28" s="18" customFormat="1" ht="22.5" customHeight="1">
      <c r="B20" s="143"/>
      <c r="C20" s="137" t="s">
        <v>1</v>
      </c>
      <c r="D20" s="138"/>
      <c r="E20" s="65">
        <f t="shared" si="0"/>
        <v>100</v>
      </c>
      <c r="F20" s="83">
        <f t="shared" si="1"/>
        <v>60.81262092573299</v>
      </c>
      <c r="G20" s="84"/>
      <c r="H20" s="38">
        <f t="shared" si="2"/>
        <v>47.23917249590713</v>
      </c>
      <c r="I20" s="38">
        <f t="shared" si="2"/>
        <v>5.462122339633875</v>
      </c>
      <c r="J20" s="38">
        <f t="shared" si="2"/>
        <v>4.2565858014585505</v>
      </c>
      <c r="K20" s="38">
        <f t="shared" si="2"/>
        <v>37.520464354814706</v>
      </c>
      <c r="L20" s="38">
        <f t="shared" si="3"/>
        <v>13.543682095549933</v>
      </c>
      <c r="M20" s="38">
        <f t="shared" si="3"/>
        <v>0</v>
      </c>
      <c r="N20" s="38">
        <f t="shared" si="3"/>
        <v>0.2976633427593392</v>
      </c>
      <c r="O20" s="38">
        <f t="shared" si="3"/>
        <v>13.246018752790595</v>
      </c>
      <c r="P20" s="38">
        <f t="shared" si="4"/>
        <v>0.029766334275933917</v>
      </c>
      <c r="Q20" s="38">
        <f t="shared" si="4"/>
        <v>0</v>
      </c>
      <c r="R20" s="38">
        <f t="shared" si="4"/>
        <v>0</v>
      </c>
      <c r="S20" s="38">
        <f t="shared" si="4"/>
        <v>0</v>
      </c>
      <c r="T20" s="38">
        <f t="shared" si="4"/>
        <v>20.583420151808305</v>
      </c>
      <c r="U20" s="38">
        <f t="shared" si="4"/>
        <v>3.2296472689388303</v>
      </c>
      <c r="V20" s="38">
        <f t="shared" si="4"/>
        <v>1.3841345438309272</v>
      </c>
      <c r="W20" s="38">
        <f t="shared" si="4"/>
        <v>1.845512725107903</v>
      </c>
      <c r="X20" s="38">
        <f t="shared" si="4"/>
        <v>0.23813067420747133</v>
      </c>
      <c r="Y20" s="38">
        <f t="shared" si="4"/>
        <v>8.111326090191993</v>
      </c>
      <c r="Z20" s="38">
        <f t="shared" si="4"/>
        <v>2.2920077392469116</v>
      </c>
      <c r="AA20" s="38">
        <f t="shared" si="4"/>
        <v>4.732847149873494</v>
      </c>
      <c r="AB20" s="39">
        <f t="shared" si="4"/>
        <v>0</v>
      </c>
    </row>
    <row r="21" spans="2:28" s="18" customFormat="1" ht="22.5" customHeight="1">
      <c r="B21" s="143"/>
      <c r="C21" s="137" t="s">
        <v>15</v>
      </c>
      <c r="D21" s="138"/>
      <c r="E21" s="65">
        <f t="shared" si="0"/>
        <v>100.00000000000001</v>
      </c>
      <c r="F21" s="83">
        <f t="shared" si="1"/>
        <v>61.721472950447044</v>
      </c>
      <c r="G21" s="84"/>
      <c r="H21" s="38">
        <f t="shared" si="2"/>
        <v>48.052735262918624</v>
      </c>
      <c r="I21" s="38">
        <f t="shared" si="2"/>
        <v>5.561448704349144</v>
      </c>
      <c r="J21" s="38">
        <f t="shared" si="2"/>
        <v>4.333989998484619</v>
      </c>
      <c r="K21" s="38">
        <f t="shared" si="2"/>
        <v>38.157296560084866</v>
      </c>
      <c r="L21" s="38">
        <f t="shared" si="3"/>
        <v>13.653583876344902</v>
      </c>
      <c r="M21" s="38">
        <f t="shared" si="3"/>
        <v>0</v>
      </c>
      <c r="N21" s="38">
        <f t="shared" si="3"/>
        <v>0.30307622367025305</v>
      </c>
      <c r="O21" s="38">
        <f t="shared" si="3"/>
        <v>13.350507652674647</v>
      </c>
      <c r="P21" s="38">
        <f t="shared" si="4"/>
        <v>0.015153811183512653</v>
      </c>
      <c r="Q21" s="38">
        <f t="shared" si="4"/>
        <v>0</v>
      </c>
      <c r="R21" s="38">
        <f t="shared" si="4"/>
        <v>0</v>
      </c>
      <c r="S21" s="38">
        <f t="shared" si="4"/>
        <v>0</v>
      </c>
      <c r="T21" s="38">
        <f t="shared" si="4"/>
        <v>20.79102894377936</v>
      </c>
      <c r="U21" s="38">
        <f t="shared" si="4"/>
        <v>3.2580694044552203</v>
      </c>
      <c r="V21" s="38">
        <f t="shared" si="4"/>
        <v>1.4093044400666768</v>
      </c>
      <c r="W21" s="38">
        <f t="shared" si="4"/>
        <v>1.8487649643885435</v>
      </c>
      <c r="X21" s="38">
        <f t="shared" si="4"/>
        <v>0.15153811183512653</v>
      </c>
      <c r="Y21" s="38">
        <f t="shared" si="4"/>
        <v>7.698136081224429</v>
      </c>
      <c r="Z21" s="38">
        <f t="shared" si="4"/>
        <v>1.6820730413699045</v>
      </c>
      <c r="AA21" s="38">
        <f t="shared" si="4"/>
        <v>4.697681466888922</v>
      </c>
      <c r="AB21" s="39">
        <f t="shared" si="4"/>
        <v>0</v>
      </c>
    </row>
    <row r="22" spans="2:28" s="18" customFormat="1" ht="22.5" customHeight="1">
      <c r="B22" s="143"/>
      <c r="C22" s="137" t="s">
        <v>2</v>
      </c>
      <c r="D22" s="138"/>
      <c r="E22" s="65">
        <f t="shared" si="0"/>
        <v>99.99999999999999</v>
      </c>
      <c r="F22" s="83">
        <f t="shared" si="1"/>
        <v>50.901022018343646</v>
      </c>
      <c r="G22" s="84"/>
      <c r="H22" s="38">
        <f t="shared" si="2"/>
        <v>40.296800862591084</v>
      </c>
      <c r="I22" s="40"/>
      <c r="J22" s="40"/>
      <c r="K22" s="40"/>
      <c r="L22" s="38">
        <f t="shared" si="3"/>
        <v>10.24191117158664</v>
      </c>
      <c r="M22" s="40"/>
      <c r="N22" s="40"/>
      <c r="O22" s="40"/>
      <c r="P22" s="38">
        <f t="shared" si="4"/>
        <v>0.05106017767855446</v>
      </c>
      <c r="Q22" s="38">
        <f t="shared" si="4"/>
        <v>0.014394624558315883</v>
      </c>
      <c r="R22" s="38">
        <f t="shared" si="4"/>
        <v>0.2965835852392631</v>
      </c>
      <c r="S22" s="38">
        <f t="shared" si="4"/>
        <v>0.00027159668977954493</v>
      </c>
      <c r="T22" s="38">
        <f t="shared" si="4"/>
        <v>22.54469802522047</v>
      </c>
      <c r="U22" s="38">
        <f t="shared" si="4"/>
        <v>4.252117775188556</v>
      </c>
      <c r="V22" s="55"/>
      <c r="W22" s="55"/>
      <c r="X22" s="38">
        <f t="shared" si="4"/>
        <v>0.21890693196231323</v>
      </c>
      <c r="Y22" s="38">
        <f t="shared" si="4"/>
        <v>15.699103459327038</v>
      </c>
      <c r="Z22" s="38">
        <f t="shared" si="4"/>
        <v>2.0684803893610146</v>
      </c>
      <c r="AA22" s="38">
        <f t="shared" si="4"/>
        <v>4.303449549556889</v>
      </c>
      <c r="AB22" s="39">
        <f t="shared" si="4"/>
        <v>0.012221851040079522</v>
      </c>
    </row>
    <row r="23" spans="2:28" s="18" customFormat="1" ht="22.5" customHeight="1" thickBot="1">
      <c r="B23" s="144"/>
      <c r="C23" s="145" t="s">
        <v>3</v>
      </c>
      <c r="D23" s="146"/>
      <c r="E23" s="63">
        <f t="shared" si="0"/>
        <v>100</v>
      </c>
      <c r="F23" s="81">
        <f t="shared" si="1"/>
        <v>55.498400291204476</v>
      </c>
      <c r="G23" s="82"/>
      <c r="H23" s="38">
        <f t="shared" si="2"/>
        <v>44.81847615763358</v>
      </c>
      <c r="I23" s="41"/>
      <c r="J23" s="41"/>
      <c r="K23" s="41"/>
      <c r="L23" s="38">
        <f t="shared" si="3"/>
        <v>9.993677797574573</v>
      </c>
      <c r="M23" s="41"/>
      <c r="N23" s="41"/>
      <c r="O23" s="41"/>
      <c r="P23" s="38">
        <f t="shared" si="4"/>
        <v>0.04732072724486082</v>
      </c>
      <c r="Q23" s="38">
        <f t="shared" si="4"/>
        <v>0.015134969442688278</v>
      </c>
      <c r="R23" s="38">
        <f t="shared" si="4"/>
        <v>0.6230243117420541</v>
      </c>
      <c r="S23" s="38">
        <f t="shared" si="4"/>
        <v>0.0007663275667183937</v>
      </c>
      <c r="T23" s="38">
        <f t="shared" si="4"/>
        <v>20.236795218115983</v>
      </c>
      <c r="U23" s="38">
        <f t="shared" si="4"/>
        <v>4.315190528191275</v>
      </c>
      <c r="V23" s="38">
        <f t="shared" si="4"/>
        <v>2.1748376343468014</v>
      </c>
      <c r="W23" s="38">
        <f t="shared" si="4"/>
        <v>2.1403528938444736</v>
      </c>
      <c r="X23" s="38">
        <f t="shared" si="4"/>
        <v>0.17529743088683256</v>
      </c>
      <c r="Y23" s="38">
        <f t="shared" si="4"/>
        <v>13.420886257830912</v>
      </c>
      <c r="Z23" s="38">
        <f t="shared" si="4"/>
        <v>1.7179148226909593</v>
      </c>
      <c r="AA23" s="38">
        <f t="shared" si="4"/>
        <v>4.611567714619614</v>
      </c>
      <c r="AB23" s="39">
        <f t="shared" si="4"/>
        <v>0.023947736459949808</v>
      </c>
    </row>
    <row r="24" spans="2:28" s="18" customFormat="1" ht="22.5" customHeight="1">
      <c r="B24" s="93" t="str">
        <f>B12</f>
        <v>23年</v>
      </c>
      <c r="C24" s="98" t="s">
        <v>0</v>
      </c>
      <c r="D24" s="99"/>
      <c r="E24" s="65">
        <f t="shared" si="0"/>
        <v>100</v>
      </c>
      <c r="F24" s="85">
        <f>F12/$E12*100</f>
        <v>68.5051051575181</v>
      </c>
      <c r="G24" s="86"/>
      <c r="H24" s="34">
        <f>H12/$E12*100</f>
        <v>56.03455798935335</v>
      </c>
      <c r="I24" s="35"/>
      <c r="J24" s="35"/>
      <c r="K24" s="35"/>
      <c r="L24" s="34">
        <f t="shared" si="3"/>
        <v>11.78985949908369</v>
      </c>
      <c r="M24" s="35"/>
      <c r="N24" s="35"/>
      <c r="O24" s="35"/>
      <c r="P24" s="34">
        <f t="shared" si="4"/>
        <v>0.043633824941094336</v>
      </c>
      <c r="Q24" s="34">
        <f t="shared" si="4"/>
        <v>0.008726764988218868</v>
      </c>
      <c r="R24" s="34">
        <f t="shared" si="4"/>
        <v>0.6283270791517584</v>
      </c>
      <c r="S24" s="34">
        <f t="shared" si="4"/>
        <v>0</v>
      </c>
      <c r="T24" s="34">
        <f t="shared" si="4"/>
        <v>15.49000785408849</v>
      </c>
      <c r="U24" s="34">
        <f t="shared" si="4"/>
        <v>3.508159525263985</v>
      </c>
      <c r="V24" s="34">
        <f t="shared" si="4"/>
        <v>1.1781132734095472</v>
      </c>
      <c r="W24" s="34">
        <f t="shared" si="4"/>
        <v>2.3300462518544376</v>
      </c>
      <c r="X24" s="34">
        <f t="shared" si="4"/>
        <v>0.11344794484684528</v>
      </c>
      <c r="Y24" s="34">
        <f t="shared" si="4"/>
        <v>5.942926956977049</v>
      </c>
      <c r="Z24" s="66">
        <f t="shared" si="4"/>
        <v>1.902434767431713</v>
      </c>
      <c r="AA24" s="34">
        <f t="shared" si="4"/>
        <v>4.5379177938738104</v>
      </c>
      <c r="AB24" s="36">
        <f t="shared" si="4"/>
        <v>0</v>
      </c>
    </row>
    <row r="25" spans="2:28" s="18" customFormat="1" ht="22.5" customHeight="1">
      <c r="B25" s="94"/>
      <c r="C25" s="96" t="s">
        <v>1</v>
      </c>
      <c r="D25" s="97"/>
      <c r="E25" s="65">
        <f t="shared" si="0"/>
        <v>99.99999999999999</v>
      </c>
      <c r="F25" s="83">
        <f t="shared" si="1"/>
        <v>61.268454353721005</v>
      </c>
      <c r="G25" s="84"/>
      <c r="H25" s="38">
        <f t="shared" si="2"/>
        <v>47.107562518830974</v>
      </c>
      <c r="I25" s="38">
        <f t="shared" si="2"/>
        <v>5.016571256402531</v>
      </c>
      <c r="J25" s="38">
        <f t="shared" si="2"/>
        <v>4.850858692377222</v>
      </c>
      <c r="K25" s="38">
        <f t="shared" si="2"/>
        <v>37.24013257005122</v>
      </c>
      <c r="L25" s="38">
        <f t="shared" si="3"/>
        <v>14.08556794215125</v>
      </c>
      <c r="M25" s="38">
        <f t="shared" si="3"/>
        <v>0</v>
      </c>
      <c r="N25" s="38">
        <f t="shared" si="3"/>
        <v>0.27116601385959627</v>
      </c>
      <c r="O25" s="38">
        <f t="shared" si="3"/>
        <v>13.814401928291653</v>
      </c>
      <c r="P25" s="38">
        <f t="shared" si="4"/>
        <v>0.07532389273877674</v>
      </c>
      <c r="Q25" s="38">
        <f t="shared" si="4"/>
        <v>0</v>
      </c>
      <c r="R25" s="38">
        <f t="shared" si="4"/>
        <v>0</v>
      </c>
      <c r="S25" s="38">
        <f t="shared" si="4"/>
        <v>0</v>
      </c>
      <c r="T25" s="38">
        <f t="shared" si="4"/>
        <v>20.940042181379933</v>
      </c>
      <c r="U25" s="38">
        <f t="shared" si="4"/>
        <v>3.103344380837602</v>
      </c>
      <c r="V25" s="38">
        <f t="shared" si="4"/>
        <v>1.4612835191322688</v>
      </c>
      <c r="W25" s="38">
        <f t="shared" si="4"/>
        <v>1.6420608617053327</v>
      </c>
      <c r="X25" s="38">
        <f t="shared" si="4"/>
        <v>0.13558300692979813</v>
      </c>
      <c r="Y25" s="38">
        <f t="shared" si="4"/>
        <v>7.924073516119313</v>
      </c>
      <c r="Z25" s="67">
        <f t="shared" si="4"/>
        <v>2.4404941247363663</v>
      </c>
      <c r="AA25" s="38">
        <f t="shared" si="4"/>
        <v>4.188008436275987</v>
      </c>
      <c r="AB25" s="39">
        <f t="shared" si="4"/>
        <v>0</v>
      </c>
    </row>
    <row r="26" spans="2:28" s="18" customFormat="1" ht="22.5" customHeight="1">
      <c r="B26" s="94"/>
      <c r="C26" s="96" t="s">
        <v>15</v>
      </c>
      <c r="D26" s="97"/>
      <c r="E26" s="65">
        <f t="shared" si="0"/>
        <v>99.99999999999999</v>
      </c>
      <c r="F26" s="83">
        <f t="shared" si="1"/>
        <v>62.27168073676131</v>
      </c>
      <c r="G26" s="84"/>
      <c r="H26" s="38">
        <f t="shared" si="2"/>
        <v>47.920184190330005</v>
      </c>
      <c r="I26" s="38">
        <f t="shared" si="2"/>
        <v>5.11128165771297</v>
      </c>
      <c r="J26" s="38">
        <f t="shared" si="2"/>
        <v>4.9424405218726015</v>
      </c>
      <c r="K26" s="38">
        <f t="shared" si="2"/>
        <v>37.866462010744435</v>
      </c>
      <c r="L26" s="38">
        <f t="shared" si="3"/>
        <v>14.290099769762088</v>
      </c>
      <c r="M26" s="38">
        <f t="shared" si="3"/>
        <v>0</v>
      </c>
      <c r="N26" s="38">
        <f t="shared" si="3"/>
        <v>0.2762854950115119</v>
      </c>
      <c r="O26" s="38">
        <f t="shared" si="3"/>
        <v>14.013814274750574</v>
      </c>
      <c r="P26" s="38">
        <f t="shared" si="4"/>
        <v>0.06139677666922486</v>
      </c>
      <c r="Q26" s="38">
        <f t="shared" si="4"/>
        <v>0</v>
      </c>
      <c r="R26" s="38">
        <f t="shared" si="4"/>
        <v>0</v>
      </c>
      <c r="S26" s="38">
        <f t="shared" si="4"/>
        <v>0</v>
      </c>
      <c r="T26" s="38">
        <f t="shared" si="4"/>
        <v>21.181887950882576</v>
      </c>
      <c r="U26" s="38">
        <f t="shared" si="4"/>
        <v>2.9623944742901</v>
      </c>
      <c r="V26" s="38">
        <f t="shared" si="4"/>
        <v>1.3660782808902534</v>
      </c>
      <c r="W26" s="38">
        <f t="shared" si="4"/>
        <v>1.5963161933998467</v>
      </c>
      <c r="X26" s="38">
        <f t="shared" si="4"/>
        <v>0.13814274750575595</v>
      </c>
      <c r="Y26" s="38">
        <f t="shared" si="4"/>
        <v>7.613200306983884</v>
      </c>
      <c r="Z26" s="67">
        <f t="shared" si="4"/>
        <v>1.903300076745971</v>
      </c>
      <c r="AA26" s="38">
        <f t="shared" si="4"/>
        <v>3.9293937068303912</v>
      </c>
      <c r="AB26" s="39">
        <f t="shared" si="4"/>
        <v>0</v>
      </c>
    </row>
    <row r="27" spans="2:28" s="18" customFormat="1" ht="22.5" customHeight="1">
      <c r="B27" s="94"/>
      <c r="C27" s="96" t="s">
        <v>2</v>
      </c>
      <c r="D27" s="97"/>
      <c r="E27" s="65">
        <f t="shared" si="0"/>
        <v>100</v>
      </c>
      <c r="F27" s="83">
        <f t="shared" si="1"/>
        <v>51.23925454782269</v>
      </c>
      <c r="G27" s="84"/>
      <c r="H27" s="38">
        <f t="shared" si="2"/>
        <v>40.04119090001302</v>
      </c>
      <c r="I27" s="40"/>
      <c r="J27" s="40"/>
      <c r="K27" s="40"/>
      <c r="L27" s="38">
        <f t="shared" si="3"/>
        <v>10.825771718838189</v>
      </c>
      <c r="M27" s="40"/>
      <c r="N27" s="40"/>
      <c r="O27" s="40"/>
      <c r="P27" s="38">
        <f t="shared" si="4"/>
        <v>0.05779750792341423</v>
      </c>
      <c r="Q27" s="38">
        <f t="shared" si="4"/>
        <v>0.015466938740068596</v>
      </c>
      <c r="R27" s="38">
        <f t="shared" si="4"/>
        <v>0.29767073329570615</v>
      </c>
      <c r="S27" s="38">
        <f t="shared" si="4"/>
        <v>0.001356749012286719</v>
      </c>
      <c r="T27" s="38">
        <f t="shared" si="4"/>
        <v>21.80784092389181</v>
      </c>
      <c r="U27" s="38">
        <f t="shared" si="4"/>
        <v>4.352722181218252</v>
      </c>
      <c r="V27" s="55"/>
      <c r="W27" s="55"/>
      <c r="X27" s="38">
        <f t="shared" si="4"/>
        <v>0.21328094473147224</v>
      </c>
      <c r="Y27" s="38">
        <f t="shared" si="4"/>
        <v>15.370880909998696</v>
      </c>
      <c r="Z27" s="67">
        <f t="shared" si="4"/>
        <v>2.163200625189945</v>
      </c>
      <c r="AA27" s="38">
        <f t="shared" si="4"/>
        <v>4.823242738679286</v>
      </c>
      <c r="AB27" s="39">
        <f t="shared" si="4"/>
        <v>0.029577128467850475</v>
      </c>
    </row>
    <row r="28" spans="2:28" s="18" customFormat="1" ht="22.5" customHeight="1" thickBot="1">
      <c r="B28" s="95"/>
      <c r="C28" s="87" t="s">
        <v>3</v>
      </c>
      <c r="D28" s="88"/>
      <c r="E28" s="63">
        <f t="shared" si="0"/>
        <v>100.00000000000003</v>
      </c>
      <c r="F28" s="81">
        <f t="shared" si="1"/>
        <v>55.88752431188554</v>
      </c>
      <c r="G28" s="82"/>
      <c r="H28" s="43">
        <f t="shared" si="2"/>
        <v>44.61252426426186</v>
      </c>
      <c r="I28" s="41"/>
      <c r="J28" s="41"/>
      <c r="K28" s="41"/>
      <c r="L28" s="43">
        <f t="shared" si="3"/>
        <v>10.593791015889163</v>
      </c>
      <c r="M28" s="41"/>
      <c r="N28" s="41"/>
      <c r="O28" s="41"/>
      <c r="P28" s="43">
        <f t="shared" si="4"/>
        <v>0.05029059965825251</v>
      </c>
      <c r="Q28" s="43">
        <f t="shared" si="4"/>
        <v>0.014858586262665516</v>
      </c>
      <c r="R28" s="43">
        <f t="shared" si="4"/>
        <v>0.6145358882481917</v>
      </c>
      <c r="S28" s="43">
        <f t="shared" si="4"/>
        <v>0.0015239575654015915</v>
      </c>
      <c r="T28" s="43">
        <f t="shared" si="4"/>
        <v>19.539802914187852</v>
      </c>
      <c r="U28" s="43">
        <f t="shared" si="4"/>
        <v>4.445003228885092</v>
      </c>
      <c r="V28" s="43">
        <f>V16/$E16*100</f>
        <v>2.3341315061082124</v>
      </c>
      <c r="W28" s="43">
        <f>W16/$E16*100</f>
        <v>2.110871722776879</v>
      </c>
      <c r="X28" s="43">
        <f t="shared" si="4"/>
        <v>0.17030225793362783</v>
      </c>
      <c r="Y28" s="43">
        <f t="shared" si="4"/>
        <v>13.08165174140726</v>
      </c>
      <c r="Z28" s="68">
        <f t="shared" si="4"/>
        <v>1.8325589723954137</v>
      </c>
      <c r="AA28" s="43">
        <f t="shared" si="4"/>
        <v>5.0065815917355785</v>
      </c>
      <c r="AB28" s="44">
        <f t="shared" si="4"/>
        <v>0.03657498156963819</v>
      </c>
    </row>
    <row r="29" spans="2:7" s="11" customFormat="1" ht="22.5" customHeight="1">
      <c r="B29" s="31"/>
      <c r="C29" s="31"/>
      <c r="D29" s="45"/>
      <c r="E29" s="31"/>
      <c r="F29" s="31"/>
      <c r="G29" s="31"/>
    </row>
    <row r="30" spans="2:7" s="11" customFormat="1" ht="22.5" customHeight="1">
      <c r="B30" s="31" t="s">
        <v>21</v>
      </c>
      <c r="C30" s="46"/>
      <c r="D30" s="31" t="s">
        <v>22</v>
      </c>
      <c r="F30" s="56"/>
      <c r="G30" s="31" t="s">
        <v>60</v>
      </c>
    </row>
    <row r="31" spans="3:4" s="11" customFormat="1" ht="22.5" customHeight="1">
      <c r="C31" s="47" t="s">
        <v>23</v>
      </c>
      <c r="D31" s="48"/>
    </row>
    <row r="32" spans="3:6" ht="23.25" customHeight="1">
      <c r="C32" s="47"/>
      <c r="D32" s="2"/>
      <c r="E32" s="2"/>
      <c r="F32" s="2"/>
    </row>
    <row r="33" spans="4:6" ht="13.5">
      <c r="D33" s="2"/>
      <c r="E33" s="2"/>
      <c r="F33" s="2"/>
    </row>
    <row r="34" spans="4:6" ht="13.5">
      <c r="D34" s="2"/>
      <c r="E34" s="2"/>
      <c r="F34" s="2"/>
    </row>
    <row r="35" spans="4:6" ht="13.5">
      <c r="D35" s="2"/>
      <c r="E35" s="2"/>
      <c r="F35" s="2"/>
    </row>
    <row r="36" spans="4:6" ht="13.5">
      <c r="D36" s="2"/>
      <c r="E36" s="2"/>
      <c r="F36" s="2"/>
    </row>
    <row r="37" spans="4:6" ht="13.5">
      <c r="D37" s="2"/>
      <c r="E37" s="2"/>
      <c r="F37" s="2"/>
    </row>
    <row r="38" spans="4:6" ht="13.5">
      <c r="D38" s="2"/>
      <c r="E38" s="2"/>
      <c r="F38" s="2"/>
    </row>
    <row r="39" spans="4:6" ht="13.5">
      <c r="D39" s="2"/>
      <c r="E39" s="2"/>
      <c r="F39" s="2"/>
    </row>
    <row r="40" spans="4:6" ht="13.5">
      <c r="D40" s="2"/>
      <c r="E40" s="2"/>
      <c r="F40" s="2"/>
    </row>
    <row r="41" spans="4:6" ht="13.5">
      <c r="D41" s="2"/>
      <c r="E41" s="2"/>
      <c r="F41" s="2"/>
    </row>
    <row r="42" spans="4:6" ht="13.5">
      <c r="D42" s="2"/>
      <c r="E42" s="2"/>
      <c r="F42" s="2"/>
    </row>
    <row r="43" spans="4:6" ht="13.5">
      <c r="D43" s="2"/>
      <c r="E43" s="2"/>
      <c r="F43" s="2"/>
    </row>
    <row r="44" spans="4:6" ht="13.5">
      <c r="D44" s="2"/>
      <c r="E44" s="2"/>
      <c r="F44" s="2"/>
    </row>
    <row r="45" spans="4:6" ht="13.5">
      <c r="D45" s="2"/>
      <c r="E45" s="2"/>
      <c r="F45" s="2"/>
    </row>
    <row r="46" spans="4:6" ht="13.5">
      <c r="D46" s="2"/>
      <c r="E46" s="2"/>
      <c r="F46" s="2"/>
    </row>
    <row r="47" spans="4:6" ht="13.5">
      <c r="D47" s="2"/>
      <c r="E47" s="2"/>
      <c r="F47" s="2"/>
    </row>
    <row r="48" spans="4:6" ht="13.5">
      <c r="D48" s="2"/>
      <c r="E48" s="2"/>
      <c r="F48" s="2"/>
    </row>
    <row r="49" spans="4:6" ht="13.5">
      <c r="D49" s="2"/>
      <c r="E49" s="2"/>
      <c r="F49" s="2"/>
    </row>
    <row r="50" spans="4:6" ht="13.5">
      <c r="D50" s="2"/>
      <c r="E50" s="2"/>
      <c r="F50" s="2"/>
    </row>
    <row r="51" spans="4:6" ht="13.5">
      <c r="D51" s="2"/>
      <c r="E51" s="2"/>
      <c r="F51" s="2"/>
    </row>
    <row r="52" spans="4:6" ht="13.5">
      <c r="D52" s="2"/>
      <c r="E52" s="2"/>
      <c r="F52" s="2"/>
    </row>
    <row r="53" spans="4:6" ht="13.5">
      <c r="D53" s="2"/>
      <c r="E53" s="2"/>
      <c r="F53" s="2"/>
    </row>
    <row r="54" spans="4:6" ht="13.5">
      <c r="D54" s="2"/>
      <c r="E54" s="2"/>
      <c r="F54" s="2"/>
    </row>
    <row r="55" spans="4:6" ht="13.5">
      <c r="D55" s="2"/>
      <c r="E55" s="2"/>
      <c r="F55" s="2"/>
    </row>
  </sheetData>
  <sheetProtection/>
  <mergeCells count="61">
    <mergeCell ref="C7:D7"/>
    <mergeCell ref="C8:D8"/>
    <mergeCell ref="F27:G27"/>
    <mergeCell ref="C20:D20"/>
    <mergeCell ref="C9:D9"/>
    <mergeCell ref="F23:G23"/>
    <mergeCell ref="F24:G24"/>
    <mergeCell ref="F22:G22"/>
    <mergeCell ref="F20:G20"/>
    <mergeCell ref="F21:G21"/>
    <mergeCell ref="L5:O5"/>
    <mergeCell ref="F16:G16"/>
    <mergeCell ref="F11:G11"/>
    <mergeCell ref="F10:G10"/>
    <mergeCell ref="F4:S4"/>
    <mergeCell ref="F9:G9"/>
    <mergeCell ref="T5:T6"/>
    <mergeCell ref="X5:X6"/>
    <mergeCell ref="H5:K5"/>
    <mergeCell ref="F8:G8"/>
    <mergeCell ref="S5:S6"/>
    <mergeCell ref="Q5:Q6"/>
    <mergeCell ref="R5:R6"/>
    <mergeCell ref="P5:P6"/>
    <mergeCell ref="F7:G7"/>
    <mergeCell ref="F5:G6"/>
    <mergeCell ref="B19:B23"/>
    <mergeCell ref="B24:B28"/>
    <mergeCell ref="C21:D21"/>
    <mergeCell ref="C22:D22"/>
    <mergeCell ref="C23:D23"/>
    <mergeCell ref="C24:D24"/>
    <mergeCell ref="C25:D25"/>
    <mergeCell ref="C28:D28"/>
    <mergeCell ref="C19:D19"/>
    <mergeCell ref="Y2:AB2"/>
    <mergeCell ref="B7:B11"/>
    <mergeCell ref="B4:D6"/>
    <mergeCell ref="E4:E5"/>
    <mergeCell ref="V4:W5"/>
    <mergeCell ref="Z5:Z6"/>
    <mergeCell ref="C10:D10"/>
    <mergeCell ref="C11:D11"/>
    <mergeCell ref="AB5:AB6"/>
    <mergeCell ref="AA5:AA6"/>
    <mergeCell ref="B12:B16"/>
    <mergeCell ref="C12:D12"/>
    <mergeCell ref="F12:G12"/>
    <mergeCell ref="C13:D13"/>
    <mergeCell ref="C14:D14"/>
    <mergeCell ref="C15:D15"/>
    <mergeCell ref="F14:G14"/>
    <mergeCell ref="F13:G13"/>
    <mergeCell ref="F15:G15"/>
    <mergeCell ref="C16:D16"/>
    <mergeCell ref="F28:G28"/>
    <mergeCell ref="F25:G25"/>
    <mergeCell ref="C26:D26"/>
    <mergeCell ref="F26:G26"/>
    <mergeCell ref="C27:D27"/>
    <mergeCell ref="F19:G19"/>
  </mergeCells>
  <printOptions horizontalCentered="1" verticalCentered="1"/>
  <pageMargins left="0.5905511811023623" right="0.5905511811023623" top="0" bottom="0" header="0" footer="0"/>
  <pageSetup fitToHeight="1" fitToWidth="1" horizontalDpi="300" verticalDpi="3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＊</dc:creator>
  <cp:keywords/>
  <dc:description/>
  <cp:lastModifiedBy>*</cp:lastModifiedBy>
  <cp:lastPrinted>2013-01-15T04:25:05Z</cp:lastPrinted>
  <dcterms:created xsi:type="dcterms:W3CDTF">2000-11-09T06:49:29Z</dcterms:created>
  <dcterms:modified xsi:type="dcterms:W3CDTF">2013-01-15T08:14:04Z</dcterms:modified>
  <cp:category/>
  <cp:version/>
  <cp:contentType/>
  <cp:contentStatus/>
</cp:coreProperties>
</file>