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650" activeTab="0"/>
  </bookViews>
  <sheets>
    <sheet name="国・公・私立計" sheetId="1" r:id="rId1"/>
    <sheet name="【男】国・公・私立計" sheetId="2" r:id="rId2"/>
    <sheet name="【女】国・公・私立計" sheetId="3" r:id="rId3"/>
    <sheet name="公立計" sheetId="4" r:id="rId4"/>
    <sheet name="【男】公立" sheetId="5" r:id="rId5"/>
    <sheet name="【女】公立" sheetId="6" r:id="rId6"/>
    <sheet name="国・私立計" sheetId="7" r:id="rId7"/>
    <sheet name="【男】国・私立" sheetId="8" r:id="rId8"/>
    <sheet name="【女】国・私立" sheetId="9" r:id="rId9"/>
  </sheets>
  <definedNames>
    <definedName name="_xlnm.Print_Area" localSheetId="5">'【女】公立'!$A$1:$AD$41</definedName>
    <definedName name="_xlnm.Print_Area" localSheetId="4">'【男】公立'!$A$1:$AD$41</definedName>
    <definedName name="_xlnm.Print_Area" localSheetId="7">'【男】国・私立'!$A$1:$W$32</definedName>
    <definedName name="_xlnm.Print_Area" localSheetId="3">'公立計'!$A$1:$AD$41</definedName>
    <definedName name="_xlnm.Print_Area" localSheetId="0">'国・公・私立計'!$A$1:$W$44</definedName>
  </definedNames>
  <calcPr fullCalcOnLoad="1"/>
</workbook>
</file>

<file path=xl/sharedStrings.xml><?xml version="1.0" encoding="utf-8"?>
<sst xmlns="http://schemas.openxmlformats.org/spreadsheetml/2006/main" count="615" uniqueCount="86">
  <si>
    <t>区　分</t>
  </si>
  <si>
    <t>合　計</t>
  </si>
  <si>
    <t>Ａ　大学等進学者</t>
  </si>
  <si>
    <t>専修学校一般　　　課程等入学者</t>
  </si>
  <si>
    <t>小　計</t>
  </si>
  <si>
    <t>大学学部</t>
  </si>
  <si>
    <t>短期大学　　本　　科</t>
  </si>
  <si>
    <t>大学・短大　の通信</t>
  </si>
  <si>
    <t>大学・短大　の別科</t>
  </si>
  <si>
    <t>高等学校　　専攻科</t>
  </si>
  <si>
    <t>特別支援学校高等部専攻科</t>
  </si>
  <si>
    <t>専修学校専門課程進学者</t>
  </si>
  <si>
    <t>専修学校　　一般課程等</t>
  </si>
  <si>
    <t>各種学校</t>
  </si>
  <si>
    <t>公共職業能力開発施設等入学者</t>
  </si>
  <si>
    <t>一時的な仕事に就いた者</t>
  </si>
  <si>
    <t>左記以外の者</t>
  </si>
  <si>
    <t>左記Ａのうち</t>
  </si>
  <si>
    <t>左記Ｂのうち</t>
  </si>
  <si>
    <t>左記Ｃのうち</t>
  </si>
  <si>
    <t>左記Ｄのうち</t>
  </si>
  <si>
    <t>（卒業者総数）</t>
  </si>
  <si>
    <t>（左記ＡＢＣＤを除く）</t>
  </si>
  <si>
    <t>（全日制）計</t>
  </si>
  <si>
    <t>普　　　通</t>
  </si>
  <si>
    <t>農　　　業</t>
  </si>
  <si>
    <t>工　　　業</t>
  </si>
  <si>
    <t>商　　　業</t>
  </si>
  <si>
    <t>水　　　産</t>
  </si>
  <si>
    <t>家　　　庭</t>
  </si>
  <si>
    <t>情　　　報</t>
  </si>
  <si>
    <t>総合学科</t>
  </si>
  <si>
    <t>そ　の　他</t>
  </si>
  <si>
    <t>（定時制）計</t>
  </si>
  <si>
    <t>比率（％）</t>
  </si>
  <si>
    <t>Ｂ</t>
  </si>
  <si>
    <t>Ｃ　</t>
  </si>
  <si>
    <t xml:space="preserve"> Ｄ</t>
  </si>
  <si>
    <t>Ｅ</t>
  </si>
  <si>
    <t>Ｆ</t>
  </si>
  <si>
    <t xml:space="preserve"> Ｇ </t>
  </si>
  <si>
    <t>H</t>
  </si>
  <si>
    <t>就職進学者 　　　     入学者数（再掲）</t>
  </si>
  <si>
    <t>就職者</t>
  </si>
  <si>
    <t>死亡・不詳</t>
  </si>
  <si>
    <t>Ｂ</t>
  </si>
  <si>
    <t>Ｃ　</t>
  </si>
  <si>
    <t xml:space="preserve"> Ｄ</t>
  </si>
  <si>
    <t>Ｅ</t>
  </si>
  <si>
    <t>Ｆ</t>
  </si>
  <si>
    <t xml:space="preserve"> Ｇ </t>
  </si>
  <si>
    <t>H</t>
  </si>
  <si>
    <t>就職進学者        入学者数（再掲）</t>
  </si>
  <si>
    <t>就職者</t>
  </si>
  <si>
    <t>死亡・不詳</t>
  </si>
  <si>
    <t>【全日制】</t>
  </si>
  <si>
    <t>（国立）普通</t>
  </si>
  <si>
    <t>（私立）   計</t>
  </si>
  <si>
    <t>看　　　護</t>
  </si>
  <si>
    <t>福　　　祉</t>
  </si>
  <si>
    <t>【定時制】</t>
  </si>
  <si>
    <t>（私立）  計</t>
  </si>
  <si>
    <t>（私立）   計</t>
  </si>
  <si>
    <t>就職者</t>
  </si>
  <si>
    <t>死亡・不詳</t>
  </si>
  <si>
    <t>Ｂ</t>
  </si>
  <si>
    <t>Ｃ　</t>
  </si>
  <si>
    <t xml:space="preserve"> Ｄ</t>
  </si>
  <si>
    <t>Ｅ</t>
  </si>
  <si>
    <t>Ｆ</t>
  </si>
  <si>
    <t xml:space="preserve"> Ｇ </t>
  </si>
  <si>
    <t>H</t>
  </si>
  <si>
    <t>就職者</t>
  </si>
  <si>
    <t>死亡・不詳</t>
  </si>
  <si>
    <t>第６表　高等学校卒業者の課程別・学科別進路状況（国・私立）【女】</t>
  </si>
  <si>
    <t>第６表　高等学校卒業者の課程別・学科別進路状況（国・公・私立）【計】</t>
  </si>
  <si>
    <t>第６表　高等学校卒業者の課程別・学科別進路状況（国・公・私立）【男】</t>
  </si>
  <si>
    <t>第６表　高等学校卒業者の課程別・学科別進路状況（国・公・私立）【女】</t>
  </si>
  <si>
    <t>第６表　高等学校卒業者の課程別・学科別進路状況（公立）【男】</t>
  </si>
  <si>
    <t>第６表　高等学校卒業者の課程別・学科別進路状況（公立）【女】</t>
  </si>
  <si>
    <t>第６表　高等学校卒業者の課程別・学科別進路状況（国・私立）【計】</t>
  </si>
  <si>
    <t>第６表　高等学校卒業者の課程別・学科別進路状況（国・私立）【男】</t>
  </si>
  <si>
    <t>平成24年３月卒</t>
  </si>
  <si>
    <t>平成24年３月卒</t>
  </si>
  <si>
    <t>福　　　祉</t>
  </si>
  <si>
    <t>第６表　高等学校卒業者の課程別・学科別進路状況（公立）【計】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</si>
</sst>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_ * #,##0.0_ ;_ * \-#,##0.0_ ;_ * &quot;-&quot;?_ ;_ @_ "/>
    <numFmt numFmtId="181" formatCode="0.0;0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dotted"/>
      <top style="medium"/>
      <bottom/>
    </border>
    <border>
      <left style="dotted"/>
      <right style="dotted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tted"/>
      <right/>
      <top style="medium"/>
      <bottom/>
    </border>
    <border>
      <left/>
      <right style="dotted"/>
      <top style="medium"/>
      <bottom/>
    </border>
    <border>
      <left style="double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dotted"/>
      <right/>
      <top/>
      <bottom/>
    </border>
    <border>
      <left/>
      <right style="dotted"/>
      <top/>
      <bottom/>
    </border>
    <border>
      <left style="double"/>
      <right/>
      <top/>
      <bottom/>
    </border>
    <border>
      <left style="thin"/>
      <right style="medium"/>
      <top/>
      <bottom/>
    </border>
    <border>
      <left/>
      <right style="dotted"/>
      <top style="dotted"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double"/>
      <right/>
      <top style="dotted"/>
      <bottom/>
    </border>
    <border>
      <left style="thin"/>
      <right style="medium"/>
      <top style="dotted"/>
      <bottom/>
    </border>
    <border>
      <left style="medium"/>
      <right style="thin"/>
      <top/>
      <bottom style="medium"/>
    </border>
    <border>
      <left/>
      <right style="dotted"/>
      <top/>
      <bottom style="medium"/>
    </border>
    <border>
      <left style="dotted"/>
      <right style="dotted"/>
      <top/>
      <bottom style="medium"/>
    </border>
    <border>
      <left style="dotted"/>
      <right/>
      <top/>
      <bottom style="medium"/>
    </border>
    <border>
      <left/>
      <right/>
      <top/>
      <bottom style="medium"/>
    </border>
    <border>
      <left style="double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dotted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dotted"/>
      <bottom/>
    </border>
    <border>
      <left style="medium"/>
      <right style="thin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dotted"/>
      <top style="dotted"/>
      <bottom/>
    </border>
    <border>
      <left style="thin"/>
      <right style="double"/>
      <top style="dotted"/>
      <bottom/>
    </border>
    <border>
      <left style="thin"/>
      <right style="double"/>
      <top/>
      <bottom/>
    </border>
    <border>
      <left style="thin"/>
      <right style="dotted"/>
      <top/>
      <bottom style="medium"/>
    </border>
    <border>
      <left/>
      <right style="medium"/>
      <top style="dashed"/>
      <bottom/>
    </border>
    <border>
      <left style="medium"/>
      <right style="thin"/>
      <top style="dashed"/>
      <bottom/>
    </border>
    <border>
      <left/>
      <right style="dotted"/>
      <top style="dashed"/>
      <bottom/>
    </border>
    <border>
      <left/>
      <right/>
      <top style="dashed"/>
      <bottom/>
    </border>
    <border>
      <left style="thin"/>
      <right style="thin"/>
      <top style="dashed"/>
      <bottom/>
    </border>
    <border>
      <left style="double"/>
      <right/>
      <top style="dashed"/>
      <bottom/>
    </border>
    <border>
      <left style="thin"/>
      <right style="medium"/>
      <top style="dashed"/>
      <bottom/>
    </border>
    <border>
      <left style="dotted"/>
      <right style="thin"/>
      <top style="medium"/>
      <bottom/>
    </border>
    <border>
      <left style="dotted"/>
      <right style="thin"/>
      <top/>
      <bottom/>
    </border>
    <border>
      <left style="dotted"/>
      <right style="thin"/>
      <top style="dotted"/>
      <bottom/>
    </border>
    <border>
      <left style="thin"/>
      <right style="double"/>
      <top style="medium"/>
      <bottom/>
    </border>
    <border>
      <left/>
      <right style="medium"/>
      <top style="dotted"/>
      <bottom/>
    </border>
    <border>
      <left style="dotted"/>
      <right style="thin"/>
      <top/>
      <bottom style="medium"/>
    </border>
    <border>
      <left style="thin"/>
      <right style="double"/>
      <top/>
      <bottom style="medium"/>
    </border>
    <border>
      <left style="medium"/>
      <right/>
      <top style="dotted"/>
      <bottom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dashed"/>
      <bottom/>
    </border>
    <border>
      <left style="medium"/>
      <right style="thin"/>
      <top/>
      <bottom style="dotted"/>
    </border>
    <border>
      <left>
        <color indexed="63"/>
      </left>
      <right>
        <color indexed="63"/>
      </right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thin"/>
      <top/>
      <bottom style="dotted"/>
    </border>
    <border>
      <left style="thin"/>
      <right style="dotted"/>
      <top/>
      <bottom style="dotted"/>
    </border>
    <border>
      <left style="thin"/>
      <right style="double"/>
      <top/>
      <bottom style="dotted"/>
    </border>
    <border>
      <left/>
      <right style="medium"/>
      <top/>
      <bottom style="dotted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>
        <color indexed="63"/>
      </left>
      <right>
        <color indexed="63"/>
      </right>
      <top style="hair"/>
      <bottom/>
    </border>
    <border>
      <left style="dotted"/>
      <right style="dotted"/>
      <top style="hair"/>
      <bottom/>
    </border>
    <border>
      <left style="dotted"/>
      <right style="thin"/>
      <top style="hair"/>
      <bottom/>
    </border>
    <border>
      <left style="thin"/>
      <right style="thin"/>
      <top style="hair"/>
      <bottom/>
    </border>
    <border>
      <left style="thin"/>
      <right style="dotted"/>
      <top style="hair"/>
      <bottom/>
    </border>
    <border>
      <left style="thin"/>
      <right style="double"/>
      <top style="hair"/>
      <bottom/>
    </border>
    <border>
      <left/>
      <right style="medium"/>
      <top style="hair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dotted"/>
      <top style="thin"/>
      <bottom/>
    </border>
    <border>
      <left style="dotted"/>
      <right/>
      <top style="thin"/>
      <bottom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thin"/>
      <right style="thin"/>
      <top style="thin"/>
      <bottom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 style="dotted"/>
      <right style="dotted"/>
      <top style="thin"/>
      <bottom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3" fillId="0" borderId="0" applyFill="0" applyBorder="0" applyAlignment="0"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1" borderId="3" applyNumberFormat="0" applyBorder="0" applyAlignment="0" applyProtection="0"/>
    <xf numFmtId="179" fontId="8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3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32" borderId="7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2" borderId="12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3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4" borderId="0" applyNumberFormat="0" applyBorder="0" applyAlignment="0" applyProtection="0"/>
  </cellStyleXfs>
  <cellXfs count="602">
    <xf numFmtId="0" fontId="0" fillId="0" borderId="0" xfId="0" applyAlignment="1">
      <alignment vertical="center"/>
    </xf>
    <xf numFmtId="41" fontId="0" fillId="0" borderId="0" xfId="69" applyNumberFormat="1" applyFont="1" applyFill="1" applyBorder="1" applyAlignment="1" applyProtection="1">
      <alignment/>
      <protection locked="0"/>
    </xf>
    <xf numFmtId="180" fontId="0" fillId="0" borderId="13" xfId="69" applyNumberFormat="1" applyFont="1" applyFill="1" applyBorder="1" applyAlignment="1">
      <alignment/>
    </xf>
    <xf numFmtId="180" fontId="0" fillId="0" borderId="14" xfId="69" applyNumberFormat="1" applyFont="1" applyFill="1" applyBorder="1" applyAlignment="1">
      <alignment/>
    </xf>
    <xf numFmtId="180" fontId="0" fillId="0" borderId="15" xfId="69" applyNumberFormat="1" applyFont="1" applyFill="1" applyBorder="1" applyAlignment="1">
      <alignment/>
    </xf>
    <xf numFmtId="180" fontId="0" fillId="0" borderId="16" xfId="69" applyNumberFormat="1" applyFont="1" applyFill="1" applyBorder="1" applyAlignment="1">
      <alignment/>
    </xf>
    <xf numFmtId="180" fontId="0" fillId="0" borderId="17" xfId="69" applyNumberFormat="1" applyFont="1" applyFill="1" applyBorder="1" applyAlignment="1">
      <alignment/>
    </xf>
    <xf numFmtId="180" fontId="0" fillId="0" borderId="18" xfId="69" applyNumberFormat="1" applyFont="1" applyFill="1" applyBorder="1" applyAlignment="1">
      <alignment/>
    </xf>
    <xf numFmtId="180" fontId="0" fillId="0" borderId="19" xfId="69" applyNumberFormat="1" applyFont="1" applyFill="1" applyBorder="1" applyAlignment="1">
      <alignment/>
    </xf>
    <xf numFmtId="180" fontId="0" fillId="0" borderId="20" xfId="69" applyNumberFormat="1" applyFont="1" applyFill="1" applyBorder="1" applyAlignment="1">
      <alignment/>
    </xf>
    <xf numFmtId="180" fontId="0" fillId="0" borderId="21" xfId="69" applyNumberFormat="1" applyFont="1" applyFill="1" applyBorder="1" applyAlignment="1">
      <alignment/>
    </xf>
    <xf numFmtId="0" fontId="14" fillId="0" borderId="0" xfId="82" applyFont="1" applyFill="1" applyBorder="1">
      <alignment/>
      <protection/>
    </xf>
    <xf numFmtId="0" fontId="0" fillId="0" borderId="0" xfId="82" applyFont="1" applyFill="1">
      <alignment/>
      <protection/>
    </xf>
    <xf numFmtId="0" fontId="15" fillId="0" borderId="16" xfId="82" applyFont="1" applyFill="1" applyBorder="1" applyAlignment="1">
      <alignment horizontal="center" vertical="center"/>
      <protection/>
    </xf>
    <xf numFmtId="0" fontId="15" fillId="0" borderId="22" xfId="82" applyFont="1" applyFill="1" applyBorder="1" applyAlignment="1">
      <alignment horizontal="center" vertical="center"/>
      <protection/>
    </xf>
    <xf numFmtId="0" fontId="15" fillId="0" borderId="20" xfId="82" applyFont="1" applyFill="1" applyBorder="1" applyAlignment="1">
      <alignment horizontal="center" vertical="distributed" textRotation="255"/>
      <protection/>
    </xf>
    <xf numFmtId="0" fontId="18" fillId="0" borderId="17" xfId="82" applyFont="1" applyFill="1" applyBorder="1" applyAlignment="1">
      <alignment horizontal="center" vertical="center" wrapText="1"/>
      <protection/>
    </xf>
    <xf numFmtId="0" fontId="16" fillId="0" borderId="20" xfId="82" applyFont="1" applyFill="1" applyBorder="1" applyAlignment="1">
      <alignment horizontal="center" vertical="center" wrapText="1"/>
      <protection/>
    </xf>
    <xf numFmtId="41" fontId="0" fillId="0" borderId="13" xfId="69" applyNumberFormat="1" applyFont="1" applyFill="1" applyBorder="1" applyAlignment="1">
      <alignment shrinkToFit="1"/>
    </xf>
    <xf numFmtId="41" fontId="0" fillId="0" borderId="23" xfId="69" applyNumberFormat="1" applyFont="1" applyFill="1" applyBorder="1" applyAlignment="1">
      <alignment shrinkToFit="1"/>
    </xf>
    <xf numFmtId="41" fontId="0" fillId="0" borderId="24" xfId="69" applyNumberFormat="1" applyFont="1" applyFill="1" applyBorder="1" applyAlignment="1">
      <alignment shrinkToFit="1"/>
    </xf>
    <xf numFmtId="41" fontId="0" fillId="0" borderId="15" xfId="69" applyNumberFormat="1" applyFont="1" applyFill="1" applyBorder="1" applyAlignment="1">
      <alignment shrinkToFit="1"/>
    </xf>
    <xf numFmtId="41" fontId="0" fillId="0" borderId="25" xfId="69" applyNumberFormat="1" applyFont="1" applyFill="1" applyBorder="1" applyAlignment="1">
      <alignment shrinkToFit="1"/>
    </xf>
    <xf numFmtId="41" fontId="0" fillId="0" borderId="16" xfId="69" applyNumberFormat="1" applyFont="1" applyFill="1" applyBorder="1" applyAlignment="1">
      <alignment shrinkToFit="1"/>
    </xf>
    <xf numFmtId="41" fontId="0" fillId="0" borderId="26" xfId="69" applyNumberFormat="1" applyFont="1" applyFill="1" applyBorder="1" applyAlignment="1">
      <alignment shrinkToFit="1"/>
    </xf>
    <xf numFmtId="41" fontId="0" fillId="0" borderId="22" xfId="69" applyNumberFormat="1" applyFont="1" applyFill="1" applyBorder="1" applyAlignment="1">
      <alignment shrinkToFit="1"/>
    </xf>
    <xf numFmtId="41" fontId="0" fillId="0" borderId="27" xfId="69" applyNumberFormat="1" applyFont="1" applyFill="1" applyBorder="1" applyAlignment="1">
      <alignment shrinkToFit="1"/>
    </xf>
    <xf numFmtId="41" fontId="0" fillId="0" borderId="28" xfId="69" applyNumberFormat="1" applyFont="1" applyFill="1" applyBorder="1" applyAlignment="1">
      <alignment shrinkToFit="1"/>
    </xf>
    <xf numFmtId="41" fontId="0" fillId="0" borderId="29" xfId="69" applyNumberFormat="1" applyFont="1" applyFill="1" applyBorder="1" applyAlignment="1">
      <alignment shrinkToFit="1"/>
    </xf>
    <xf numFmtId="41" fontId="0" fillId="0" borderId="30" xfId="69" applyNumberFormat="1" applyFont="1" applyFill="1" applyBorder="1" applyAlignment="1">
      <alignment shrinkToFit="1"/>
    </xf>
    <xf numFmtId="41" fontId="0" fillId="0" borderId="18" xfId="69" applyNumberFormat="1" applyFont="1" applyFill="1" applyBorder="1" applyAlignment="1" applyProtection="1">
      <alignment shrinkToFit="1"/>
      <protection locked="0"/>
    </xf>
    <xf numFmtId="41" fontId="0" fillId="0" borderId="19" xfId="69" applyNumberFormat="1" applyFont="1" applyFill="1" applyBorder="1" applyAlignment="1" applyProtection="1">
      <alignment shrinkToFit="1"/>
      <protection locked="0"/>
    </xf>
    <xf numFmtId="41" fontId="0" fillId="0" borderId="31" xfId="69" applyNumberFormat="1" applyFont="1" applyFill="1" applyBorder="1" applyAlignment="1" applyProtection="1">
      <alignment shrinkToFit="1"/>
      <protection locked="0"/>
    </xf>
    <xf numFmtId="41" fontId="0" fillId="0" borderId="20" xfId="69" applyNumberFormat="1" applyFont="1" applyFill="1" applyBorder="1" applyAlignment="1" applyProtection="1">
      <alignment shrinkToFit="1"/>
      <protection locked="0"/>
    </xf>
    <xf numFmtId="41" fontId="0" fillId="0" borderId="20" xfId="69" applyNumberFormat="1" applyFont="1" applyFill="1" applyBorder="1" applyAlignment="1">
      <alignment shrinkToFit="1"/>
    </xf>
    <xf numFmtId="41" fontId="0" fillId="0" borderId="32" xfId="69" applyNumberFormat="1" applyFont="1" applyFill="1" applyBorder="1" applyAlignment="1" applyProtection="1">
      <alignment shrinkToFit="1"/>
      <protection locked="0"/>
    </xf>
    <xf numFmtId="41" fontId="0" fillId="0" borderId="0" xfId="69" applyNumberFormat="1" applyFont="1" applyFill="1" applyBorder="1" applyAlignment="1" applyProtection="1">
      <alignment shrinkToFit="1"/>
      <protection locked="0"/>
    </xf>
    <xf numFmtId="41" fontId="0" fillId="0" borderId="33" xfId="69" applyNumberFormat="1" applyFont="1" applyFill="1" applyBorder="1" applyAlignment="1" applyProtection="1">
      <alignment shrinkToFit="1"/>
      <protection locked="0"/>
    </xf>
    <xf numFmtId="41" fontId="0" fillId="0" borderId="34" xfId="69" applyNumberFormat="1" applyFont="1" applyFill="1" applyBorder="1" applyAlignment="1" applyProtection="1">
      <alignment shrinkToFit="1"/>
      <protection locked="0"/>
    </xf>
    <xf numFmtId="41" fontId="0" fillId="0" borderId="35" xfId="69" applyNumberFormat="1" applyFont="1" applyFill="1" applyBorder="1" applyAlignment="1">
      <alignment shrinkToFit="1"/>
    </xf>
    <xf numFmtId="41" fontId="0" fillId="0" borderId="36" xfId="69" applyNumberFormat="1" applyFont="1" applyFill="1" applyBorder="1" applyAlignment="1">
      <alignment shrinkToFit="1"/>
    </xf>
    <xf numFmtId="41" fontId="0" fillId="0" borderId="37" xfId="69" applyNumberFormat="1" applyFont="1" applyFill="1" applyBorder="1" applyAlignment="1">
      <alignment shrinkToFit="1"/>
    </xf>
    <xf numFmtId="41" fontId="0" fillId="0" borderId="38" xfId="69" applyNumberFormat="1" applyFont="1" applyFill="1" applyBorder="1" applyAlignment="1">
      <alignment shrinkToFit="1"/>
    </xf>
    <xf numFmtId="41" fontId="0" fillId="0" borderId="39" xfId="69" applyNumberFormat="1" applyFont="1" applyFill="1" applyBorder="1" applyAlignment="1">
      <alignment shrinkToFit="1"/>
    </xf>
    <xf numFmtId="41" fontId="0" fillId="0" borderId="40" xfId="69" applyNumberFormat="1" applyFont="1" applyFill="1" applyBorder="1" applyAlignment="1">
      <alignment shrinkToFit="1"/>
    </xf>
    <xf numFmtId="41" fontId="0" fillId="0" borderId="41" xfId="69" applyNumberFormat="1" applyFont="1" applyFill="1" applyBorder="1" applyAlignment="1" applyProtection="1">
      <alignment shrinkToFit="1"/>
      <protection locked="0"/>
    </xf>
    <xf numFmtId="41" fontId="0" fillId="0" borderId="42" xfId="69" applyNumberFormat="1" applyFont="1" applyFill="1" applyBorder="1" applyAlignment="1" applyProtection="1">
      <alignment shrinkToFit="1"/>
      <protection locked="0"/>
    </xf>
    <xf numFmtId="41" fontId="0" fillId="0" borderId="43" xfId="69" applyNumberFormat="1" applyFont="1" applyFill="1" applyBorder="1" applyAlignment="1" applyProtection="1">
      <alignment shrinkToFit="1"/>
      <protection locked="0"/>
    </xf>
    <xf numFmtId="41" fontId="0" fillId="0" borderId="21" xfId="69" applyNumberFormat="1" applyFont="1" applyFill="1" applyBorder="1" applyAlignment="1" applyProtection="1">
      <alignment shrinkToFit="1"/>
      <protection locked="0"/>
    </xf>
    <xf numFmtId="41" fontId="0" fillId="0" borderId="21" xfId="69" applyNumberFormat="1" applyFont="1" applyFill="1" applyBorder="1" applyAlignment="1">
      <alignment shrinkToFit="1"/>
    </xf>
    <xf numFmtId="41" fontId="0" fillId="0" borderId="44" xfId="69" applyNumberFormat="1" applyFont="1" applyFill="1" applyBorder="1" applyAlignment="1" applyProtection="1">
      <alignment shrinkToFit="1"/>
      <protection locked="0"/>
    </xf>
    <xf numFmtId="41" fontId="0" fillId="0" borderId="45" xfId="69" applyNumberFormat="1" applyFont="1" applyFill="1" applyBorder="1" applyAlignment="1" applyProtection="1">
      <alignment shrinkToFit="1"/>
      <protection locked="0"/>
    </xf>
    <xf numFmtId="41" fontId="0" fillId="0" borderId="46" xfId="69" applyNumberFormat="1" applyFont="1" applyFill="1" applyBorder="1" applyAlignment="1" applyProtection="1">
      <alignment shrinkToFit="1"/>
      <protection locked="0"/>
    </xf>
    <xf numFmtId="0" fontId="15" fillId="0" borderId="0" xfId="82" applyFont="1" applyFill="1" applyBorder="1" applyAlignment="1">
      <alignment horizontal="right"/>
      <protection/>
    </xf>
    <xf numFmtId="41" fontId="0" fillId="0" borderId="0" xfId="69" applyNumberFormat="1" applyFont="1" applyFill="1" applyBorder="1" applyAlignment="1">
      <alignment/>
    </xf>
    <xf numFmtId="41" fontId="0" fillId="0" borderId="0" xfId="82" applyNumberFormat="1" applyFont="1" applyFill="1" applyProtection="1">
      <alignment/>
      <protection locked="0"/>
    </xf>
    <xf numFmtId="0" fontId="15" fillId="0" borderId="0" xfId="82" applyFont="1" applyFill="1" applyBorder="1">
      <alignment/>
      <protection/>
    </xf>
    <xf numFmtId="180" fontId="0" fillId="0" borderId="29" xfId="69" applyNumberFormat="1" applyFont="1" applyFill="1" applyBorder="1" applyAlignment="1">
      <alignment/>
    </xf>
    <xf numFmtId="180" fontId="0" fillId="0" borderId="30" xfId="69" applyNumberFormat="1" applyFont="1" applyFill="1" applyBorder="1" applyAlignment="1">
      <alignment/>
    </xf>
    <xf numFmtId="180" fontId="0" fillId="0" borderId="47" xfId="69" applyNumberFormat="1" applyFont="1" applyFill="1" applyBorder="1" applyAlignment="1">
      <alignment/>
    </xf>
    <xf numFmtId="180" fontId="0" fillId="0" borderId="48" xfId="69" applyNumberFormat="1" applyFont="1" applyFill="1" applyBorder="1" applyAlignment="1">
      <alignment/>
    </xf>
    <xf numFmtId="180" fontId="0" fillId="0" borderId="40" xfId="69" applyNumberFormat="1" applyFont="1" applyFill="1" applyBorder="1" applyAlignment="1">
      <alignment/>
    </xf>
    <xf numFmtId="41" fontId="0" fillId="0" borderId="49" xfId="69" applyNumberFormat="1" applyFont="1" applyFill="1" applyBorder="1" applyAlignment="1">
      <alignment shrinkToFit="1"/>
    </xf>
    <xf numFmtId="0" fontId="14" fillId="0" borderId="0" xfId="84" applyFont="1" applyFill="1" applyBorder="1">
      <alignment/>
      <protection/>
    </xf>
    <xf numFmtId="0" fontId="0" fillId="0" borderId="0" xfId="84" applyFont="1" applyFill="1">
      <alignment/>
      <protection/>
    </xf>
    <xf numFmtId="0" fontId="15" fillId="0" borderId="16" xfId="84" applyFont="1" applyFill="1" applyBorder="1" applyAlignment="1">
      <alignment horizontal="center" vertical="center"/>
      <protection/>
    </xf>
    <xf numFmtId="0" fontId="15" fillId="0" borderId="22" xfId="84" applyFont="1" applyFill="1" applyBorder="1" applyAlignment="1">
      <alignment horizontal="center" vertical="center"/>
      <protection/>
    </xf>
    <xf numFmtId="0" fontId="15" fillId="0" borderId="20" xfId="84" applyFont="1" applyFill="1" applyBorder="1" applyAlignment="1">
      <alignment horizontal="center" vertical="distributed" textRotation="255"/>
      <protection/>
    </xf>
    <xf numFmtId="0" fontId="18" fillId="0" borderId="17" xfId="84" applyFont="1" applyFill="1" applyBorder="1" applyAlignment="1">
      <alignment horizontal="center" vertical="center" wrapText="1"/>
      <protection/>
    </xf>
    <xf numFmtId="0" fontId="16" fillId="0" borderId="20" xfId="84" applyFont="1" applyFill="1" applyBorder="1" applyAlignment="1">
      <alignment horizontal="center" vertical="center" wrapText="1"/>
      <protection/>
    </xf>
    <xf numFmtId="0" fontId="15" fillId="0" borderId="13" xfId="84" applyFont="1" applyFill="1" applyBorder="1" applyAlignment="1" applyProtection="1">
      <alignment horizontal="left"/>
      <protection locked="0"/>
    </xf>
    <xf numFmtId="0" fontId="18" fillId="0" borderId="13" xfId="84" applyFont="1" applyFill="1" applyBorder="1" applyAlignment="1">
      <alignment horizontal="center" vertical="center" wrapText="1"/>
      <protection/>
    </xf>
    <xf numFmtId="0" fontId="0" fillId="0" borderId="23" xfId="84" applyFont="1" applyFill="1" applyBorder="1" applyAlignment="1">
      <alignment horizontal="center" vertical="center" textRotation="255" wrapText="1"/>
      <protection/>
    </xf>
    <xf numFmtId="0" fontId="0" fillId="0" borderId="24" xfId="84" applyFont="1" applyFill="1" applyBorder="1" applyAlignment="1">
      <alignment horizontal="center" vertical="center" textRotation="255"/>
      <protection/>
    </xf>
    <xf numFmtId="0" fontId="0" fillId="0" borderId="15" xfId="84" applyFont="1" applyFill="1" applyBorder="1" applyAlignment="1">
      <alignment horizontal="center" vertical="center" textRotation="255" wrapText="1"/>
      <protection/>
    </xf>
    <xf numFmtId="0" fontId="0" fillId="0" borderId="25" xfId="84" applyFont="1" applyFill="1" applyBorder="1" applyAlignment="1">
      <alignment horizontal="center" vertical="center" textRotation="255" wrapText="1"/>
      <protection/>
    </xf>
    <xf numFmtId="0" fontId="15" fillId="0" borderId="16" xfId="84" applyFont="1" applyFill="1" applyBorder="1" applyAlignment="1">
      <alignment horizontal="center" vertical="top" textRotation="255" wrapText="1"/>
      <protection/>
    </xf>
    <xf numFmtId="0" fontId="0" fillId="0" borderId="16" xfId="84" applyFont="1" applyFill="1" applyBorder="1" applyAlignment="1">
      <alignment horizontal="center" vertical="center" textRotation="255" wrapText="1"/>
      <protection/>
    </xf>
    <xf numFmtId="0" fontId="0" fillId="0" borderId="26" xfId="84" applyFont="1" applyFill="1" applyBorder="1" applyAlignment="1">
      <alignment horizontal="center" vertical="center" textRotation="255" wrapText="1"/>
      <protection/>
    </xf>
    <xf numFmtId="0" fontId="16" fillId="0" borderId="16" xfId="84" applyFont="1" applyFill="1" applyBorder="1" applyAlignment="1">
      <alignment horizontal="center" vertical="top" textRotation="255" wrapText="1"/>
      <protection/>
    </xf>
    <xf numFmtId="0" fontId="16" fillId="0" borderId="16" xfId="84" applyFont="1" applyFill="1" applyBorder="1" applyAlignment="1">
      <alignment horizontal="center" vertical="center" wrapText="1"/>
      <protection/>
    </xf>
    <xf numFmtId="0" fontId="15" fillId="0" borderId="16" xfId="84" applyFont="1" applyFill="1" applyBorder="1" applyAlignment="1">
      <alignment horizontal="center" vertical="top" textRotation="255"/>
      <protection/>
    </xf>
    <xf numFmtId="0" fontId="15" fillId="0" borderId="22" xfId="84" applyFont="1" applyFill="1" applyBorder="1" applyAlignment="1">
      <alignment horizontal="center" vertical="top" textRotation="255"/>
      <protection/>
    </xf>
    <xf numFmtId="0" fontId="17" fillId="0" borderId="27" xfId="84" applyFont="1" applyFill="1" applyBorder="1" applyAlignment="1">
      <alignment horizontal="center" vertical="center" textRotation="255" wrapText="1"/>
      <protection/>
    </xf>
    <xf numFmtId="0" fontId="17" fillId="0" borderId="16" xfId="84" applyFont="1" applyFill="1" applyBorder="1" applyAlignment="1">
      <alignment horizontal="center" vertical="center" textRotation="255" wrapText="1"/>
      <protection/>
    </xf>
    <xf numFmtId="0" fontId="17" fillId="0" borderId="50" xfId="84" applyFont="1" applyFill="1" applyBorder="1" applyAlignment="1">
      <alignment horizontal="center" vertical="center" textRotation="255" wrapText="1"/>
      <protection/>
    </xf>
    <xf numFmtId="0" fontId="15" fillId="0" borderId="0" xfId="84" applyFont="1" applyFill="1" applyBorder="1">
      <alignment/>
      <protection/>
    </xf>
    <xf numFmtId="0" fontId="15" fillId="0" borderId="17" xfId="84" applyFont="1" applyFill="1" applyBorder="1" applyAlignment="1" applyProtection="1">
      <alignment horizontal="distributed"/>
      <protection locked="0"/>
    </xf>
    <xf numFmtId="41" fontId="0" fillId="0" borderId="17" xfId="69" applyNumberFormat="1" applyFont="1" applyFill="1" applyBorder="1" applyAlignment="1">
      <alignment/>
    </xf>
    <xf numFmtId="41" fontId="0" fillId="0" borderId="20" xfId="69" applyNumberFormat="1" applyFont="1" applyFill="1" applyBorder="1" applyAlignment="1">
      <alignment/>
    </xf>
    <xf numFmtId="41" fontId="0" fillId="0" borderId="29" xfId="69" applyNumberFormat="1" applyFont="1" applyFill="1" applyBorder="1" applyAlignment="1">
      <alignment/>
    </xf>
    <xf numFmtId="41" fontId="0" fillId="0" borderId="30" xfId="69" applyNumberFormat="1" applyFont="1" applyFill="1" applyBorder="1" applyAlignment="1">
      <alignment/>
    </xf>
    <xf numFmtId="41" fontId="0" fillId="0" borderId="18" xfId="69" applyNumberFormat="1" applyFont="1" applyFill="1" applyBorder="1" applyAlignment="1" applyProtection="1">
      <alignment/>
      <protection locked="0"/>
    </xf>
    <xf numFmtId="41" fontId="0" fillId="0" borderId="19" xfId="69" applyNumberFormat="1" applyFont="1" applyFill="1" applyBorder="1" applyAlignment="1" applyProtection="1">
      <alignment/>
      <protection locked="0"/>
    </xf>
    <xf numFmtId="41" fontId="0" fillId="0" borderId="31" xfId="69" applyNumberFormat="1" applyFont="1" applyFill="1" applyBorder="1" applyAlignment="1" applyProtection="1">
      <alignment/>
      <protection locked="0"/>
    </xf>
    <xf numFmtId="41" fontId="0" fillId="0" borderId="20" xfId="69" applyNumberFormat="1" applyFont="1" applyFill="1" applyBorder="1" applyAlignment="1" applyProtection="1">
      <alignment/>
      <protection locked="0"/>
    </xf>
    <xf numFmtId="41" fontId="0" fillId="0" borderId="32" xfId="69" applyNumberFormat="1" applyFont="1" applyFill="1" applyBorder="1" applyAlignment="1" applyProtection="1">
      <alignment/>
      <protection locked="0"/>
    </xf>
    <xf numFmtId="41" fontId="0" fillId="0" borderId="33" xfId="69" applyNumberFormat="1" applyFont="1" applyFill="1" applyBorder="1" applyAlignment="1" applyProtection="1">
      <alignment/>
      <protection locked="0"/>
    </xf>
    <xf numFmtId="41" fontId="0" fillId="0" borderId="34" xfId="69" applyNumberFormat="1" applyFont="1" applyFill="1" applyBorder="1" applyAlignment="1" applyProtection="1">
      <alignment/>
      <protection locked="0"/>
    </xf>
    <xf numFmtId="0" fontId="15" fillId="0" borderId="17" xfId="84" applyFont="1" applyFill="1" applyBorder="1" applyAlignment="1" applyProtection="1">
      <alignment horizontal="right"/>
      <protection locked="0"/>
    </xf>
    <xf numFmtId="0" fontId="15" fillId="0" borderId="17" xfId="84" applyFont="1" applyFill="1" applyBorder="1" applyAlignment="1">
      <alignment horizontal="right"/>
      <protection/>
    </xf>
    <xf numFmtId="0" fontId="15" fillId="0" borderId="51" xfId="84" applyFont="1" applyFill="1" applyBorder="1" applyAlignment="1" applyProtection="1">
      <alignment horizontal="left"/>
      <protection locked="0"/>
    </xf>
    <xf numFmtId="41" fontId="0" fillId="0" borderId="51" xfId="69" applyNumberFormat="1" applyFont="1" applyFill="1" applyBorder="1" applyAlignment="1">
      <alignment/>
    </xf>
    <xf numFmtId="41" fontId="0" fillId="0" borderId="52" xfId="69" applyNumberFormat="1" applyFont="1" applyFill="1" applyBorder="1" applyAlignment="1">
      <alignment/>
    </xf>
    <xf numFmtId="41" fontId="0" fillId="0" borderId="35" xfId="69" applyNumberFormat="1" applyFont="1" applyFill="1" applyBorder="1" applyAlignment="1" applyProtection="1">
      <alignment/>
      <protection locked="0"/>
    </xf>
    <xf numFmtId="41" fontId="0" fillId="0" borderId="53" xfId="69" applyNumberFormat="1" applyFont="1" applyFill="1" applyBorder="1" applyAlignment="1" applyProtection="1">
      <alignment/>
      <protection locked="0"/>
    </xf>
    <xf numFmtId="41" fontId="0" fillId="0" borderId="54" xfId="69" applyNumberFormat="1" applyFont="1" applyFill="1" applyBorder="1" applyAlignment="1" applyProtection="1">
      <alignment/>
      <protection locked="0"/>
    </xf>
    <xf numFmtId="41" fontId="0" fillId="0" borderId="37" xfId="69" applyNumberFormat="1" applyFont="1" applyFill="1" applyBorder="1" applyAlignment="1" applyProtection="1">
      <alignment/>
      <protection locked="0"/>
    </xf>
    <xf numFmtId="41" fontId="0" fillId="0" borderId="37" xfId="69" applyNumberFormat="1" applyFont="1" applyFill="1" applyBorder="1" applyAlignment="1">
      <alignment/>
    </xf>
    <xf numFmtId="41" fontId="0" fillId="0" borderId="36" xfId="69" applyNumberFormat="1" applyFont="1" applyFill="1" applyBorder="1" applyAlignment="1" applyProtection="1">
      <alignment/>
      <protection locked="0"/>
    </xf>
    <xf numFmtId="41" fontId="0" fillId="0" borderId="38" xfId="69" applyNumberFormat="1" applyFont="1" applyFill="1" applyBorder="1" applyAlignment="1" applyProtection="1">
      <alignment/>
      <protection locked="0"/>
    </xf>
    <xf numFmtId="41" fontId="0" fillId="0" borderId="39" xfId="69" applyNumberFormat="1" applyFont="1" applyFill="1" applyBorder="1" applyAlignment="1" applyProtection="1">
      <alignment/>
      <protection locked="0"/>
    </xf>
    <xf numFmtId="41" fontId="0" fillId="0" borderId="48" xfId="69" applyNumberFormat="1" applyFont="1" applyFill="1" applyBorder="1" applyAlignment="1">
      <alignment/>
    </xf>
    <xf numFmtId="41" fontId="0" fillId="0" borderId="40" xfId="69" applyNumberFormat="1" applyFont="1" applyFill="1" applyBorder="1" applyAlignment="1">
      <alignment/>
    </xf>
    <xf numFmtId="41" fontId="0" fillId="0" borderId="41" xfId="69" applyNumberFormat="1" applyFont="1" applyFill="1" applyBorder="1" applyAlignment="1" applyProtection="1">
      <alignment/>
      <protection locked="0"/>
    </xf>
    <xf numFmtId="41" fontId="0" fillId="0" borderId="42" xfId="69" applyNumberFormat="1" applyFont="1" applyFill="1" applyBorder="1" applyAlignment="1" applyProtection="1">
      <alignment/>
      <protection locked="0"/>
    </xf>
    <xf numFmtId="41" fontId="0" fillId="0" borderId="43" xfId="69" applyNumberFormat="1" applyFont="1" applyFill="1" applyBorder="1" applyAlignment="1" applyProtection="1">
      <alignment/>
      <protection locked="0"/>
    </xf>
    <xf numFmtId="41" fontId="0" fillId="0" borderId="21" xfId="69" applyNumberFormat="1" applyFont="1" applyFill="1" applyBorder="1" applyAlignment="1" applyProtection="1">
      <alignment/>
      <protection locked="0"/>
    </xf>
    <xf numFmtId="41" fontId="0" fillId="0" borderId="21" xfId="69" applyNumberFormat="1" applyFont="1" applyFill="1" applyBorder="1" applyAlignment="1">
      <alignment/>
    </xf>
    <xf numFmtId="41" fontId="0" fillId="0" borderId="44" xfId="69" applyNumberFormat="1" applyFont="1" applyFill="1" applyBorder="1" applyAlignment="1" applyProtection="1">
      <alignment/>
      <protection locked="0"/>
    </xf>
    <xf numFmtId="41" fontId="0" fillId="0" borderId="45" xfId="69" applyNumberFormat="1" applyFont="1" applyFill="1" applyBorder="1" applyAlignment="1" applyProtection="1">
      <alignment/>
      <protection locked="0"/>
    </xf>
    <xf numFmtId="41" fontId="0" fillId="0" borderId="46" xfId="69" applyNumberFormat="1" applyFont="1" applyFill="1" applyBorder="1" applyAlignment="1" applyProtection="1">
      <alignment/>
      <protection locked="0"/>
    </xf>
    <xf numFmtId="0" fontId="0" fillId="0" borderId="0" xfId="84" applyFont="1" applyFill="1" applyBorder="1">
      <alignment/>
      <protection/>
    </xf>
    <xf numFmtId="0" fontId="15" fillId="0" borderId="55" xfId="84" applyFont="1" applyFill="1" applyBorder="1" applyAlignment="1" applyProtection="1">
      <alignment horizontal="left"/>
      <protection locked="0"/>
    </xf>
    <xf numFmtId="181" fontId="0" fillId="0" borderId="13" xfId="69" applyNumberFormat="1" applyFont="1" applyFill="1" applyBorder="1" applyAlignment="1" applyProtection="1">
      <alignment/>
      <protection locked="0"/>
    </xf>
    <xf numFmtId="181" fontId="0" fillId="0" borderId="56" xfId="69" applyNumberFormat="1" applyFont="1" applyFill="1" applyBorder="1" applyAlignment="1" applyProtection="1">
      <alignment/>
      <protection locked="0"/>
    </xf>
    <xf numFmtId="181" fontId="0" fillId="0" borderId="22" xfId="69" applyNumberFormat="1" applyFont="1" applyFill="1" applyBorder="1" applyAlignment="1" applyProtection="1">
      <alignment/>
      <protection locked="0"/>
    </xf>
    <xf numFmtId="181" fontId="0" fillId="0" borderId="15" xfId="69" applyNumberFormat="1" applyFont="1" applyFill="1" applyBorder="1" applyAlignment="1" applyProtection="1">
      <alignment/>
      <protection locked="0"/>
    </xf>
    <xf numFmtId="181" fontId="0" fillId="0" borderId="16" xfId="69" applyNumberFormat="1" applyFont="1" applyFill="1" applyBorder="1" applyAlignment="1" applyProtection="1">
      <alignment/>
      <protection locked="0"/>
    </xf>
    <xf numFmtId="181" fontId="0" fillId="0" borderId="14" xfId="69" applyNumberFormat="1" applyFont="1" applyFill="1" applyBorder="1" applyAlignment="1" applyProtection="1">
      <alignment/>
      <protection locked="0"/>
    </xf>
    <xf numFmtId="41" fontId="0" fillId="0" borderId="16" xfId="69" applyNumberFormat="1" applyFont="1" applyFill="1" applyBorder="1" applyAlignment="1" applyProtection="1">
      <alignment/>
      <protection locked="0"/>
    </xf>
    <xf numFmtId="181" fontId="0" fillId="0" borderId="50" xfId="69" applyNumberFormat="1" applyFont="1" applyFill="1" applyBorder="1" applyAlignment="1" applyProtection="1">
      <alignment/>
      <protection locked="0"/>
    </xf>
    <xf numFmtId="0" fontId="15" fillId="0" borderId="57" xfId="84" applyFont="1" applyFill="1" applyBorder="1" applyAlignment="1" applyProtection="1">
      <alignment horizontal="distributed"/>
      <protection locked="0"/>
    </xf>
    <xf numFmtId="180" fontId="0" fillId="0" borderId="51" xfId="69" applyNumberFormat="1" applyFont="1" applyFill="1" applyBorder="1" applyAlignment="1">
      <alignment/>
    </xf>
    <xf numFmtId="180" fontId="0" fillId="0" borderId="52" xfId="69" applyNumberFormat="1" applyFont="1" applyFill="1" applyBorder="1" applyAlignment="1">
      <alignment/>
    </xf>
    <xf numFmtId="180" fontId="0" fillId="0" borderId="53" xfId="69" applyNumberFormat="1" applyFont="1" applyFill="1" applyBorder="1" applyAlignment="1">
      <alignment/>
    </xf>
    <xf numFmtId="180" fontId="0" fillId="0" borderId="36" xfId="69" applyNumberFormat="1" applyFont="1" applyFill="1" applyBorder="1" applyAlignment="1">
      <alignment/>
    </xf>
    <xf numFmtId="180" fontId="0" fillId="0" borderId="37" xfId="69" applyNumberFormat="1" applyFont="1" applyFill="1" applyBorder="1" applyAlignment="1">
      <alignment/>
    </xf>
    <xf numFmtId="180" fontId="0" fillId="0" borderId="58" xfId="69" applyNumberFormat="1" applyFont="1" applyFill="1" applyBorder="1" applyAlignment="1">
      <alignment/>
    </xf>
    <xf numFmtId="180" fontId="0" fillId="0" borderId="59" xfId="69" applyNumberFormat="1" applyFont="1" applyFill="1" applyBorder="1" applyAlignment="1">
      <alignment/>
    </xf>
    <xf numFmtId="180" fontId="0" fillId="0" borderId="0" xfId="69" applyNumberFormat="1" applyFont="1" applyFill="1" applyBorder="1" applyAlignment="1">
      <alignment/>
    </xf>
    <xf numFmtId="180" fontId="0" fillId="0" borderId="60" xfId="69" applyNumberFormat="1" applyFont="1" applyFill="1" applyBorder="1" applyAlignment="1">
      <alignment/>
    </xf>
    <xf numFmtId="180" fontId="0" fillId="0" borderId="49" xfId="69" applyNumberFormat="1" applyFont="1" applyFill="1" applyBorder="1" applyAlignment="1">
      <alignment/>
    </xf>
    <xf numFmtId="180" fontId="0" fillId="0" borderId="61" xfId="69" applyNumberFormat="1" applyFont="1" applyFill="1" applyBorder="1" applyAlignment="1">
      <alignment/>
    </xf>
    <xf numFmtId="180" fontId="0" fillId="0" borderId="42" xfId="69" applyNumberFormat="1" applyFont="1" applyFill="1" applyBorder="1" applyAlignment="1">
      <alignment/>
    </xf>
    <xf numFmtId="180" fontId="0" fillId="0" borderId="44" xfId="69" applyNumberFormat="1" applyFont="1" applyFill="1" applyBorder="1" applyAlignment="1">
      <alignment/>
    </xf>
    <xf numFmtId="0" fontId="14" fillId="0" borderId="0" xfId="85" applyFont="1" applyFill="1" applyBorder="1">
      <alignment/>
      <protection/>
    </xf>
    <xf numFmtId="0" fontId="0" fillId="0" borderId="0" xfId="85" applyFont="1" applyFill="1">
      <alignment/>
      <protection/>
    </xf>
    <xf numFmtId="0" fontId="15" fillId="0" borderId="16" xfId="85" applyFont="1" applyFill="1" applyBorder="1" applyAlignment="1">
      <alignment horizontal="center" vertical="center"/>
      <protection/>
    </xf>
    <xf numFmtId="0" fontId="15" fillId="0" borderId="22" xfId="85" applyFont="1" applyFill="1" applyBorder="1" applyAlignment="1">
      <alignment horizontal="center" vertical="center"/>
      <protection/>
    </xf>
    <xf numFmtId="0" fontId="15" fillId="0" borderId="20" xfId="85" applyFont="1" applyFill="1" applyBorder="1" applyAlignment="1">
      <alignment horizontal="center" vertical="distributed" textRotation="255"/>
      <protection/>
    </xf>
    <xf numFmtId="0" fontId="18" fillId="0" borderId="17" xfId="85" applyFont="1" applyFill="1" applyBorder="1" applyAlignment="1">
      <alignment horizontal="center" vertical="center" wrapText="1"/>
      <protection/>
    </xf>
    <xf numFmtId="0" fontId="16" fillId="0" borderId="20" xfId="85" applyFont="1" applyFill="1" applyBorder="1" applyAlignment="1">
      <alignment horizontal="center" vertical="center" wrapText="1"/>
      <protection/>
    </xf>
    <xf numFmtId="0" fontId="15" fillId="0" borderId="13" xfId="85" applyFont="1" applyFill="1" applyBorder="1" applyAlignment="1" applyProtection="1">
      <alignment horizontal="left"/>
      <protection locked="0"/>
    </xf>
    <xf numFmtId="41" fontId="18" fillId="0" borderId="13" xfId="85" applyNumberFormat="1" applyFont="1" applyFill="1" applyBorder="1" applyAlignment="1">
      <alignment horizontal="center" vertical="center" wrapText="1"/>
      <protection/>
    </xf>
    <xf numFmtId="41" fontId="0" fillId="0" borderId="23" xfId="85" applyNumberFormat="1" applyFont="1" applyFill="1" applyBorder="1" applyAlignment="1">
      <alignment horizontal="center" vertical="center" textRotation="255" wrapText="1"/>
      <protection/>
    </xf>
    <xf numFmtId="41" fontId="0" fillId="0" borderId="24" xfId="85" applyNumberFormat="1" applyFont="1" applyFill="1" applyBorder="1" applyAlignment="1">
      <alignment horizontal="center" vertical="center" textRotation="255"/>
      <protection/>
    </xf>
    <xf numFmtId="41" fontId="0" fillId="0" borderId="15" xfId="85" applyNumberFormat="1" applyFont="1" applyFill="1" applyBorder="1" applyAlignment="1">
      <alignment horizontal="center" vertical="center" textRotation="255" wrapText="1"/>
      <protection/>
    </xf>
    <xf numFmtId="41" fontId="0" fillId="0" borderId="25" xfId="85" applyNumberFormat="1" applyFont="1" applyFill="1" applyBorder="1" applyAlignment="1">
      <alignment horizontal="center" vertical="center" textRotation="255" wrapText="1"/>
      <protection/>
    </xf>
    <xf numFmtId="41" fontId="15" fillId="0" borderId="16" xfId="85" applyNumberFormat="1" applyFont="1" applyFill="1" applyBorder="1" applyAlignment="1">
      <alignment horizontal="center" vertical="top" textRotation="255" wrapText="1"/>
      <protection/>
    </xf>
    <xf numFmtId="41" fontId="0" fillId="0" borderId="16" xfId="85" applyNumberFormat="1" applyFont="1" applyFill="1" applyBorder="1" applyAlignment="1">
      <alignment horizontal="center" vertical="center" textRotation="255" wrapText="1"/>
      <protection/>
    </xf>
    <xf numFmtId="41" fontId="0" fillId="0" borderId="26" xfId="85" applyNumberFormat="1" applyFont="1" applyFill="1" applyBorder="1" applyAlignment="1">
      <alignment horizontal="center" vertical="center" textRotation="255" wrapText="1"/>
      <protection/>
    </xf>
    <xf numFmtId="41" fontId="16" fillId="0" borderId="16" xfId="85" applyNumberFormat="1" applyFont="1" applyFill="1" applyBorder="1" applyAlignment="1">
      <alignment horizontal="center" vertical="top" textRotation="255" wrapText="1"/>
      <protection/>
    </xf>
    <xf numFmtId="41" fontId="16" fillId="0" borderId="16" xfId="85" applyNumberFormat="1" applyFont="1" applyFill="1" applyBorder="1" applyAlignment="1">
      <alignment horizontal="center" vertical="center" wrapText="1"/>
      <protection/>
    </xf>
    <xf numFmtId="41" fontId="15" fillId="0" borderId="16" xfId="85" applyNumberFormat="1" applyFont="1" applyFill="1" applyBorder="1" applyAlignment="1">
      <alignment horizontal="center" vertical="top" textRotation="255"/>
      <protection/>
    </xf>
    <xf numFmtId="41" fontId="15" fillId="0" borderId="22" xfId="85" applyNumberFormat="1" applyFont="1" applyFill="1" applyBorder="1" applyAlignment="1">
      <alignment horizontal="center" vertical="top" textRotation="255"/>
      <protection/>
    </xf>
    <xf numFmtId="41" fontId="17" fillId="0" borderId="27" xfId="85" applyNumberFormat="1" applyFont="1" applyFill="1" applyBorder="1" applyAlignment="1">
      <alignment horizontal="center" vertical="center" textRotation="255" wrapText="1"/>
      <protection/>
    </xf>
    <xf numFmtId="41" fontId="17" fillId="0" borderId="16" xfId="85" applyNumberFormat="1" applyFont="1" applyFill="1" applyBorder="1" applyAlignment="1">
      <alignment horizontal="center" vertical="center" textRotation="255" wrapText="1"/>
      <protection/>
    </xf>
    <xf numFmtId="41" fontId="17" fillId="0" borderId="50" xfId="85" applyNumberFormat="1" applyFont="1" applyFill="1" applyBorder="1" applyAlignment="1">
      <alignment horizontal="center" vertical="center" textRotation="255" wrapText="1"/>
      <protection/>
    </xf>
    <xf numFmtId="0" fontId="0" fillId="0" borderId="0" xfId="85" applyFont="1" applyFill="1" applyBorder="1">
      <alignment/>
      <protection/>
    </xf>
    <xf numFmtId="0" fontId="14" fillId="0" borderId="0" xfId="86" applyFont="1" applyFill="1" applyBorder="1">
      <alignment/>
      <protection/>
    </xf>
    <xf numFmtId="0" fontId="0" fillId="0" borderId="0" xfId="86" applyFont="1" applyFill="1">
      <alignment/>
      <protection/>
    </xf>
    <xf numFmtId="0" fontId="15" fillId="0" borderId="16" xfId="86" applyFont="1" applyFill="1" applyBorder="1" applyAlignment="1">
      <alignment horizontal="center" vertical="center"/>
      <protection/>
    </xf>
    <xf numFmtId="0" fontId="15" fillId="0" borderId="22" xfId="86" applyFont="1" applyFill="1" applyBorder="1" applyAlignment="1">
      <alignment horizontal="center" vertical="center"/>
      <protection/>
    </xf>
    <xf numFmtId="0" fontId="15" fillId="0" borderId="20" xfId="86" applyFont="1" applyFill="1" applyBorder="1" applyAlignment="1">
      <alignment horizontal="center" vertical="distributed" textRotation="255"/>
      <protection/>
    </xf>
    <xf numFmtId="0" fontId="18" fillId="0" borderId="17" xfId="86" applyFont="1" applyFill="1" applyBorder="1" applyAlignment="1">
      <alignment horizontal="center" vertical="center" wrapText="1"/>
      <protection/>
    </xf>
    <xf numFmtId="0" fontId="16" fillId="0" borderId="20" xfId="86" applyFont="1" applyFill="1" applyBorder="1" applyAlignment="1">
      <alignment horizontal="center" vertical="center" wrapText="1"/>
      <protection/>
    </xf>
    <xf numFmtId="0" fontId="15" fillId="0" borderId="13" xfId="86" applyFont="1" applyFill="1" applyBorder="1" applyAlignment="1" applyProtection="1">
      <alignment horizontal="left"/>
      <protection locked="0"/>
    </xf>
    <xf numFmtId="41" fontId="18" fillId="0" borderId="13" xfId="86" applyNumberFormat="1" applyFont="1" applyFill="1" applyBorder="1" applyAlignment="1">
      <alignment horizontal="center" vertical="center" wrapText="1"/>
      <protection/>
    </xf>
    <xf numFmtId="41" fontId="0" fillId="0" borderId="23" xfId="86" applyNumberFormat="1" applyFont="1" applyFill="1" applyBorder="1" applyAlignment="1">
      <alignment horizontal="center" vertical="center" textRotation="255" wrapText="1"/>
      <protection/>
    </xf>
    <xf numFmtId="41" fontId="0" fillId="0" borderId="24" xfId="86" applyNumberFormat="1" applyFont="1" applyFill="1" applyBorder="1" applyAlignment="1">
      <alignment horizontal="center" vertical="center" textRotation="255"/>
      <protection/>
    </xf>
    <xf numFmtId="41" fontId="0" fillId="0" borderId="15" xfId="86" applyNumberFormat="1" applyFont="1" applyFill="1" applyBorder="1" applyAlignment="1">
      <alignment horizontal="center" vertical="center" textRotation="255" wrapText="1"/>
      <protection/>
    </xf>
    <xf numFmtId="41" fontId="0" fillId="0" borderId="25" xfId="86" applyNumberFormat="1" applyFont="1" applyFill="1" applyBorder="1" applyAlignment="1">
      <alignment horizontal="center" vertical="center" textRotation="255" wrapText="1"/>
      <protection/>
    </xf>
    <xf numFmtId="41" fontId="15" fillId="0" borderId="16" xfId="86" applyNumberFormat="1" applyFont="1" applyFill="1" applyBorder="1" applyAlignment="1">
      <alignment horizontal="center" vertical="top" textRotation="255" wrapText="1"/>
      <protection/>
    </xf>
    <xf numFmtId="41" fontId="0" fillId="0" borderId="16" xfId="86" applyNumberFormat="1" applyFont="1" applyFill="1" applyBorder="1" applyAlignment="1">
      <alignment horizontal="center" vertical="center" textRotation="255" wrapText="1"/>
      <protection/>
    </xf>
    <xf numFmtId="41" fontId="0" fillId="0" borderId="26" xfId="86" applyNumberFormat="1" applyFont="1" applyFill="1" applyBorder="1" applyAlignment="1">
      <alignment horizontal="center" vertical="center" textRotation="255" wrapText="1"/>
      <protection/>
    </xf>
    <xf numFmtId="41" fontId="16" fillId="0" borderId="16" xfId="86" applyNumberFormat="1" applyFont="1" applyFill="1" applyBorder="1" applyAlignment="1">
      <alignment horizontal="center" vertical="top" textRotation="255" wrapText="1"/>
      <protection/>
    </xf>
    <xf numFmtId="41" fontId="16" fillId="0" borderId="16" xfId="86" applyNumberFormat="1" applyFont="1" applyFill="1" applyBorder="1" applyAlignment="1">
      <alignment horizontal="center" vertical="center" wrapText="1"/>
      <protection/>
    </xf>
    <xf numFmtId="41" fontId="15" fillId="0" borderId="16" xfId="86" applyNumberFormat="1" applyFont="1" applyFill="1" applyBorder="1" applyAlignment="1">
      <alignment horizontal="center" vertical="top" textRotation="255"/>
      <protection/>
    </xf>
    <xf numFmtId="41" fontId="15" fillId="0" borderId="22" xfId="86" applyNumberFormat="1" applyFont="1" applyFill="1" applyBorder="1" applyAlignment="1">
      <alignment horizontal="center" vertical="top" textRotation="255"/>
      <protection/>
    </xf>
    <xf numFmtId="41" fontId="17" fillId="0" borderId="27" xfId="86" applyNumberFormat="1" applyFont="1" applyFill="1" applyBorder="1" applyAlignment="1">
      <alignment horizontal="center" vertical="center" textRotation="255" wrapText="1"/>
      <protection/>
    </xf>
    <xf numFmtId="41" fontId="17" fillId="0" borderId="16" xfId="86" applyNumberFormat="1" applyFont="1" applyFill="1" applyBorder="1" applyAlignment="1">
      <alignment horizontal="center" vertical="center" textRotation="255" wrapText="1"/>
      <protection/>
    </xf>
    <xf numFmtId="41" fontId="17" fillId="0" borderId="50" xfId="86" applyNumberFormat="1" applyFont="1" applyFill="1" applyBorder="1" applyAlignment="1">
      <alignment horizontal="center" vertical="center" textRotation="255" wrapText="1"/>
      <protection/>
    </xf>
    <xf numFmtId="0" fontId="15" fillId="0" borderId="17" xfId="86" applyFont="1" applyFill="1" applyBorder="1" applyAlignment="1" applyProtection="1">
      <alignment horizontal="distributed"/>
      <protection locked="0"/>
    </xf>
    <xf numFmtId="0" fontId="15" fillId="0" borderId="17" xfId="86" applyFont="1" applyFill="1" applyBorder="1" applyAlignment="1" applyProtection="1">
      <alignment horizontal="right"/>
      <protection locked="0"/>
    </xf>
    <xf numFmtId="0" fontId="15" fillId="0" borderId="17" xfId="86" applyFont="1" applyFill="1" applyBorder="1" applyAlignment="1">
      <alignment horizontal="right"/>
      <protection/>
    </xf>
    <xf numFmtId="0" fontId="15" fillId="0" borderId="51" xfId="86" applyFont="1" applyFill="1" applyBorder="1" applyAlignment="1" applyProtection="1">
      <alignment horizontal="left"/>
      <protection locked="0"/>
    </xf>
    <xf numFmtId="0" fontId="0" fillId="0" borderId="0" xfId="86" applyFont="1" applyFill="1" applyBorder="1">
      <alignment/>
      <protection/>
    </xf>
    <xf numFmtId="0" fontId="15" fillId="0" borderId="0" xfId="85" applyFont="1" applyFill="1" applyAlignment="1" applyProtection="1">
      <alignment horizontal="left"/>
      <protection locked="0"/>
    </xf>
    <xf numFmtId="41" fontId="0" fillId="0" borderId="49" xfId="69" applyNumberFormat="1" applyFont="1" applyFill="1" applyBorder="1" applyAlignment="1">
      <alignment/>
    </xf>
    <xf numFmtId="41" fontId="0" fillId="0" borderId="51" xfId="69" applyNumberFormat="1" applyFont="1" applyFill="1" applyBorder="1" applyAlignment="1">
      <alignment shrinkToFit="1"/>
    </xf>
    <xf numFmtId="41" fontId="0" fillId="0" borderId="52" xfId="69" applyNumberFormat="1" applyFont="1" applyFill="1" applyBorder="1" applyAlignment="1">
      <alignment shrinkToFit="1"/>
    </xf>
    <xf numFmtId="41" fontId="0" fillId="0" borderId="37" xfId="69" applyNumberFormat="1" applyFont="1" applyFill="1" applyBorder="1" applyAlignment="1" applyProtection="1">
      <alignment shrinkToFit="1"/>
      <protection locked="0"/>
    </xf>
    <xf numFmtId="41" fontId="0" fillId="0" borderId="62" xfId="69" applyNumberFormat="1" applyFont="1" applyFill="1" applyBorder="1" applyAlignment="1">
      <alignment shrinkToFit="1"/>
    </xf>
    <xf numFmtId="41" fontId="0" fillId="0" borderId="63" xfId="69" applyNumberFormat="1" applyFont="1" applyFill="1" applyBorder="1" applyAlignment="1">
      <alignment shrinkToFit="1"/>
    </xf>
    <xf numFmtId="41" fontId="0" fillId="0" borderId="64" xfId="69" applyNumberFormat="1" applyFont="1" applyFill="1" applyBorder="1" applyAlignment="1">
      <alignment shrinkToFit="1"/>
    </xf>
    <xf numFmtId="41" fontId="0" fillId="0" borderId="65" xfId="69" applyNumberFormat="1" applyFont="1" applyFill="1" applyBorder="1" applyAlignment="1">
      <alignment shrinkToFit="1"/>
    </xf>
    <xf numFmtId="41" fontId="0" fillId="0" borderId="66" xfId="69" applyNumberFormat="1" applyFont="1" applyFill="1" applyBorder="1" applyAlignment="1">
      <alignment shrinkToFit="1"/>
    </xf>
    <xf numFmtId="41" fontId="0" fillId="0" borderId="66" xfId="69" applyNumberFormat="1" applyFont="1" applyFill="1" applyBorder="1" applyAlignment="1" applyProtection="1">
      <alignment shrinkToFit="1"/>
      <protection locked="0"/>
    </xf>
    <xf numFmtId="41" fontId="0" fillId="0" borderId="67" xfId="69" applyNumberFormat="1" applyFont="1" applyFill="1" applyBorder="1" applyAlignment="1">
      <alignment shrinkToFit="1"/>
    </xf>
    <xf numFmtId="41" fontId="0" fillId="0" borderId="68" xfId="69" applyNumberFormat="1" applyFont="1" applyFill="1" applyBorder="1" applyAlignment="1">
      <alignment shrinkToFit="1"/>
    </xf>
    <xf numFmtId="0" fontId="14" fillId="0" borderId="0" xfId="87" applyFont="1" applyFill="1" applyBorder="1">
      <alignment/>
      <protection/>
    </xf>
    <xf numFmtId="0" fontId="0" fillId="0" borderId="0" xfId="87" applyFont="1" applyFill="1">
      <alignment/>
      <protection/>
    </xf>
    <xf numFmtId="0" fontId="15" fillId="0" borderId="16" xfId="87" applyFont="1" applyFill="1" applyBorder="1" applyAlignment="1">
      <alignment horizontal="center" vertical="center"/>
      <protection/>
    </xf>
    <xf numFmtId="0" fontId="15" fillId="0" borderId="22" xfId="87" applyFont="1" applyFill="1" applyBorder="1" applyAlignment="1">
      <alignment horizontal="center" vertical="center"/>
      <protection/>
    </xf>
    <xf numFmtId="0" fontId="15" fillId="0" borderId="20" xfId="87" applyFont="1" applyFill="1" applyBorder="1" applyAlignment="1">
      <alignment horizontal="center" vertical="distributed" textRotation="255"/>
      <protection/>
    </xf>
    <xf numFmtId="0" fontId="18" fillId="0" borderId="17" xfId="87" applyFont="1" applyFill="1" applyBorder="1" applyAlignment="1">
      <alignment horizontal="center" vertical="center" wrapText="1"/>
      <protection/>
    </xf>
    <xf numFmtId="0" fontId="16" fillId="0" borderId="20" xfId="87" applyFont="1" applyFill="1" applyBorder="1" applyAlignment="1">
      <alignment horizontal="center" vertical="center" wrapText="1"/>
      <protection/>
    </xf>
    <xf numFmtId="0" fontId="17" fillId="0" borderId="13" xfId="87" applyFont="1" applyFill="1" applyBorder="1" applyAlignment="1">
      <alignment horizontal="distributed"/>
      <protection/>
    </xf>
    <xf numFmtId="0" fontId="15" fillId="0" borderId="17" xfId="87" applyFont="1" applyFill="1" applyBorder="1" applyAlignment="1">
      <alignment horizontal="right"/>
      <protection/>
    </xf>
    <xf numFmtId="0" fontId="17" fillId="0" borderId="51" xfId="87" applyFont="1" applyFill="1" applyBorder="1" applyAlignment="1">
      <alignment horizontal="distributed"/>
      <protection/>
    </xf>
    <xf numFmtId="0" fontId="15" fillId="0" borderId="49" xfId="87" applyFont="1" applyFill="1" applyBorder="1" applyAlignment="1">
      <alignment horizontal="right"/>
      <protection/>
    </xf>
    <xf numFmtId="0" fontId="0" fillId="0" borderId="0" xfId="87" applyFont="1" applyFill="1" applyBorder="1">
      <alignment/>
      <protection/>
    </xf>
    <xf numFmtId="0" fontId="15" fillId="0" borderId="0" xfId="87" applyFont="1" applyFill="1" applyBorder="1">
      <alignment/>
      <protection/>
    </xf>
    <xf numFmtId="180" fontId="0" fillId="0" borderId="22" xfId="69" applyNumberFormat="1" applyFont="1" applyFill="1" applyBorder="1" applyAlignment="1">
      <alignment/>
    </xf>
    <xf numFmtId="0" fontId="14" fillId="35" borderId="0" xfId="87" applyFont="1" applyFill="1" applyBorder="1">
      <alignment/>
      <protection/>
    </xf>
    <xf numFmtId="0" fontId="0" fillId="35" borderId="0" xfId="87" applyFont="1" applyFill="1">
      <alignment/>
      <protection/>
    </xf>
    <xf numFmtId="0" fontId="15" fillId="35" borderId="16" xfId="87" applyFont="1" applyFill="1" applyBorder="1" applyAlignment="1">
      <alignment horizontal="center" vertical="center"/>
      <protection/>
    </xf>
    <xf numFmtId="0" fontId="15" fillId="35" borderId="22" xfId="87" applyFont="1" applyFill="1" applyBorder="1" applyAlignment="1">
      <alignment horizontal="center" vertical="center"/>
      <protection/>
    </xf>
    <xf numFmtId="0" fontId="15" fillId="35" borderId="20" xfId="87" applyFont="1" applyFill="1" applyBorder="1" applyAlignment="1">
      <alignment horizontal="center" vertical="distributed" textRotation="255"/>
      <protection/>
    </xf>
    <xf numFmtId="0" fontId="18" fillId="35" borderId="17" xfId="87" applyFont="1" applyFill="1" applyBorder="1" applyAlignment="1">
      <alignment horizontal="center" vertical="center" wrapText="1"/>
      <protection/>
    </xf>
    <xf numFmtId="0" fontId="16" fillId="35" borderId="20" xfId="87" applyFont="1" applyFill="1" applyBorder="1" applyAlignment="1">
      <alignment horizontal="center" vertical="center" wrapText="1"/>
      <protection/>
    </xf>
    <xf numFmtId="0" fontId="17" fillId="35" borderId="13" xfId="87" applyFont="1" applyFill="1" applyBorder="1" applyAlignment="1">
      <alignment horizontal="distributed"/>
      <protection/>
    </xf>
    <xf numFmtId="41" fontId="0" fillId="35" borderId="13" xfId="69" applyNumberFormat="1" applyFont="1" applyFill="1" applyBorder="1" applyAlignment="1">
      <alignment/>
    </xf>
    <xf numFmtId="41" fontId="0" fillId="35" borderId="23" xfId="69" applyNumberFormat="1" applyFont="1" applyFill="1" applyBorder="1" applyAlignment="1">
      <alignment/>
    </xf>
    <xf numFmtId="41" fontId="0" fillId="35" borderId="24" xfId="69" applyNumberFormat="1" applyFont="1" applyFill="1" applyBorder="1" applyAlignment="1">
      <alignment/>
    </xf>
    <xf numFmtId="41" fontId="0" fillId="35" borderId="15" xfId="69" applyNumberFormat="1" applyFont="1" applyFill="1" applyBorder="1" applyAlignment="1">
      <alignment/>
    </xf>
    <xf numFmtId="41" fontId="0" fillId="35" borderId="25" xfId="69" applyNumberFormat="1" applyFont="1" applyFill="1" applyBorder="1" applyAlignment="1">
      <alignment/>
    </xf>
    <xf numFmtId="41" fontId="0" fillId="35" borderId="16" xfId="69" applyNumberFormat="1" applyFont="1" applyFill="1" applyBorder="1" applyAlignment="1">
      <alignment/>
    </xf>
    <xf numFmtId="41" fontId="0" fillId="35" borderId="26" xfId="69" applyNumberFormat="1" applyFont="1" applyFill="1" applyBorder="1" applyAlignment="1">
      <alignment/>
    </xf>
    <xf numFmtId="41" fontId="0" fillId="35" borderId="22" xfId="69" applyNumberFormat="1" applyFont="1" applyFill="1" applyBorder="1" applyAlignment="1">
      <alignment/>
    </xf>
    <xf numFmtId="41" fontId="0" fillId="35" borderId="27" xfId="69" applyNumberFormat="1" applyFont="1" applyFill="1" applyBorder="1" applyAlignment="1">
      <alignment/>
    </xf>
    <xf numFmtId="41" fontId="0" fillId="35" borderId="28" xfId="69" applyNumberFormat="1" applyFont="1" applyFill="1" applyBorder="1" applyAlignment="1">
      <alignment/>
    </xf>
    <xf numFmtId="0" fontId="15" fillId="35" borderId="17" xfId="87" applyFont="1" applyFill="1" applyBorder="1" applyAlignment="1">
      <alignment horizontal="right"/>
      <protection/>
    </xf>
    <xf numFmtId="41" fontId="0" fillId="35" borderId="29" xfId="69" applyNumberFormat="1" applyFont="1" applyFill="1" applyBorder="1" applyAlignment="1">
      <alignment/>
    </xf>
    <xf numFmtId="41" fontId="0" fillId="35" borderId="30" xfId="69" applyNumberFormat="1" applyFont="1" applyFill="1" applyBorder="1" applyAlignment="1">
      <alignment/>
    </xf>
    <xf numFmtId="41" fontId="0" fillId="35" borderId="18" xfId="69" applyNumberFormat="1" applyFont="1" applyFill="1" applyBorder="1" applyAlignment="1" applyProtection="1">
      <alignment/>
      <protection locked="0"/>
    </xf>
    <xf numFmtId="41" fontId="0" fillId="35" borderId="19" xfId="69" applyNumberFormat="1" applyFont="1" applyFill="1" applyBorder="1" applyAlignment="1" applyProtection="1">
      <alignment/>
      <protection locked="0"/>
    </xf>
    <xf numFmtId="41" fontId="0" fillId="35" borderId="31" xfId="69" applyNumberFormat="1" applyFont="1" applyFill="1" applyBorder="1" applyAlignment="1" applyProtection="1">
      <alignment/>
      <protection locked="0"/>
    </xf>
    <xf numFmtId="41" fontId="0" fillId="35" borderId="20" xfId="69" applyNumberFormat="1" applyFont="1" applyFill="1" applyBorder="1" applyAlignment="1" applyProtection="1">
      <alignment/>
      <protection locked="0"/>
    </xf>
    <xf numFmtId="41" fontId="0" fillId="35" borderId="20" xfId="69" applyNumberFormat="1" applyFont="1" applyFill="1" applyBorder="1" applyAlignment="1">
      <alignment/>
    </xf>
    <xf numFmtId="41" fontId="0" fillId="35" borderId="32" xfId="69" applyNumberFormat="1" applyFont="1" applyFill="1" applyBorder="1" applyAlignment="1" applyProtection="1">
      <alignment/>
      <protection locked="0"/>
    </xf>
    <xf numFmtId="41" fontId="0" fillId="35" borderId="0" xfId="69" applyNumberFormat="1" applyFont="1" applyFill="1" applyBorder="1" applyAlignment="1" applyProtection="1">
      <alignment/>
      <protection locked="0"/>
    </xf>
    <xf numFmtId="41" fontId="0" fillId="35" borderId="33" xfId="69" applyNumberFormat="1" applyFont="1" applyFill="1" applyBorder="1" applyAlignment="1" applyProtection="1">
      <alignment/>
      <protection locked="0"/>
    </xf>
    <xf numFmtId="41" fontId="0" fillId="35" borderId="34" xfId="69" applyNumberFormat="1" applyFont="1" applyFill="1" applyBorder="1" applyAlignment="1" applyProtection="1">
      <alignment/>
      <protection locked="0"/>
    </xf>
    <xf numFmtId="0" fontId="17" fillId="35" borderId="51" xfId="87" applyFont="1" applyFill="1" applyBorder="1" applyAlignment="1">
      <alignment horizontal="distributed"/>
      <protection/>
    </xf>
    <xf numFmtId="41" fontId="0" fillId="35" borderId="51" xfId="69" applyNumberFormat="1" applyFont="1" applyFill="1" applyBorder="1" applyAlignment="1">
      <alignment/>
    </xf>
    <xf numFmtId="41" fontId="0" fillId="35" borderId="52" xfId="69" applyNumberFormat="1" applyFont="1" applyFill="1" applyBorder="1" applyAlignment="1">
      <alignment/>
    </xf>
    <xf numFmtId="41" fontId="0" fillId="35" borderId="35" xfId="69" applyNumberFormat="1" applyFont="1" applyFill="1" applyBorder="1" applyAlignment="1" applyProtection="1">
      <alignment/>
      <protection locked="0"/>
    </xf>
    <xf numFmtId="41" fontId="0" fillId="35" borderId="53" xfId="69" applyNumberFormat="1" applyFont="1" applyFill="1" applyBorder="1" applyAlignment="1" applyProtection="1">
      <alignment/>
      <protection locked="0"/>
    </xf>
    <xf numFmtId="41" fontId="0" fillId="35" borderId="54" xfId="69" applyNumberFormat="1" applyFont="1" applyFill="1" applyBorder="1" applyAlignment="1" applyProtection="1">
      <alignment/>
      <protection locked="0"/>
    </xf>
    <xf numFmtId="41" fontId="0" fillId="35" borderId="37" xfId="69" applyNumberFormat="1" applyFont="1" applyFill="1" applyBorder="1" applyAlignment="1" applyProtection="1">
      <alignment/>
      <protection locked="0"/>
    </xf>
    <xf numFmtId="41" fontId="0" fillId="35" borderId="37" xfId="69" applyNumberFormat="1" applyFont="1" applyFill="1" applyBorder="1" applyAlignment="1">
      <alignment/>
    </xf>
    <xf numFmtId="41" fontId="0" fillId="35" borderId="36" xfId="69" applyNumberFormat="1" applyFont="1" applyFill="1" applyBorder="1" applyAlignment="1" applyProtection="1">
      <alignment/>
      <protection locked="0"/>
    </xf>
    <xf numFmtId="41" fontId="0" fillId="35" borderId="38" xfId="69" applyNumberFormat="1" applyFont="1" applyFill="1" applyBorder="1" applyAlignment="1" applyProtection="1">
      <alignment/>
      <protection locked="0"/>
    </xf>
    <xf numFmtId="41" fontId="0" fillId="35" borderId="39" xfId="69" applyNumberFormat="1" applyFont="1" applyFill="1" applyBorder="1" applyAlignment="1" applyProtection="1">
      <alignment/>
      <protection locked="0"/>
    </xf>
    <xf numFmtId="0" fontId="15" fillId="35" borderId="49" xfId="87" applyFont="1" applyFill="1" applyBorder="1" applyAlignment="1">
      <alignment horizontal="right"/>
      <protection/>
    </xf>
    <xf numFmtId="41" fontId="0" fillId="35" borderId="48" xfId="69" applyNumberFormat="1" applyFont="1" applyFill="1" applyBorder="1" applyAlignment="1">
      <alignment/>
    </xf>
    <xf numFmtId="41" fontId="0" fillId="35" borderId="40" xfId="69" applyNumberFormat="1" applyFont="1" applyFill="1" applyBorder="1" applyAlignment="1">
      <alignment/>
    </xf>
    <xf numFmtId="41" fontId="0" fillId="35" borderId="41" xfId="69" applyNumberFormat="1" applyFont="1" applyFill="1" applyBorder="1" applyAlignment="1" applyProtection="1">
      <alignment/>
      <protection locked="0"/>
    </xf>
    <xf numFmtId="41" fontId="0" fillId="35" borderId="42" xfId="69" applyNumberFormat="1" applyFont="1" applyFill="1" applyBorder="1" applyAlignment="1" applyProtection="1">
      <alignment/>
      <protection locked="0"/>
    </xf>
    <xf numFmtId="41" fontId="0" fillId="35" borderId="43" xfId="69" applyNumberFormat="1" applyFont="1" applyFill="1" applyBorder="1" applyAlignment="1" applyProtection="1">
      <alignment/>
      <protection locked="0"/>
    </xf>
    <xf numFmtId="41" fontId="0" fillId="35" borderId="21" xfId="69" applyNumberFormat="1" applyFont="1" applyFill="1" applyBorder="1" applyAlignment="1" applyProtection="1">
      <alignment/>
      <protection locked="0"/>
    </xf>
    <xf numFmtId="41" fontId="0" fillId="35" borderId="21" xfId="69" applyNumberFormat="1" applyFont="1" applyFill="1" applyBorder="1" applyAlignment="1">
      <alignment/>
    </xf>
    <xf numFmtId="41" fontId="0" fillId="35" borderId="44" xfId="69" applyNumberFormat="1" applyFont="1" applyFill="1" applyBorder="1" applyAlignment="1" applyProtection="1">
      <alignment/>
      <protection locked="0"/>
    </xf>
    <xf numFmtId="41" fontId="0" fillId="35" borderId="45" xfId="69" applyNumberFormat="1" applyFont="1" applyFill="1" applyBorder="1" applyAlignment="1" applyProtection="1">
      <alignment/>
      <protection locked="0"/>
    </xf>
    <xf numFmtId="41" fontId="0" fillId="35" borderId="46" xfId="69" applyNumberFormat="1" applyFont="1" applyFill="1" applyBorder="1" applyAlignment="1" applyProtection="1">
      <alignment/>
      <protection locked="0"/>
    </xf>
    <xf numFmtId="0" fontId="0" fillId="35" borderId="0" xfId="87" applyFont="1" applyFill="1" applyBorder="1">
      <alignment/>
      <protection/>
    </xf>
    <xf numFmtId="180" fontId="0" fillId="0" borderId="56" xfId="69" applyNumberFormat="1" applyFont="1" applyFill="1" applyBorder="1" applyAlignment="1">
      <alignment/>
    </xf>
    <xf numFmtId="41" fontId="0" fillId="0" borderId="13" xfId="69" applyNumberFormat="1" applyFont="1" applyFill="1" applyBorder="1" applyAlignment="1">
      <alignment/>
    </xf>
    <xf numFmtId="41" fontId="0" fillId="0" borderId="23" xfId="69" applyNumberFormat="1" applyFont="1" applyFill="1" applyBorder="1" applyAlignment="1">
      <alignment/>
    </xf>
    <xf numFmtId="41" fontId="0" fillId="0" borderId="24" xfId="69" applyNumberFormat="1" applyFont="1" applyFill="1" applyBorder="1" applyAlignment="1">
      <alignment/>
    </xf>
    <xf numFmtId="41" fontId="0" fillId="0" borderId="15" xfId="69" applyNumberFormat="1" applyFont="1" applyFill="1" applyBorder="1" applyAlignment="1">
      <alignment/>
    </xf>
    <xf numFmtId="41" fontId="0" fillId="0" borderId="25" xfId="69" applyNumberFormat="1" applyFont="1" applyFill="1" applyBorder="1" applyAlignment="1">
      <alignment/>
    </xf>
    <xf numFmtId="41" fontId="0" fillId="0" borderId="16" xfId="69" applyNumberFormat="1" applyFont="1" applyFill="1" applyBorder="1" applyAlignment="1">
      <alignment/>
    </xf>
    <xf numFmtId="41" fontId="0" fillId="0" borderId="26" xfId="69" applyNumberFormat="1" applyFont="1" applyFill="1" applyBorder="1" applyAlignment="1">
      <alignment/>
    </xf>
    <xf numFmtId="41" fontId="0" fillId="0" borderId="22" xfId="69" applyNumberFormat="1" applyFont="1" applyFill="1" applyBorder="1" applyAlignment="1">
      <alignment/>
    </xf>
    <xf numFmtId="41" fontId="0" fillId="0" borderId="27" xfId="69" applyNumberFormat="1" applyFont="1" applyFill="1" applyBorder="1" applyAlignment="1">
      <alignment/>
    </xf>
    <xf numFmtId="41" fontId="0" fillId="0" borderId="28" xfId="69" applyNumberFormat="1" applyFont="1" applyFill="1" applyBorder="1" applyAlignment="1">
      <alignment/>
    </xf>
    <xf numFmtId="180" fontId="0" fillId="0" borderId="69" xfId="69" applyNumberFormat="1" applyFont="1" applyFill="1" applyBorder="1" applyAlignment="1">
      <alignment/>
    </xf>
    <xf numFmtId="180" fontId="0" fillId="0" borderId="70" xfId="69" applyNumberFormat="1" applyFont="1" applyFill="1" applyBorder="1" applyAlignment="1">
      <alignment/>
    </xf>
    <xf numFmtId="180" fontId="0" fillId="0" borderId="71" xfId="69" applyNumberFormat="1" applyFont="1" applyFill="1" applyBorder="1" applyAlignment="1">
      <alignment/>
    </xf>
    <xf numFmtId="180" fontId="0" fillId="0" borderId="72" xfId="69" applyNumberFormat="1" applyFont="1" applyFill="1" applyBorder="1" applyAlignment="1">
      <alignment/>
    </xf>
    <xf numFmtId="180" fontId="0" fillId="0" borderId="73" xfId="69" applyNumberFormat="1" applyFont="1" applyFill="1" applyBorder="1" applyAlignment="1">
      <alignment/>
    </xf>
    <xf numFmtId="180" fontId="0" fillId="0" borderId="74" xfId="69" applyNumberFormat="1" applyFont="1" applyFill="1" applyBorder="1" applyAlignment="1">
      <alignment/>
    </xf>
    <xf numFmtId="180" fontId="0" fillId="0" borderId="75" xfId="69" applyNumberFormat="1" applyFont="1" applyFill="1" applyBorder="1" applyAlignment="1">
      <alignment/>
    </xf>
    <xf numFmtId="180" fontId="0" fillId="0" borderId="50" xfId="69" applyNumberFormat="1" applyFont="1" applyFill="1" applyBorder="1" applyAlignment="1">
      <alignment/>
    </xf>
    <xf numFmtId="0" fontId="17" fillId="0" borderId="55" xfId="82" applyFont="1" applyFill="1" applyBorder="1" applyAlignment="1">
      <alignment horizontal="distributed"/>
      <protection/>
    </xf>
    <xf numFmtId="0" fontId="15" fillId="0" borderId="57" xfId="82" applyFont="1" applyFill="1" applyBorder="1" applyAlignment="1">
      <alignment horizontal="right"/>
      <protection/>
    </xf>
    <xf numFmtId="0" fontId="17" fillId="0" borderId="76" xfId="82" applyFont="1" applyFill="1" applyBorder="1" applyAlignment="1">
      <alignment horizontal="distributed"/>
      <protection/>
    </xf>
    <xf numFmtId="0" fontId="15" fillId="0" borderId="77" xfId="82" applyFont="1" applyFill="1" applyBorder="1" applyAlignment="1">
      <alignment horizontal="right"/>
      <protection/>
    </xf>
    <xf numFmtId="0" fontId="15" fillId="0" borderId="57" xfId="84" applyFont="1" applyFill="1" applyBorder="1" applyAlignment="1" applyProtection="1">
      <alignment horizontal="right"/>
      <protection locked="0"/>
    </xf>
    <xf numFmtId="0" fontId="15" fillId="0" borderId="57" xfId="84" applyFont="1" applyFill="1" applyBorder="1" applyAlignment="1">
      <alignment horizontal="right"/>
      <protection/>
    </xf>
    <xf numFmtId="0" fontId="15" fillId="0" borderId="76" xfId="84" applyFont="1" applyFill="1" applyBorder="1" applyAlignment="1" applyProtection="1">
      <alignment horizontal="left"/>
      <protection locked="0"/>
    </xf>
    <xf numFmtId="181" fontId="0" fillId="0" borderId="72" xfId="69" applyNumberFormat="1" applyFont="1" applyFill="1" applyBorder="1" applyAlignment="1" applyProtection="1">
      <alignment/>
      <protection locked="0"/>
    </xf>
    <xf numFmtId="0" fontId="15" fillId="0" borderId="17" xfId="85" applyFont="1" applyFill="1" applyBorder="1" applyAlignment="1" applyProtection="1">
      <alignment horizontal="distributed"/>
      <protection locked="0"/>
    </xf>
    <xf numFmtId="41" fontId="0" fillId="0" borderId="17" xfId="69" applyNumberFormat="1" applyFont="1" applyFill="1" applyBorder="1" applyAlignment="1">
      <alignment/>
    </xf>
    <xf numFmtId="41" fontId="0" fillId="0" borderId="78" xfId="69" applyNumberFormat="1" applyFont="1" applyFill="1" applyBorder="1" applyAlignment="1">
      <alignment/>
    </xf>
    <xf numFmtId="41" fontId="0" fillId="0" borderId="79" xfId="69" applyNumberFormat="1" applyFont="1" applyFill="1" applyBorder="1" applyAlignment="1">
      <alignment/>
    </xf>
    <xf numFmtId="41" fontId="0" fillId="0" borderId="19" xfId="69" applyNumberFormat="1" applyFont="1" applyFill="1" applyBorder="1" applyAlignment="1">
      <alignment/>
    </xf>
    <xf numFmtId="41" fontId="0" fillId="0" borderId="31" xfId="69" applyNumberFormat="1" applyFont="1" applyFill="1" applyBorder="1" applyAlignment="1">
      <alignment/>
    </xf>
    <xf numFmtId="41" fontId="0" fillId="0" borderId="20" xfId="69" applyNumberFormat="1" applyFont="1" applyFill="1" applyBorder="1" applyAlignment="1">
      <alignment/>
    </xf>
    <xf numFmtId="41" fontId="0" fillId="0" borderId="32" xfId="69" applyNumberFormat="1" applyFont="1" applyFill="1" applyBorder="1" applyAlignment="1">
      <alignment/>
    </xf>
    <xf numFmtId="41" fontId="0" fillId="0" borderId="0" xfId="69" applyNumberFormat="1" applyFont="1" applyFill="1" applyBorder="1" applyAlignment="1">
      <alignment/>
    </xf>
    <xf numFmtId="41" fontId="0" fillId="0" borderId="33" xfId="69" applyNumberFormat="1" applyFont="1" applyFill="1" applyBorder="1" applyAlignment="1">
      <alignment/>
    </xf>
    <xf numFmtId="41" fontId="0" fillId="0" borderId="34" xfId="69" applyNumberFormat="1" applyFont="1" applyFill="1" applyBorder="1" applyAlignment="1">
      <alignment/>
    </xf>
    <xf numFmtId="41" fontId="0" fillId="0" borderId="29" xfId="69" applyNumberFormat="1" applyFont="1" applyFill="1" applyBorder="1" applyAlignment="1">
      <alignment/>
    </xf>
    <xf numFmtId="41" fontId="0" fillId="0" borderId="30" xfId="69" applyNumberFormat="1" applyFont="1" applyFill="1" applyBorder="1" applyAlignment="1">
      <alignment/>
    </xf>
    <xf numFmtId="41" fontId="0" fillId="0" borderId="18" xfId="69" applyNumberFormat="1" applyFont="1" applyFill="1" applyBorder="1" applyAlignment="1" applyProtection="1">
      <alignment/>
      <protection locked="0"/>
    </xf>
    <xf numFmtId="41" fontId="0" fillId="0" borderId="19" xfId="69" applyNumberFormat="1" applyFont="1" applyFill="1" applyBorder="1" applyAlignment="1" applyProtection="1">
      <alignment/>
      <protection locked="0"/>
    </xf>
    <xf numFmtId="41" fontId="0" fillId="0" borderId="31" xfId="69" applyNumberFormat="1" applyFont="1" applyFill="1" applyBorder="1" applyAlignment="1" applyProtection="1">
      <alignment/>
      <protection locked="0"/>
    </xf>
    <xf numFmtId="41" fontId="0" fillId="0" borderId="20" xfId="69" applyNumberFormat="1" applyFont="1" applyFill="1" applyBorder="1" applyAlignment="1" applyProtection="1">
      <alignment/>
      <protection locked="0"/>
    </xf>
    <xf numFmtId="41" fontId="0" fillId="0" borderId="32" xfId="69" applyNumberFormat="1" applyFont="1" applyFill="1" applyBorder="1" applyAlignment="1" applyProtection="1">
      <alignment/>
      <protection locked="0"/>
    </xf>
    <xf numFmtId="41" fontId="0" fillId="0" borderId="0" xfId="69" applyNumberFormat="1" applyFont="1" applyFill="1" applyBorder="1" applyAlignment="1" applyProtection="1">
      <alignment/>
      <protection locked="0"/>
    </xf>
    <xf numFmtId="41" fontId="0" fillId="0" borderId="33" xfId="69" applyNumberFormat="1" applyFont="1" applyFill="1" applyBorder="1" applyAlignment="1" applyProtection="1">
      <alignment/>
      <protection locked="0"/>
    </xf>
    <xf numFmtId="41" fontId="0" fillId="0" borderId="34" xfId="69" applyNumberFormat="1" applyFont="1" applyFill="1" applyBorder="1" applyAlignment="1" applyProtection="1">
      <alignment/>
      <protection locked="0"/>
    </xf>
    <xf numFmtId="0" fontId="15" fillId="0" borderId="17" xfId="85" applyFont="1" applyFill="1" applyBorder="1" applyAlignment="1" applyProtection="1">
      <alignment horizontal="right"/>
      <protection locked="0"/>
    </xf>
    <xf numFmtId="0" fontId="15" fillId="0" borderId="17" xfId="85" applyFont="1" applyFill="1" applyBorder="1" applyAlignment="1">
      <alignment horizontal="right"/>
      <protection/>
    </xf>
    <xf numFmtId="0" fontId="15" fillId="0" borderId="51" xfId="85" applyFont="1" applyFill="1" applyBorder="1" applyAlignment="1" applyProtection="1">
      <alignment horizontal="left"/>
      <protection locked="0"/>
    </xf>
    <xf numFmtId="41" fontId="0" fillId="0" borderId="51" xfId="69" applyNumberFormat="1" applyFont="1" applyFill="1" applyBorder="1" applyAlignment="1">
      <alignment/>
    </xf>
    <xf numFmtId="41" fontId="0" fillId="0" borderId="52" xfId="69" applyNumberFormat="1" applyFont="1" applyFill="1" applyBorder="1" applyAlignment="1">
      <alignment/>
    </xf>
    <xf numFmtId="41" fontId="0" fillId="0" borderId="35" xfId="69" applyNumberFormat="1" applyFont="1" applyFill="1" applyBorder="1" applyAlignment="1" applyProtection="1">
      <alignment/>
      <protection locked="0"/>
    </xf>
    <xf numFmtId="41" fontId="0" fillId="0" borderId="53" xfId="69" applyNumberFormat="1" applyFont="1" applyFill="1" applyBorder="1" applyAlignment="1" applyProtection="1">
      <alignment/>
      <protection locked="0"/>
    </xf>
    <xf numFmtId="41" fontId="0" fillId="0" borderId="54" xfId="69" applyNumberFormat="1" applyFont="1" applyFill="1" applyBorder="1" applyAlignment="1" applyProtection="1">
      <alignment/>
      <protection locked="0"/>
    </xf>
    <xf numFmtId="41" fontId="0" fillId="0" borderId="37" xfId="69" applyNumberFormat="1" applyFont="1" applyFill="1" applyBorder="1" applyAlignment="1" applyProtection="1">
      <alignment/>
      <protection locked="0"/>
    </xf>
    <xf numFmtId="41" fontId="0" fillId="0" borderId="37" xfId="69" applyNumberFormat="1" applyFont="1" applyFill="1" applyBorder="1" applyAlignment="1">
      <alignment/>
    </xf>
    <xf numFmtId="41" fontId="0" fillId="0" borderId="36" xfId="69" applyNumberFormat="1" applyFont="1" applyFill="1" applyBorder="1" applyAlignment="1" applyProtection="1">
      <alignment/>
      <protection locked="0"/>
    </xf>
    <xf numFmtId="41" fontId="0" fillId="0" borderId="38" xfId="69" applyNumberFormat="1" applyFont="1" applyFill="1" applyBorder="1" applyAlignment="1" applyProtection="1">
      <alignment/>
      <protection locked="0"/>
    </xf>
    <xf numFmtId="41" fontId="0" fillId="0" borderId="39" xfId="69" applyNumberFormat="1" applyFont="1" applyFill="1" applyBorder="1" applyAlignment="1" applyProtection="1">
      <alignment/>
      <protection locked="0"/>
    </xf>
    <xf numFmtId="41" fontId="0" fillId="0" borderId="48" xfId="69" applyNumberFormat="1" applyFont="1" applyFill="1" applyBorder="1" applyAlignment="1">
      <alignment/>
    </xf>
    <xf numFmtId="41" fontId="0" fillId="0" borderId="40" xfId="69" applyNumberFormat="1" applyFont="1" applyFill="1" applyBorder="1" applyAlignment="1">
      <alignment/>
    </xf>
    <xf numFmtId="41" fontId="0" fillId="0" borderId="41" xfId="69" applyNumberFormat="1" applyFont="1" applyFill="1" applyBorder="1" applyAlignment="1" applyProtection="1">
      <alignment/>
      <protection locked="0"/>
    </xf>
    <xf numFmtId="41" fontId="0" fillId="0" borderId="42" xfId="69" applyNumberFormat="1" applyFont="1" applyFill="1" applyBorder="1" applyAlignment="1" applyProtection="1">
      <alignment/>
      <protection locked="0"/>
    </xf>
    <xf numFmtId="41" fontId="0" fillId="0" borderId="43" xfId="69" applyNumberFormat="1" applyFont="1" applyFill="1" applyBorder="1" applyAlignment="1" applyProtection="1">
      <alignment/>
      <protection locked="0"/>
    </xf>
    <xf numFmtId="41" fontId="0" fillId="0" borderId="21" xfId="69" applyNumberFormat="1" applyFont="1" applyFill="1" applyBorder="1" applyAlignment="1" applyProtection="1">
      <alignment/>
      <protection locked="0"/>
    </xf>
    <xf numFmtId="41" fontId="0" fillId="0" borderId="21" xfId="69" applyNumberFormat="1" applyFont="1" applyFill="1" applyBorder="1" applyAlignment="1">
      <alignment/>
    </xf>
    <xf numFmtId="41" fontId="0" fillId="0" borderId="44" xfId="69" applyNumberFormat="1" applyFont="1" applyFill="1" applyBorder="1" applyAlignment="1" applyProtection="1">
      <alignment/>
      <protection locked="0"/>
    </xf>
    <xf numFmtId="41" fontId="0" fillId="0" borderId="45" xfId="69" applyNumberFormat="1" applyFont="1" applyFill="1" applyBorder="1" applyAlignment="1" applyProtection="1">
      <alignment/>
      <protection locked="0"/>
    </xf>
    <xf numFmtId="41" fontId="0" fillId="0" borderId="46" xfId="69" applyNumberFormat="1" applyFont="1" applyFill="1" applyBorder="1" applyAlignment="1" applyProtection="1">
      <alignment/>
      <protection locked="0"/>
    </xf>
    <xf numFmtId="0" fontId="0" fillId="0" borderId="0" xfId="86" applyFont="1" applyFill="1">
      <alignment/>
      <protection/>
    </xf>
    <xf numFmtId="0" fontId="0" fillId="0" borderId="0" xfId="84" applyFont="1" applyFill="1">
      <alignment/>
      <protection/>
    </xf>
    <xf numFmtId="0" fontId="17" fillId="0" borderId="13" xfId="82" applyFont="1" applyFill="1" applyBorder="1" applyAlignment="1">
      <alignment horizontal="distributed"/>
      <protection/>
    </xf>
    <xf numFmtId="0" fontId="15" fillId="0" borderId="17" xfId="82" applyFont="1" applyFill="1" applyBorder="1" applyAlignment="1">
      <alignment horizontal="right"/>
      <protection/>
    </xf>
    <xf numFmtId="0" fontId="17" fillId="0" borderId="51" xfId="82" applyFont="1" applyFill="1" applyBorder="1" applyAlignment="1">
      <alignment horizontal="distributed"/>
      <protection/>
    </xf>
    <xf numFmtId="0" fontId="15" fillId="0" borderId="49" xfId="82" applyFont="1" applyFill="1" applyBorder="1" applyAlignment="1">
      <alignment horizontal="right"/>
      <protection/>
    </xf>
    <xf numFmtId="0" fontId="17" fillId="0" borderId="80" xfId="82" applyFont="1" applyFill="1" applyBorder="1" applyAlignment="1">
      <alignment horizontal="distributed"/>
      <protection/>
    </xf>
    <xf numFmtId="0" fontId="0" fillId="0" borderId="0" xfId="85" applyFont="1" applyFill="1">
      <alignment/>
      <protection/>
    </xf>
    <xf numFmtId="180" fontId="0" fillId="0" borderId="81" xfId="69" applyNumberFormat="1" applyFont="1" applyFill="1" applyBorder="1" applyAlignment="1">
      <alignment/>
    </xf>
    <xf numFmtId="180" fontId="0" fillId="0" borderId="82" xfId="69" applyNumberFormat="1" applyFont="1" applyFill="1" applyBorder="1" applyAlignment="1">
      <alignment/>
    </xf>
    <xf numFmtId="180" fontId="0" fillId="0" borderId="83" xfId="69" applyNumberFormat="1" applyFont="1" applyFill="1" applyBorder="1" applyAlignment="1">
      <alignment/>
    </xf>
    <xf numFmtId="180" fontId="0" fillId="0" borderId="84" xfId="69" applyNumberFormat="1" applyFont="1" applyFill="1" applyBorder="1" applyAlignment="1">
      <alignment/>
    </xf>
    <xf numFmtId="180" fontId="0" fillId="0" borderId="85" xfId="69" applyNumberFormat="1" applyFont="1" applyFill="1" applyBorder="1" applyAlignment="1">
      <alignment/>
    </xf>
    <xf numFmtId="180" fontId="0" fillId="0" borderId="86" xfId="69" applyNumberFormat="1" applyFont="1" applyFill="1" applyBorder="1" applyAlignment="1">
      <alignment/>
    </xf>
    <xf numFmtId="180" fontId="0" fillId="0" borderId="87" xfId="69" applyNumberFormat="1" applyFont="1" applyFill="1" applyBorder="1" applyAlignment="1">
      <alignment/>
    </xf>
    <xf numFmtId="180" fontId="0" fillId="0" borderId="88" xfId="69" applyNumberFormat="1" applyFont="1" applyFill="1" applyBorder="1" applyAlignment="1">
      <alignment/>
    </xf>
    <xf numFmtId="0" fontId="15" fillId="0" borderId="77" xfId="84" applyFont="1" applyFill="1" applyBorder="1" applyAlignment="1" applyProtection="1">
      <alignment horizontal="right"/>
      <protection locked="0"/>
    </xf>
    <xf numFmtId="0" fontId="15" fillId="0" borderId="49" xfId="85" applyFont="1" applyFill="1" applyBorder="1" applyAlignment="1" applyProtection="1">
      <alignment horizontal="right"/>
      <protection locked="0"/>
    </xf>
    <xf numFmtId="0" fontId="15" fillId="0" borderId="49" xfId="84" applyFont="1" applyFill="1" applyBorder="1" applyAlignment="1" applyProtection="1">
      <alignment horizontal="right"/>
      <protection locked="0"/>
    </xf>
    <xf numFmtId="0" fontId="15" fillId="0" borderId="49" xfId="86" applyFont="1" applyFill="1" applyBorder="1" applyAlignment="1" applyProtection="1">
      <alignment horizontal="right"/>
      <protection locked="0"/>
    </xf>
    <xf numFmtId="180" fontId="0" fillId="0" borderId="89" xfId="69" applyNumberFormat="1" applyFont="1" applyFill="1" applyBorder="1" applyAlignment="1">
      <alignment/>
    </xf>
    <xf numFmtId="180" fontId="0" fillId="0" borderId="90" xfId="69" applyNumberFormat="1" applyFont="1" applyFill="1" applyBorder="1" applyAlignment="1">
      <alignment/>
    </xf>
    <xf numFmtId="180" fontId="0" fillId="0" borderId="91" xfId="69" applyNumberFormat="1" applyFont="1" applyFill="1" applyBorder="1" applyAlignment="1">
      <alignment/>
    </xf>
    <xf numFmtId="180" fontId="0" fillId="0" borderId="92" xfId="69" applyNumberFormat="1" applyFont="1" applyFill="1" applyBorder="1" applyAlignment="1">
      <alignment/>
    </xf>
    <xf numFmtId="180" fontId="0" fillId="0" borderId="93" xfId="69" applyNumberFormat="1" applyFont="1" applyFill="1" applyBorder="1" applyAlignment="1">
      <alignment/>
    </xf>
    <xf numFmtId="180" fontId="0" fillId="0" borderId="94" xfId="69" applyNumberFormat="1" applyFont="1" applyFill="1" applyBorder="1" applyAlignment="1">
      <alignment/>
    </xf>
    <xf numFmtId="180" fontId="0" fillId="0" borderId="95" xfId="69" applyNumberFormat="1" applyFont="1" applyFill="1" applyBorder="1" applyAlignment="1">
      <alignment/>
    </xf>
    <xf numFmtId="180" fontId="0" fillId="0" borderId="96" xfId="69" applyNumberFormat="1" applyFont="1" applyFill="1" applyBorder="1" applyAlignment="1">
      <alignment/>
    </xf>
    <xf numFmtId="180" fontId="0" fillId="0" borderId="97" xfId="69" applyNumberFormat="1" applyFont="1" applyFill="1" applyBorder="1" applyAlignment="1">
      <alignment/>
    </xf>
    <xf numFmtId="41" fontId="0" fillId="35" borderId="85" xfId="69" applyNumberFormat="1" applyFont="1" applyFill="1" applyBorder="1" applyAlignment="1" applyProtection="1">
      <alignment/>
      <protection locked="0"/>
    </xf>
    <xf numFmtId="0" fontId="15" fillId="0" borderId="13" xfId="87" applyFont="1" applyFill="1" applyBorder="1" applyAlignment="1">
      <alignment horizontal="center" vertical="center"/>
      <protection/>
    </xf>
    <xf numFmtId="0" fontId="15" fillId="0" borderId="17" xfId="87" applyFont="1" applyFill="1" applyBorder="1" applyAlignment="1">
      <alignment horizontal="center" vertical="center"/>
      <protection/>
    </xf>
    <xf numFmtId="0" fontId="0" fillId="0" borderId="49" xfId="87" applyFont="1" applyFill="1" applyBorder="1" applyAlignment="1">
      <alignment horizontal="center" vertical="center"/>
      <protection/>
    </xf>
    <xf numFmtId="0" fontId="15" fillId="0" borderId="13" xfId="87" applyFont="1" applyFill="1" applyBorder="1" applyAlignment="1">
      <alignment horizontal="center" wrapText="1"/>
      <protection/>
    </xf>
    <xf numFmtId="0" fontId="0" fillId="0" borderId="17" xfId="87" applyFont="1" applyFill="1" applyBorder="1" applyAlignment="1">
      <alignment horizontal="center" wrapText="1"/>
      <protection/>
    </xf>
    <xf numFmtId="0" fontId="15" fillId="0" borderId="98" xfId="87" applyFont="1" applyFill="1" applyBorder="1" applyAlignment="1">
      <alignment horizontal="center" vertical="center"/>
      <protection/>
    </xf>
    <xf numFmtId="0" fontId="15" fillId="0" borderId="99" xfId="87" applyFont="1" applyFill="1" applyBorder="1" applyAlignment="1">
      <alignment horizontal="center" vertical="center"/>
      <protection/>
    </xf>
    <xf numFmtId="0" fontId="15" fillId="0" borderId="100" xfId="87" applyFont="1" applyFill="1" applyBorder="1" applyAlignment="1">
      <alignment horizontal="center" vertical="center"/>
      <protection/>
    </xf>
    <xf numFmtId="0" fontId="15" fillId="0" borderId="22" xfId="87" applyFont="1" applyFill="1" applyBorder="1" applyAlignment="1">
      <alignment horizontal="center" vertical="center" wrapText="1"/>
      <protection/>
    </xf>
    <xf numFmtId="0" fontId="0" fillId="0" borderId="22" xfId="87" applyFont="1" applyFill="1" applyBorder="1" applyAlignment="1">
      <alignment horizontal="center" vertical="center" wrapText="1"/>
      <protection/>
    </xf>
    <xf numFmtId="0" fontId="15" fillId="0" borderId="101" xfId="87" applyFont="1" applyFill="1" applyBorder="1" applyAlignment="1">
      <alignment horizontal="center" vertical="center" textRotation="255" wrapText="1"/>
      <protection/>
    </xf>
    <xf numFmtId="0" fontId="0" fillId="0" borderId="41" xfId="87" applyFont="1" applyFill="1" applyBorder="1" applyAlignment="1">
      <alignment horizontal="center" vertical="center" textRotation="255" wrapText="1"/>
      <protection/>
    </xf>
    <xf numFmtId="0" fontId="15" fillId="0" borderId="102" xfId="87" applyFont="1" applyFill="1" applyBorder="1" applyAlignment="1">
      <alignment horizontal="center" vertical="center" textRotation="255" wrapText="1"/>
      <protection/>
    </xf>
    <xf numFmtId="0" fontId="0" fillId="0" borderId="43" xfId="87" applyFont="1" applyFill="1" applyBorder="1" applyAlignment="1">
      <alignment horizontal="center" vertical="center" textRotation="255" wrapText="1"/>
      <protection/>
    </xf>
    <xf numFmtId="0" fontId="15" fillId="0" borderId="103" xfId="87" applyFont="1" applyFill="1" applyBorder="1" applyAlignment="1">
      <alignment horizontal="center" vertical="center" textRotation="255" wrapText="1"/>
      <protection/>
    </xf>
    <xf numFmtId="0" fontId="0" fillId="0" borderId="40" xfId="87" applyFont="1" applyFill="1" applyBorder="1" applyAlignment="1">
      <alignment horizontal="center" vertical="center" textRotation="255" wrapText="1"/>
      <protection/>
    </xf>
    <xf numFmtId="0" fontId="15" fillId="0" borderId="104" xfId="87" applyFont="1" applyFill="1" applyBorder="1" applyAlignment="1">
      <alignment horizontal="center" vertical="center" textRotation="255"/>
      <protection/>
    </xf>
    <xf numFmtId="0" fontId="0" fillId="0" borderId="61" xfId="87" applyFont="1" applyFill="1" applyBorder="1" applyAlignment="1">
      <alignment horizontal="center" vertical="center" textRotation="255"/>
      <protection/>
    </xf>
    <xf numFmtId="0" fontId="15" fillId="0" borderId="20" xfId="87" applyFont="1" applyFill="1" applyBorder="1" applyAlignment="1">
      <alignment horizontal="center" vertical="top" textRotation="255" wrapText="1"/>
      <protection/>
    </xf>
    <xf numFmtId="0" fontId="15" fillId="0" borderId="21" xfId="87" applyFont="1" applyFill="1" applyBorder="1" applyAlignment="1">
      <alignment horizontal="center" vertical="top" textRotation="255" wrapText="1"/>
      <protection/>
    </xf>
    <xf numFmtId="0" fontId="15" fillId="0" borderId="105" xfId="87" applyFont="1" applyFill="1" applyBorder="1" applyAlignment="1">
      <alignment horizontal="center" vertical="center" textRotation="255" wrapText="1"/>
      <protection/>
    </xf>
    <xf numFmtId="0" fontId="0" fillId="0" borderId="21" xfId="87" applyFont="1" applyFill="1" applyBorder="1" applyAlignment="1">
      <alignment horizontal="center" vertical="center" textRotation="255" wrapText="1"/>
      <protection/>
    </xf>
    <xf numFmtId="0" fontId="15" fillId="0" borderId="0" xfId="87" applyFont="1" applyFill="1" applyBorder="1" applyAlignment="1">
      <alignment horizontal="center" vertical="top" textRotation="255"/>
      <protection/>
    </xf>
    <xf numFmtId="0" fontId="15" fillId="0" borderId="44" xfId="87" applyFont="1" applyFill="1" applyBorder="1" applyAlignment="1">
      <alignment horizontal="center" vertical="top" textRotation="255"/>
      <protection/>
    </xf>
    <xf numFmtId="0" fontId="15" fillId="0" borderId="44" xfId="82" applyFont="1" applyFill="1" applyBorder="1" applyAlignment="1" applyProtection="1">
      <alignment horizontal="center"/>
      <protection locked="0"/>
    </xf>
    <xf numFmtId="0" fontId="17" fillId="0" borderId="27" xfId="87" applyFont="1" applyFill="1" applyBorder="1" applyAlignment="1">
      <alignment horizontal="center" vertical="center" textRotation="255" wrapText="1"/>
      <protection/>
    </xf>
    <xf numFmtId="0" fontId="17" fillId="0" borderId="45" xfId="87" applyFont="1" applyFill="1" applyBorder="1" applyAlignment="1">
      <alignment horizontal="center" vertical="center" textRotation="255" wrapText="1"/>
      <protection/>
    </xf>
    <xf numFmtId="0" fontId="17" fillId="0" borderId="16" xfId="87" applyFont="1" applyFill="1" applyBorder="1" applyAlignment="1">
      <alignment horizontal="center" vertical="center" textRotation="255" wrapText="1"/>
      <protection/>
    </xf>
    <xf numFmtId="0" fontId="17" fillId="0" borderId="21" xfId="87" applyFont="1" applyFill="1" applyBorder="1" applyAlignment="1">
      <alignment horizontal="center" vertical="center" textRotation="255" wrapText="1"/>
      <protection/>
    </xf>
    <xf numFmtId="0" fontId="15" fillId="0" borderId="106" xfId="87" applyFont="1" applyFill="1" applyBorder="1" applyAlignment="1">
      <alignment horizontal="center" vertical="center" wrapText="1"/>
      <protection/>
    </xf>
    <xf numFmtId="0" fontId="15" fillId="0" borderId="1" xfId="87" applyFont="1" applyFill="1" applyBorder="1" applyAlignment="1">
      <alignment horizontal="center" vertical="center" wrapText="1"/>
      <protection/>
    </xf>
    <xf numFmtId="0" fontId="15" fillId="0" borderId="107" xfId="87" applyFont="1" applyFill="1" applyBorder="1" applyAlignment="1">
      <alignment horizontal="center" vertical="center" wrapText="1"/>
      <protection/>
    </xf>
    <xf numFmtId="0" fontId="17" fillId="0" borderId="50" xfId="87" applyFont="1" applyFill="1" applyBorder="1" applyAlignment="1">
      <alignment horizontal="center" vertical="center" textRotation="255" wrapText="1"/>
      <protection/>
    </xf>
    <xf numFmtId="0" fontId="17" fillId="0" borderId="48" xfId="87" applyFont="1" applyFill="1" applyBorder="1" applyAlignment="1">
      <alignment horizontal="center" vertical="center" textRotation="255" wrapText="1"/>
      <protection/>
    </xf>
    <xf numFmtId="0" fontId="15" fillId="0" borderId="20" xfId="87" applyFont="1" applyFill="1" applyBorder="1" applyAlignment="1">
      <alignment horizontal="center" vertical="top" textRotation="255"/>
      <protection/>
    </xf>
    <xf numFmtId="0" fontId="15" fillId="0" borderId="21" xfId="87" applyFont="1" applyFill="1" applyBorder="1" applyAlignment="1">
      <alignment horizontal="center" vertical="top" textRotation="255"/>
      <protection/>
    </xf>
    <xf numFmtId="0" fontId="16" fillId="0" borderId="20" xfId="87" applyFont="1" applyFill="1" applyBorder="1" applyAlignment="1">
      <alignment horizontal="center" vertical="top" textRotation="255" wrapText="1"/>
      <protection/>
    </xf>
    <xf numFmtId="0" fontId="16" fillId="0" borderId="21" xfId="87" applyFont="1" applyFill="1" applyBorder="1" applyAlignment="1">
      <alignment horizontal="center" vertical="top" textRotation="255" wrapText="1"/>
      <protection/>
    </xf>
    <xf numFmtId="0" fontId="15" fillId="0" borderId="108" xfId="87" applyFont="1" applyFill="1" applyBorder="1" applyAlignment="1">
      <alignment horizontal="center" vertical="center" textRotation="255" wrapText="1"/>
      <protection/>
    </xf>
    <xf numFmtId="0" fontId="0" fillId="0" borderId="42" xfId="87" applyFont="1" applyFill="1" applyBorder="1" applyAlignment="1">
      <alignment horizontal="center" vertical="center" textRotation="255" wrapText="1"/>
      <protection/>
    </xf>
    <xf numFmtId="0" fontId="17" fillId="35" borderId="27" xfId="87" applyFont="1" applyFill="1" applyBorder="1" applyAlignment="1">
      <alignment horizontal="center" vertical="center" textRotation="255" wrapText="1"/>
      <protection/>
    </xf>
    <xf numFmtId="0" fontId="17" fillId="35" borderId="45" xfId="87" applyFont="1" applyFill="1" applyBorder="1" applyAlignment="1">
      <alignment horizontal="center" vertical="center" textRotation="255" wrapText="1"/>
      <protection/>
    </xf>
    <xf numFmtId="0" fontId="17" fillId="35" borderId="16" xfId="87" applyFont="1" applyFill="1" applyBorder="1" applyAlignment="1">
      <alignment horizontal="center" vertical="center" textRotation="255" wrapText="1"/>
      <protection/>
    </xf>
    <xf numFmtId="0" fontId="17" fillId="35" borderId="21" xfId="87" applyFont="1" applyFill="1" applyBorder="1" applyAlignment="1">
      <alignment horizontal="center" vertical="center" textRotation="255" wrapText="1"/>
      <protection/>
    </xf>
    <xf numFmtId="0" fontId="16" fillId="35" borderId="20" xfId="87" applyFont="1" applyFill="1" applyBorder="1" applyAlignment="1">
      <alignment horizontal="center" vertical="top" textRotation="255" wrapText="1"/>
      <protection/>
    </xf>
    <xf numFmtId="0" fontId="16" fillId="35" borderId="21" xfId="87" applyFont="1" applyFill="1" applyBorder="1" applyAlignment="1">
      <alignment horizontal="center" vertical="top" textRotation="255" wrapText="1"/>
      <protection/>
    </xf>
    <xf numFmtId="0" fontId="15" fillId="35" borderId="20" xfId="87" applyFont="1" applyFill="1" applyBorder="1" applyAlignment="1">
      <alignment horizontal="center" vertical="top" textRotation="255" wrapText="1"/>
      <protection/>
    </xf>
    <xf numFmtId="0" fontId="15" fillId="35" borderId="21" xfId="87" applyFont="1" applyFill="1" applyBorder="1" applyAlignment="1">
      <alignment horizontal="center" vertical="top" textRotation="255" wrapText="1"/>
      <protection/>
    </xf>
    <xf numFmtId="0" fontId="15" fillId="35" borderId="20" xfId="87" applyFont="1" applyFill="1" applyBorder="1" applyAlignment="1">
      <alignment horizontal="center" vertical="top" textRotation="255"/>
      <protection/>
    </xf>
    <xf numFmtId="0" fontId="15" fillId="35" borderId="21" xfId="87" applyFont="1" applyFill="1" applyBorder="1" applyAlignment="1">
      <alignment horizontal="center" vertical="top" textRotation="255"/>
      <protection/>
    </xf>
    <xf numFmtId="0" fontId="15" fillId="35" borderId="0" xfId="87" applyFont="1" applyFill="1" applyBorder="1" applyAlignment="1">
      <alignment horizontal="center" vertical="top" textRotation="255"/>
      <protection/>
    </xf>
    <xf numFmtId="0" fontId="15" fillId="35" borderId="44" xfId="87" applyFont="1" applyFill="1" applyBorder="1" applyAlignment="1">
      <alignment horizontal="center" vertical="top" textRotation="255"/>
      <protection/>
    </xf>
    <xf numFmtId="0" fontId="15" fillId="35" borderId="106" xfId="87" applyFont="1" applyFill="1" applyBorder="1" applyAlignment="1">
      <alignment horizontal="center" vertical="center" wrapText="1"/>
      <protection/>
    </xf>
    <xf numFmtId="0" fontId="15" fillId="35" borderId="1" xfId="87" applyFont="1" applyFill="1" applyBorder="1" applyAlignment="1">
      <alignment horizontal="center" vertical="center" wrapText="1"/>
      <protection/>
    </xf>
    <xf numFmtId="0" fontId="15" fillId="35" borderId="107" xfId="87" applyFont="1" applyFill="1" applyBorder="1" applyAlignment="1">
      <alignment horizontal="center" vertical="center" wrapText="1"/>
      <protection/>
    </xf>
    <xf numFmtId="0" fontId="15" fillId="35" borderId="103" xfId="87" applyFont="1" applyFill="1" applyBorder="1" applyAlignment="1">
      <alignment horizontal="center" vertical="center" textRotation="255" wrapText="1"/>
      <protection/>
    </xf>
    <xf numFmtId="0" fontId="0" fillId="35" borderId="40" xfId="87" applyFont="1" applyFill="1" applyBorder="1" applyAlignment="1">
      <alignment horizontal="center" vertical="center" textRotation="255" wrapText="1"/>
      <protection/>
    </xf>
    <xf numFmtId="0" fontId="15" fillId="35" borderId="104" xfId="87" applyFont="1" applyFill="1" applyBorder="1" applyAlignment="1">
      <alignment horizontal="center" vertical="center" textRotation="255"/>
      <protection/>
    </xf>
    <xf numFmtId="0" fontId="0" fillId="35" borderId="61" xfId="87" applyFont="1" applyFill="1" applyBorder="1" applyAlignment="1">
      <alignment horizontal="center" vertical="center" textRotation="255"/>
      <protection/>
    </xf>
    <xf numFmtId="0" fontId="15" fillId="35" borderId="108" xfId="87" applyFont="1" applyFill="1" applyBorder="1" applyAlignment="1">
      <alignment horizontal="center" vertical="center" textRotation="255" wrapText="1"/>
      <protection/>
    </xf>
    <xf numFmtId="0" fontId="0" fillId="35" borderId="42" xfId="87" applyFont="1" applyFill="1" applyBorder="1" applyAlignment="1">
      <alignment horizontal="center" vertical="center" textRotation="255" wrapText="1"/>
      <protection/>
    </xf>
    <xf numFmtId="0" fontId="15" fillId="35" borderId="102" xfId="87" applyFont="1" applyFill="1" applyBorder="1" applyAlignment="1">
      <alignment horizontal="center" vertical="center" textRotation="255" wrapText="1"/>
      <protection/>
    </xf>
    <xf numFmtId="0" fontId="0" fillId="35" borderId="43" xfId="87" applyFont="1" applyFill="1" applyBorder="1" applyAlignment="1">
      <alignment horizontal="center" vertical="center" textRotation="255" wrapText="1"/>
      <protection/>
    </xf>
    <xf numFmtId="0" fontId="17" fillId="35" borderId="50" xfId="87" applyFont="1" applyFill="1" applyBorder="1" applyAlignment="1">
      <alignment horizontal="center" vertical="center" textRotation="255" wrapText="1"/>
      <protection/>
    </xf>
    <xf numFmtId="0" fontId="17" fillId="35" borderId="48" xfId="87" applyFont="1" applyFill="1" applyBorder="1" applyAlignment="1">
      <alignment horizontal="center" vertical="center" textRotation="255" wrapText="1"/>
      <protection/>
    </xf>
    <xf numFmtId="0" fontId="15" fillId="35" borderId="13" xfId="87" applyFont="1" applyFill="1" applyBorder="1" applyAlignment="1">
      <alignment horizontal="center" vertical="center"/>
      <protection/>
    </xf>
    <xf numFmtId="0" fontId="15" fillId="35" borderId="17" xfId="87" applyFont="1" applyFill="1" applyBorder="1" applyAlignment="1">
      <alignment horizontal="center" vertical="center"/>
      <protection/>
    </xf>
    <xf numFmtId="0" fontId="0" fillId="35" borderId="49" xfId="87" applyFont="1" applyFill="1" applyBorder="1" applyAlignment="1">
      <alignment horizontal="center" vertical="center"/>
      <protection/>
    </xf>
    <xf numFmtId="0" fontId="15" fillId="35" borderId="13" xfId="87" applyFont="1" applyFill="1" applyBorder="1" applyAlignment="1">
      <alignment horizontal="center" wrapText="1"/>
      <protection/>
    </xf>
    <xf numFmtId="0" fontId="0" fillId="35" borderId="17" xfId="87" applyFont="1" applyFill="1" applyBorder="1" applyAlignment="1">
      <alignment horizontal="center" wrapText="1"/>
      <protection/>
    </xf>
    <xf numFmtId="0" fontId="15" fillId="35" borderId="98" xfId="87" applyFont="1" applyFill="1" applyBorder="1" applyAlignment="1">
      <alignment horizontal="center" vertical="center"/>
      <protection/>
    </xf>
    <xf numFmtId="0" fontId="15" fillId="35" borderId="99" xfId="87" applyFont="1" applyFill="1" applyBorder="1" applyAlignment="1">
      <alignment horizontal="center" vertical="center"/>
      <protection/>
    </xf>
    <xf numFmtId="0" fontId="15" fillId="35" borderId="100" xfId="87" applyFont="1" applyFill="1" applyBorder="1" applyAlignment="1">
      <alignment horizontal="center" vertical="center"/>
      <protection/>
    </xf>
    <xf numFmtId="0" fontId="15" fillId="35" borderId="22" xfId="87" applyFont="1" applyFill="1" applyBorder="1" applyAlignment="1">
      <alignment horizontal="center" vertical="center" wrapText="1"/>
      <protection/>
    </xf>
    <xf numFmtId="0" fontId="0" fillId="35" borderId="22" xfId="87" applyFont="1" applyFill="1" applyBorder="1" applyAlignment="1">
      <alignment horizontal="center" vertical="center" wrapText="1"/>
      <protection/>
    </xf>
    <xf numFmtId="0" fontId="15" fillId="35" borderId="105" xfId="87" applyFont="1" applyFill="1" applyBorder="1" applyAlignment="1">
      <alignment horizontal="center" vertical="center" textRotation="255" wrapText="1"/>
      <protection/>
    </xf>
    <xf numFmtId="0" fontId="0" fillId="35" borderId="21" xfId="87" applyFont="1" applyFill="1" applyBorder="1" applyAlignment="1">
      <alignment horizontal="center" vertical="center" textRotation="255" wrapText="1"/>
      <protection/>
    </xf>
    <xf numFmtId="0" fontId="15" fillId="35" borderId="101" xfId="87" applyFont="1" applyFill="1" applyBorder="1" applyAlignment="1">
      <alignment horizontal="center" vertical="center" textRotation="255" wrapText="1"/>
      <protection/>
    </xf>
    <xf numFmtId="0" fontId="0" fillId="35" borderId="41" xfId="87" applyFont="1" applyFill="1" applyBorder="1" applyAlignment="1">
      <alignment horizontal="center" vertical="center" textRotation="255" wrapText="1"/>
      <protection/>
    </xf>
    <xf numFmtId="0" fontId="17" fillId="0" borderId="50" xfId="82" applyFont="1" applyFill="1" applyBorder="1" applyAlignment="1">
      <alignment horizontal="center" vertical="center" textRotation="255" wrapText="1"/>
      <protection/>
    </xf>
    <xf numFmtId="0" fontId="17" fillId="0" borderId="48" xfId="82" applyFont="1" applyFill="1" applyBorder="1" applyAlignment="1">
      <alignment horizontal="center" vertical="center" textRotation="255" wrapText="1"/>
      <protection/>
    </xf>
    <xf numFmtId="0" fontId="15" fillId="0" borderId="102" xfId="82" applyFont="1" applyFill="1" applyBorder="1" applyAlignment="1">
      <alignment horizontal="center" vertical="center" textRotation="255" wrapText="1"/>
      <protection/>
    </xf>
    <xf numFmtId="0" fontId="0" fillId="0" borderId="43" xfId="82" applyFont="1" applyFill="1" applyBorder="1" applyAlignment="1">
      <alignment horizontal="center" vertical="center" textRotation="255" wrapText="1"/>
      <protection/>
    </xf>
    <xf numFmtId="0" fontId="16" fillId="0" borderId="20" xfId="82" applyFont="1" applyFill="1" applyBorder="1" applyAlignment="1">
      <alignment horizontal="center" vertical="top" textRotation="255" wrapText="1"/>
      <protection/>
    </xf>
    <xf numFmtId="0" fontId="16" fillId="0" borderId="21" xfId="82" applyFont="1" applyFill="1" applyBorder="1" applyAlignment="1">
      <alignment horizontal="center" vertical="top" textRotation="255" wrapText="1"/>
      <protection/>
    </xf>
    <xf numFmtId="0" fontId="15" fillId="0" borderId="20" xfId="82" applyFont="1" applyFill="1" applyBorder="1" applyAlignment="1">
      <alignment horizontal="center" vertical="top" textRotation="255" wrapText="1"/>
      <protection/>
    </xf>
    <xf numFmtId="0" fontId="15" fillId="0" borderId="21" xfId="82" applyFont="1" applyFill="1" applyBorder="1" applyAlignment="1">
      <alignment horizontal="center" vertical="top" textRotation="255" wrapText="1"/>
      <protection/>
    </xf>
    <xf numFmtId="0" fontId="15" fillId="0" borderId="20" xfId="82" applyFont="1" applyFill="1" applyBorder="1" applyAlignment="1">
      <alignment horizontal="center" vertical="top" textRotation="255"/>
      <protection/>
    </xf>
    <xf numFmtId="0" fontId="15" fillId="0" borderId="21" xfId="82" applyFont="1" applyFill="1" applyBorder="1" applyAlignment="1">
      <alignment horizontal="center" vertical="top" textRotation="255"/>
      <protection/>
    </xf>
    <xf numFmtId="0" fontId="15" fillId="0" borderId="0" xfId="82" applyFont="1" applyFill="1" applyBorder="1" applyAlignment="1">
      <alignment horizontal="center" vertical="top" textRotation="255"/>
      <protection/>
    </xf>
    <xf numFmtId="0" fontId="15" fillId="0" borderId="44" xfId="82" applyFont="1" applyFill="1" applyBorder="1" applyAlignment="1">
      <alignment horizontal="center" vertical="top" textRotation="255"/>
      <protection/>
    </xf>
    <xf numFmtId="0" fontId="17" fillId="0" borderId="27" xfId="82" applyFont="1" applyFill="1" applyBorder="1" applyAlignment="1">
      <alignment horizontal="center" vertical="center" textRotation="255" wrapText="1"/>
      <protection/>
    </xf>
    <xf numFmtId="0" fontId="17" fillId="0" borderId="45" xfId="82" applyFont="1" applyFill="1" applyBorder="1" applyAlignment="1">
      <alignment horizontal="center" vertical="center" textRotation="255" wrapText="1"/>
      <protection/>
    </xf>
    <xf numFmtId="0" fontId="15" fillId="0" borderId="105" xfId="82" applyFont="1" applyFill="1" applyBorder="1" applyAlignment="1">
      <alignment horizontal="center" vertical="center" textRotation="255" wrapText="1"/>
      <protection/>
    </xf>
    <xf numFmtId="0" fontId="0" fillId="0" borderId="21" xfId="82" applyFont="1" applyFill="1" applyBorder="1" applyAlignment="1">
      <alignment horizontal="center" vertical="center" textRotation="255" wrapText="1"/>
      <protection/>
    </xf>
    <xf numFmtId="0" fontId="17" fillId="0" borderId="16" xfId="82" applyFont="1" applyFill="1" applyBorder="1" applyAlignment="1">
      <alignment horizontal="center" vertical="center" textRotation="255" wrapText="1"/>
      <protection/>
    </xf>
    <xf numFmtId="0" fontId="17" fillId="0" borderId="21" xfId="82" applyFont="1" applyFill="1" applyBorder="1" applyAlignment="1">
      <alignment horizontal="center" vertical="center" textRotation="255" wrapText="1"/>
      <protection/>
    </xf>
    <xf numFmtId="0" fontId="15" fillId="0" borderId="108" xfId="82" applyFont="1" applyFill="1" applyBorder="1" applyAlignment="1">
      <alignment horizontal="center" vertical="center" textRotation="255" wrapText="1"/>
      <protection/>
    </xf>
    <xf numFmtId="0" fontId="0" fillId="0" borderId="42" xfId="82" applyFont="1" applyFill="1" applyBorder="1" applyAlignment="1">
      <alignment horizontal="center" vertical="center" textRotation="255" wrapText="1"/>
      <protection/>
    </xf>
    <xf numFmtId="0" fontId="15" fillId="0" borderId="101" xfId="82" applyFont="1" applyFill="1" applyBorder="1" applyAlignment="1">
      <alignment horizontal="center" vertical="center" textRotation="255" wrapText="1"/>
      <protection/>
    </xf>
    <xf numFmtId="0" fontId="0" fillId="0" borderId="41" xfId="82" applyFont="1" applyFill="1" applyBorder="1" applyAlignment="1">
      <alignment horizontal="center" vertical="center" textRotation="255" wrapText="1"/>
      <protection/>
    </xf>
    <xf numFmtId="0" fontId="15" fillId="0" borderId="13" xfId="82" applyFont="1" applyFill="1" applyBorder="1" applyAlignment="1">
      <alignment horizontal="center" vertical="center"/>
      <protection/>
    </xf>
    <xf numFmtId="0" fontId="15" fillId="0" borderId="17" xfId="82" applyFont="1" applyFill="1" applyBorder="1" applyAlignment="1">
      <alignment horizontal="center" vertical="center"/>
      <protection/>
    </xf>
    <xf numFmtId="0" fontId="0" fillId="0" borderId="49" xfId="82" applyFont="1" applyFill="1" applyBorder="1" applyAlignment="1">
      <alignment horizontal="center" vertical="center"/>
      <protection/>
    </xf>
    <xf numFmtId="0" fontId="15" fillId="0" borderId="13" xfId="82" applyFont="1" applyFill="1" applyBorder="1" applyAlignment="1">
      <alignment horizontal="center" wrapText="1"/>
      <protection/>
    </xf>
    <xf numFmtId="0" fontId="0" fillId="0" borderId="17" xfId="82" applyFont="1" applyFill="1" applyBorder="1" applyAlignment="1">
      <alignment horizontal="center" wrapText="1"/>
      <protection/>
    </xf>
    <xf numFmtId="0" fontId="15" fillId="0" borderId="98" xfId="82" applyFont="1" applyFill="1" applyBorder="1" applyAlignment="1">
      <alignment horizontal="center" vertical="center"/>
      <protection/>
    </xf>
    <xf numFmtId="0" fontId="15" fillId="0" borderId="99" xfId="82" applyFont="1" applyFill="1" applyBorder="1" applyAlignment="1">
      <alignment horizontal="center" vertical="center"/>
      <protection/>
    </xf>
    <xf numFmtId="0" fontId="15" fillId="0" borderId="100" xfId="82" applyFont="1" applyFill="1" applyBorder="1" applyAlignment="1">
      <alignment horizontal="center" vertical="center"/>
      <protection/>
    </xf>
    <xf numFmtId="0" fontId="15" fillId="0" borderId="22" xfId="82" applyFont="1" applyFill="1" applyBorder="1" applyAlignment="1">
      <alignment horizontal="center" vertical="center" wrapText="1"/>
      <protection/>
    </xf>
    <xf numFmtId="0" fontId="0" fillId="0" borderId="22" xfId="82" applyFont="1" applyFill="1" applyBorder="1" applyAlignment="1">
      <alignment horizontal="center" vertical="center" wrapText="1"/>
      <protection/>
    </xf>
    <xf numFmtId="0" fontId="15" fillId="0" borderId="106" xfId="82" applyFont="1" applyFill="1" applyBorder="1" applyAlignment="1">
      <alignment horizontal="center" vertical="center" wrapText="1"/>
      <protection/>
    </xf>
    <xf numFmtId="0" fontId="15" fillId="0" borderId="1" xfId="82" applyFont="1" applyFill="1" applyBorder="1" applyAlignment="1">
      <alignment horizontal="center" vertical="center" wrapText="1"/>
      <protection/>
    </xf>
    <xf numFmtId="0" fontId="15" fillId="0" borderId="107" xfId="82" applyFont="1" applyFill="1" applyBorder="1" applyAlignment="1">
      <alignment horizontal="center" vertical="center" wrapText="1"/>
      <protection/>
    </xf>
    <xf numFmtId="0" fontId="15" fillId="0" borderId="103" xfId="82" applyFont="1" applyFill="1" applyBorder="1" applyAlignment="1">
      <alignment horizontal="center" vertical="center" textRotation="255" wrapText="1"/>
      <protection/>
    </xf>
    <xf numFmtId="0" fontId="0" fillId="0" borderId="40" xfId="82" applyFont="1" applyFill="1" applyBorder="1" applyAlignment="1">
      <alignment horizontal="center" vertical="center" textRotation="255" wrapText="1"/>
      <protection/>
    </xf>
    <xf numFmtId="0" fontId="15" fillId="0" borderId="104" xfId="82" applyFont="1" applyFill="1" applyBorder="1" applyAlignment="1">
      <alignment horizontal="center" vertical="center" textRotation="255"/>
      <protection/>
    </xf>
    <xf numFmtId="0" fontId="0" fillId="0" borderId="61" xfId="82" applyFont="1" applyFill="1" applyBorder="1" applyAlignment="1">
      <alignment horizontal="center" vertical="center" textRotation="255"/>
      <protection/>
    </xf>
    <xf numFmtId="0" fontId="15" fillId="0" borderId="13" xfId="84" applyFont="1" applyFill="1" applyBorder="1" applyAlignment="1">
      <alignment horizontal="center" vertical="center"/>
      <protection/>
    </xf>
    <xf numFmtId="0" fontId="15" fillId="0" borderId="17" xfId="84" applyFont="1" applyFill="1" applyBorder="1" applyAlignment="1">
      <alignment horizontal="center" vertical="center"/>
      <protection/>
    </xf>
    <xf numFmtId="0" fontId="0" fillId="0" borderId="17" xfId="84" applyFont="1" applyFill="1" applyBorder="1" applyAlignment="1">
      <alignment horizontal="center" vertical="center"/>
      <protection/>
    </xf>
    <xf numFmtId="0" fontId="15" fillId="0" borderId="13" xfId="84" applyFont="1" applyFill="1" applyBorder="1" applyAlignment="1">
      <alignment horizontal="center" wrapText="1"/>
      <protection/>
    </xf>
    <xf numFmtId="0" fontId="0" fillId="0" borderId="17" xfId="84" applyFont="1" applyFill="1" applyBorder="1" applyAlignment="1">
      <alignment horizontal="center" wrapText="1"/>
      <protection/>
    </xf>
    <xf numFmtId="0" fontId="15" fillId="0" borderId="98" xfId="84" applyFont="1" applyFill="1" applyBorder="1" applyAlignment="1">
      <alignment horizontal="center" vertical="center"/>
      <protection/>
    </xf>
    <xf numFmtId="0" fontId="15" fillId="0" borderId="99" xfId="84" applyFont="1" applyFill="1" applyBorder="1" applyAlignment="1">
      <alignment horizontal="center" vertical="center"/>
      <protection/>
    </xf>
    <xf numFmtId="0" fontId="15" fillId="0" borderId="100" xfId="84" applyFont="1" applyFill="1" applyBorder="1" applyAlignment="1">
      <alignment horizontal="center" vertical="center"/>
      <protection/>
    </xf>
    <xf numFmtId="0" fontId="15" fillId="0" borderId="103" xfId="84" applyFont="1" applyFill="1" applyBorder="1" applyAlignment="1">
      <alignment horizontal="center" vertical="center" textRotation="255" wrapText="1"/>
      <protection/>
    </xf>
    <xf numFmtId="0" fontId="0" fillId="0" borderId="30" xfId="84" applyFont="1" applyFill="1" applyBorder="1" applyAlignment="1">
      <alignment horizontal="center" vertical="center" textRotation="255" wrapText="1"/>
      <protection/>
    </xf>
    <xf numFmtId="0" fontId="15" fillId="0" borderId="104" xfId="84" applyFont="1" applyFill="1" applyBorder="1" applyAlignment="1">
      <alignment horizontal="center" vertical="center" textRotation="255"/>
      <protection/>
    </xf>
    <xf numFmtId="0" fontId="0" fillId="0" borderId="18" xfId="84" applyFont="1" applyFill="1" applyBorder="1" applyAlignment="1">
      <alignment horizontal="center" vertical="center" textRotation="255"/>
      <protection/>
    </xf>
    <xf numFmtId="0" fontId="15" fillId="0" borderId="108" xfId="84" applyFont="1" applyFill="1" applyBorder="1" applyAlignment="1">
      <alignment horizontal="center" vertical="center" textRotation="255" wrapText="1"/>
      <protection/>
    </xf>
    <xf numFmtId="0" fontId="0" fillId="0" borderId="19" xfId="84" applyFont="1" applyFill="1" applyBorder="1" applyAlignment="1">
      <alignment horizontal="center" vertical="center" textRotation="255" wrapText="1"/>
      <protection/>
    </xf>
    <xf numFmtId="0" fontId="15" fillId="0" borderId="102" xfId="84" applyFont="1" applyFill="1" applyBorder="1" applyAlignment="1">
      <alignment horizontal="center" vertical="center" textRotation="255" wrapText="1"/>
      <protection/>
    </xf>
    <xf numFmtId="0" fontId="0" fillId="0" borderId="31" xfId="84" applyFont="1" applyFill="1" applyBorder="1" applyAlignment="1">
      <alignment horizontal="center" vertical="center" textRotation="255" wrapText="1"/>
      <protection/>
    </xf>
    <xf numFmtId="0" fontId="17" fillId="0" borderId="16" xfId="84" applyFont="1" applyFill="1" applyBorder="1" applyAlignment="1">
      <alignment horizontal="center" vertical="center" textRotation="255" wrapText="1"/>
      <protection/>
    </xf>
    <xf numFmtId="0" fontId="17" fillId="0" borderId="20" xfId="84" applyFont="1" applyFill="1" applyBorder="1" applyAlignment="1">
      <alignment horizontal="center" vertical="center" textRotation="255" wrapText="1"/>
      <protection/>
    </xf>
    <xf numFmtId="0" fontId="15" fillId="0" borderId="20" xfId="84" applyFont="1" applyFill="1" applyBorder="1" applyAlignment="1">
      <alignment horizontal="center" vertical="top" textRotation="255" wrapText="1"/>
      <protection/>
    </xf>
    <xf numFmtId="0" fontId="15" fillId="0" borderId="20" xfId="84" applyFont="1" applyFill="1" applyBorder="1" applyAlignment="1">
      <alignment horizontal="center" vertical="top" textRotation="255"/>
      <protection/>
    </xf>
    <xf numFmtId="0" fontId="15" fillId="0" borderId="0" xfId="84" applyFont="1" applyFill="1" applyBorder="1" applyAlignment="1">
      <alignment horizontal="center" vertical="top" textRotation="255"/>
      <protection/>
    </xf>
    <xf numFmtId="0" fontId="17" fillId="0" borderId="27" xfId="84" applyFont="1" applyFill="1" applyBorder="1" applyAlignment="1">
      <alignment horizontal="center" vertical="center" textRotation="255" wrapText="1"/>
      <protection/>
    </xf>
    <xf numFmtId="0" fontId="17" fillId="0" borderId="33" xfId="84" applyFont="1" applyFill="1" applyBorder="1" applyAlignment="1">
      <alignment horizontal="center" vertical="center" textRotation="255" wrapText="1"/>
      <protection/>
    </xf>
    <xf numFmtId="0" fontId="15" fillId="0" borderId="22" xfId="84" applyFont="1" applyFill="1" applyBorder="1" applyAlignment="1">
      <alignment horizontal="center" vertical="center" wrapText="1"/>
      <protection/>
    </xf>
    <xf numFmtId="0" fontId="0" fillId="0" borderId="22" xfId="84" applyFont="1" applyFill="1" applyBorder="1" applyAlignment="1">
      <alignment horizontal="center" vertical="center" wrapText="1"/>
      <protection/>
    </xf>
    <xf numFmtId="0" fontId="15" fillId="0" borderId="106" xfId="84" applyFont="1" applyFill="1" applyBorder="1" applyAlignment="1">
      <alignment horizontal="center" vertical="center" wrapText="1"/>
      <protection/>
    </xf>
    <xf numFmtId="0" fontId="15" fillId="0" borderId="1" xfId="84" applyFont="1" applyFill="1" applyBorder="1" applyAlignment="1">
      <alignment horizontal="center" vertical="center" wrapText="1"/>
      <protection/>
    </xf>
    <xf numFmtId="0" fontId="15" fillId="0" borderId="107" xfId="84" applyFont="1" applyFill="1" applyBorder="1" applyAlignment="1">
      <alignment horizontal="center" vertical="center" wrapText="1"/>
      <protection/>
    </xf>
    <xf numFmtId="0" fontId="15" fillId="0" borderId="101" xfId="84" applyFont="1" applyFill="1" applyBorder="1" applyAlignment="1">
      <alignment horizontal="center" vertical="center" textRotation="255" wrapText="1"/>
      <protection/>
    </xf>
    <xf numFmtId="0" fontId="0" fillId="0" borderId="32" xfId="84" applyFont="1" applyFill="1" applyBorder="1" applyAlignment="1">
      <alignment horizontal="center" vertical="center" textRotation="255" wrapText="1"/>
      <protection/>
    </xf>
    <xf numFmtId="0" fontId="16" fillId="0" borderId="20" xfId="84" applyFont="1" applyFill="1" applyBorder="1" applyAlignment="1">
      <alignment horizontal="center" vertical="top" textRotation="255" wrapText="1"/>
      <protection/>
    </xf>
    <xf numFmtId="0" fontId="15" fillId="0" borderId="105" xfId="84" applyFont="1" applyFill="1" applyBorder="1" applyAlignment="1">
      <alignment horizontal="center" vertical="center" textRotation="255" wrapText="1"/>
      <protection/>
    </xf>
    <xf numFmtId="0" fontId="0" fillId="0" borderId="20" xfId="84" applyFont="1" applyFill="1" applyBorder="1" applyAlignment="1">
      <alignment horizontal="center" vertical="center" textRotation="255" wrapText="1"/>
      <protection/>
    </xf>
    <xf numFmtId="0" fontId="17" fillId="0" borderId="50" xfId="84" applyFont="1" applyFill="1" applyBorder="1" applyAlignment="1">
      <alignment horizontal="center" vertical="center" textRotation="255" wrapText="1"/>
      <protection/>
    </xf>
    <xf numFmtId="0" fontId="17" fillId="0" borderId="29" xfId="84" applyFont="1" applyFill="1" applyBorder="1" applyAlignment="1">
      <alignment horizontal="center" vertical="center" textRotation="255" wrapText="1"/>
      <protection/>
    </xf>
    <xf numFmtId="0" fontId="15" fillId="0" borderId="106" xfId="85" applyFont="1" applyFill="1" applyBorder="1" applyAlignment="1">
      <alignment horizontal="center" vertical="center" wrapText="1"/>
      <protection/>
    </xf>
    <xf numFmtId="0" fontId="15" fillId="0" borderId="1" xfId="85" applyFont="1" applyFill="1" applyBorder="1" applyAlignment="1">
      <alignment horizontal="center" vertical="center" wrapText="1"/>
      <protection/>
    </xf>
    <xf numFmtId="0" fontId="15" fillId="0" borderId="107" xfId="85" applyFont="1" applyFill="1" applyBorder="1" applyAlignment="1">
      <alignment horizontal="center" vertical="center" wrapText="1"/>
      <protection/>
    </xf>
    <xf numFmtId="0" fontId="15" fillId="0" borderId="101" xfId="85" applyFont="1" applyFill="1" applyBorder="1" applyAlignment="1">
      <alignment horizontal="center" vertical="center" textRotation="255" wrapText="1"/>
      <protection/>
    </xf>
    <xf numFmtId="0" fontId="0" fillId="0" borderId="32" xfId="85" applyFont="1" applyFill="1" applyBorder="1" applyAlignment="1">
      <alignment horizontal="center" vertical="center" textRotation="255" wrapText="1"/>
      <protection/>
    </xf>
    <xf numFmtId="0" fontId="15" fillId="0" borderId="102" xfId="85" applyFont="1" applyFill="1" applyBorder="1" applyAlignment="1">
      <alignment horizontal="center" vertical="center" textRotation="255" wrapText="1"/>
      <protection/>
    </xf>
    <xf numFmtId="0" fontId="0" fillId="0" borderId="31" xfId="85" applyFont="1" applyFill="1" applyBorder="1" applyAlignment="1">
      <alignment horizontal="center" vertical="center" textRotation="255" wrapText="1"/>
      <protection/>
    </xf>
    <xf numFmtId="0" fontId="16" fillId="0" borderId="20" xfId="85" applyFont="1" applyFill="1" applyBorder="1" applyAlignment="1">
      <alignment horizontal="center" vertical="top" textRotation="255" wrapText="1"/>
      <protection/>
    </xf>
    <xf numFmtId="0" fontId="15" fillId="0" borderId="20" xfId="85" applyFont="1" applyFill="1" applyBorder="1" applyAlignment="1">
      <alignment horizontal="center" vertical="top" textRotation="255" wrapText="1"/>
      <protection/>
    </xf>
    <xf numFmtId="0" fontId="17" fillId="0" borderId="50" xfId="85" applyFont="1" applyFill="1" applyBorder="1" applyAlignment="1">
      <alignment horizontal="center" vertical="center" textRotation="255" wrapText="1"/>
      <protection/>
    </xf>
    <xf numFmtId="0" fontId="17" fillId="0" borderId="29" xfId="85" applyFont="1" applyFill="1" applyBorder="1" applyAlignment="1">
      <alignment horizontal="center" vertical="center" textRotation="255" wrapText="1"/>
      <protection/>
    </xf>
    <xf numFmtId="0" fontId="17" fillId="0" borderId="16" xfId="85" applyFont="1" applyFill="1" applyBorder="1" applyAlignment="1">
      <alignment horizontal="center" vertical="center" textRotation="255" wrapText="1"/>
      <protection/>
    </xf>
    <xf numFmtId="0" fontId="17" fillId="0" borderId="20" xfId="85" applyFont="1" applyFill="1" applyBorder="1" applyAlignment="1">
      <alignment horizontal="center" vertical="center" textRotation="255" wrapText="1"/>
      <protection/>
    </xf>
    <xf numFmtId="0" fontId="15" fillId="0" borderId="0" xfId="85" applyFont="1" applyFill="1" applyBorder="1" applyAlignment="1">
      <alignment horizontal="center" vertical="top" textRotation="255"/>
      <protection/>
    </xf>
    <xf numFmtId="0" fontId="15" fillId="0" borderId="13" xfId="85" applyFont="1" applyFill="1" applyBorder="1" applyAlignment="1">
      <alignment horizontal="center" vertical="center"/>
      <protection/>
    </xf>
    <xf numFmtId="0" fontId="15" fillId="0" borderId="17" xfId="85" applyFont="1" applyFill="1" applyBorder="1" applyAlignment="1">
      <alignment horizontal="center" vertical="center"/>
      <protection/>
    </xf>
    <xf numFmtId="0" fontId="0" fillId="0" borderId="17" xfId="85" applyFont="1" applyFill="1" applyBorder="1" applyAlignment="1">
      <alignment horizontal="center" vertical="center"/>
      <protection/>
    </xf>
    <xf numFmtId="0" fontId="15" fillId="0" borderId="13" xfId="85" applyFont="1" applyFill="1" applyBorder="1" applyAlignment="1">
      <alignment horizontal="center" wrapText="1"/>
      <protection/>
    </xf>
    <xf numFmtId="0" fontId="0" fillId="0" borderId="17" xfId="85" applyFont="1" applyFill="1" applyBorder="1" applyAlignment="1">
      <alignment horizontal="center" wrapText="1"/>
      <protection/>
    </xf>
    <xf numFmtId="0" fontId="15" fillId="0" borderId="98" xfId="85" applyFont="1" applyFill="1" applyBorder="1" applyAlignment="1">
      <alignment horizontal="center" vertical="center"/>
      <protection/>
    </xf>
    <xf numFmtId="0" fontId="15" fillId="0" borderId="99" xfId="85" applyFont="1" applyFill="1" applyBorder="1" applyAlignment="1">
      <alignment horizontal="center" vertical="center"/>
      <protection/>
    </xf>
    <xf numFmtId="0" fontId="15" fillId="0" borderId="100" xfId="85" applyFont="1" applyFill="1" applyBorder="1" applyAlignment="1">
      <alignment horizontal="center" vertical="center"/>
      <protection/>
    </xf>
    <xf numFmtId="0" fontId="15" fillId="0" borderId="22" xfId="85" applyFont="1" applyFill="1" applyBorder="1" applyAlignment="1">
      <alignment horizontal="center" vertical="center" wrapText="1"/>
      <protection/>
    </xf>
    <xf numFmtId="0" fontId="0" fillId="0" borderId="22" xfId="85" applyFont="1" applyFill="1" applyBorder="1" applyAlignment="1">
      <alignment horizontal="center" vertical="center" wrapText="1"/>
      <protection/>
    </xf>
    <xf numFmtId="0" fontId="15" fillId="0" borderId="103" xfId="85" applyFont="1" applyFill="1" applyBorder="1" applyAlignment="1">
      <alignment horizontal="center" vertical="center" textRotation="255" wrapText="1"/>
      <protection/>
    </xf>
    <xf numFmtId="0" fontId="0" fillId="0" borderId="30" xfId="85" applyFont="1" applyFill="1" applyBorder="1" applyAlignment="1">
      <alignment horizontal="center" vertical="center" textRotation="255" wrapText="1"/>
      <protection/>
    </xf>
    <xf numFmtId="0" fontId="15" fillId="0" borderId="104" xfId="85" applyFont="1" applyFill="1" applyBorder="1" applyAlignment="1">
      <alignment horizontal="center" vertical="center" textRotation="255"/>
      <protection/>
    </xf>
    <xf numFmtId="0" fontId="0" fillId="0" borderId="18" xfId="85" applyFont="1" applyFill="1" applyBorder="1" applyAlignment="1">
      <alignment horizontal="center" vertical="center" textRotation="255"/>
      <protection/>
    </xf>
    <xf numFmtId="0" fontId="15" fillId="0" borderId="108" xfId="85" applyFont="1" applyFill="1" applyBorder="1" applyAlignment="1">
      <alignment horizontal="center" vertical="center" textRotation="255" wrapText="1"/>
      <protection/>
    </xf>
    <xf numFmtId="0" fontId="0" fillId="0" borderId="19" xfId="85" applyFont="1" applyFill="1" applyBorder="1" applyAlignment="1">
      <alignment horizontal="center" vertical="center" textRotation="255" wrapText="1"/>
      <protection/>
    </xf>
    <xf numFmtId="0" fontId="17" fillId="0" borderId="27" xfId="85" applyFont="1" applyFill="1" applyBorder="1" applyAlignment="1">
      <alignment horizontal="center" vertical="center" textRotation="255" wrapText="1"/>
      <protection/>
    </xf>
    <xf numFmtId="0" fontId="17" fillId="0" borderId="33" xfId="85" applyFont="1" applyFill="1" applyBorder="1" applyAlignment="1">
      <alignment horizontal="center" vertical="center" textRotation="255" wrapText="1"/>
      <protection/>
    </xf>
    <xf numFmtId="0" fontId="15" fillId="0" borderId="105" xfId="85" applyFont="1" applyFill="1" applyBorder="1" applyAlignment="1">
      <alignment horizontal="center" vertical="center" textRotation="255" wrapText="1"/>
      <protection/>
    </xf>
    <xf numFmtId="0" fontId="0" fillId="0" borderId="20" xfId="85" applyFont="1" applyFill="1" applyBorder="1" applyAlignment="1">
      <alignment horizontal="center" vertical="center" textRotation="255" wrapText="1"/>
      <protection/>
    </xf>
    <xf numFmtId="0" fontId="15" fillId="0" borderId="20" xfId="85" applyFont="1" applyFill="1" applyBorder="1" applyAlignment="1">
      <alignment horizontal="center" vertical="top" textRotation="255"/>
      <protection/>
    </xf>
    <xf numFmtId="0" fontId="15" fillId="0" borderId="13" xfId="86" applyFont="1" applyFill="1" applyBorder="1" applyAlignment="1">
      <alignment horizontal="center" vertical="center"/>
      <protection/>
    </xf>
    <xf numFmtId="0" fontId="15" fillId="0" borderId="17" xfId="86" applyFont="1" applyFill="1" applyBorder="1" applyAlignment="1">
      <alignment horizontal="center" vertical="center"/>
      <protection/>
    </xf>
    <xf numFmtId="0" fontId="0" fillId="0" borderId="17" xfId="86" applyFont="1" applyFill="1" applyBorder="1" applyAlignment="1">
      <alignment horizontal="center" vertical="center"/>
      <protection/>
    </xf>
    <xf numFmtId="0" fontId="15" fillId="0" borderId="13" xfId="86" applyFont="1" applyFill="1" applyBorder="1" applyAlignment="1">
      <alignment horizontal="center" wrapText="1"/>
      <protection/>
    </xf>
    <xf numFmtId="0" fontId="0" fillId="0" borderId="17" xfId="86" applyFont="1" applyFill="1" applyBorder="1" applyAlignment="1">
      <alignment horizontal="center" wrapText="1"/>
      <protection/>
    </xf>
    <xf numFmtId="0" fontId="15" fillId="0" borderId="98" xfId="86" applyFont="1" applyFill="1" applyBorder="1" applyAlignment="1">
      <alignment horizontal="center" vertical="center"/>
      <protection/>
    </xf>
    <xf numFmtId="0" fontId="15" fillId="0" borderId="99" xfId="86" applyFont="1" applyFill="1" applyBorder="1" applyAlignment="1">
      <alignment horizontal="center" vertical="center"/>
      <protection/>
    </xf>
    <xf numFmtId="0" fontId="15" fillId="0" borderId="100" xfId="86" applyFont="1" applyFill="1" applyBorder="1" applyAlignment="1">
      <alignment horizontal="center" vertical="center"/>
      <protection/>
    </xf>
    <xf numFmtId="0" fontId="15" fillId="0" borderId="103" xfId="86" applyFont="1" applyFill="1" applyBorder="1" applyAlignment="1">
      <alignment horizontal="center" vertical="center" textRotation="255" wrapText="1"/>
      <protection/>
    </xf>
    <xf numFmtId="0" fontId="0" fillId="0" borderId="30" xfId="86" applyFont="1" applyFill="1" applyBorder="1" applyAlignment="1">
      <alignment horizontal="center" vertical="center" textRotation="255" wrapText="1"/>
      <protection/>
    </xf>
    <xf numFmtId="0" fontId="15" fillId="0" borderId="104" xfId="86" applyFont="1" applyFill="1" applyBorder="1" applyAlignment="1">
      <alignment horizontal="center" vertical="center" textRotation="255"/>
      <protection/>
    </xf>
    <xf numFmtId="0" fontId="0" fillId="0" borderId="18" xfId="86" applyFont="1" applyFill="1" applyBorder="1" applyAlignment="1">
      <alignment horizontal="center" vertical="center" textRotation="255"/>
      <protection/>
    </xf>
    <xf numFmtId="0" fontId="15" fillId="0" borderId="108" xfId="86" applyFont="1" applyFill="1" applyBorder="1" applyAlignment="1">
      <alignment horizontal="center" vertical="center" textRotation="255" wrapText="1"/>
      <protection/>
    </xf>
    <xf numFmtId="0" fontId="0" fillId="0" borderId="19" xfId="86" applyFont="1" applyFill="1" applyBorder="1" applyAlignment="1">
      <alignment horizontal="center" vertical="center" textRotation="255" wrapText="1"/>
      <protection/>
    </xf>
    <xf numFmtId="0" fontId="15" fillId="0" borderId="102" xfId="86" applyFont="1" applyFill="1" applyBorder="1" applyAlignment="1">
      <alignment horizontal="center" vertical="center" textRotation="255" wrapText="1"/>
      <protection/>
    </xf>
    <xf numFmtId="0" fontId="0" fillId="0" borderId="31" xfId="86" applyFont="1" applyFill="1" applyBorder="1" applyAlignment="1">
      <alignment horizontal="center" vertical="center" textRotation="255" wrapText="1"/>
      <protection/>
    </xf>
    <xf numFmtId="0" fontId="17" fillId="0" borderId="16" xfId="86" applyFont="1" applyFill="1" applyBorder="1" applyAlignment="1">
      <alignment horizontal="center" vertical="center" textRotation="255" wrapText="1"/>
      <protection/>
    </xf>
    <xf numFmtId="0" fontId="17" fillId="0" borderId="20" xfId="86" applyFont="1" applyFill="1" applyBorder="1" applyAlignment="1">
      <alignment horizontal="center" vertical="center" textRotation="255" wrapText="1"/>
      <protection/>
    </xf>
    <xf numFmtId="0" fontId="15" fillId="0" borderId="20" xfId="86" applyFont="1" applyFill="1" applyBorder="1" applyAlignment="1">
      <alignment horizontal="center" vertical="top" textRotation="255" wrapText="1"/>
      <protection/>
    </xf>
    <xf numFmtId="0" fontId="15" fillId="0" borderId="20" xfId="86" applyFont="1" applyFill="1" applyBorder="1" applyAlignment="1">
      <alignment horizontal="center" vertical="top" textRotation="255"/>
      <protection/>
    </xf>
    <xf numFmtId="0" fontId="15" fillId="0" borderId="0" xfId="86" applyFont="1" applyFill="1" applyBorder="1" applyAlignment="1">
      <alignment horizontal="center" vertical="top" textRotation="255"/>
      <protection/>
    </xf>
    <xf numFmtId="0" fontId="17" fillId="0" borderId="27" xfId="86" applyFont="1" applyFill="1" applyBorder="1" applyAlignment="1">
      <alignment horizontal="center" vertical="center" textRotation="255" wrapText="1"/>
      <protection/>
    </xf>
    <xf numFmtId="0" fontId="17" fillId="0" borderId="33" xfId="86" applyFont="1" applyFill="1" applyBorder="1" applyAlignment="1">
      <alignment horizontal="center" vertical="center" textRotation="255" wrapText="1"/>
      <protection/>
    </xf>
    <xf numFmtId="0" fontId="15" fillId="0" borderId="22" xfId="86" applyFont="1" applyFill="1" applyBorder="1" applyAlignment="1">
      <alignment horizontal="center" vertical="center" wrapText="1"/>
      <protection/>
    </xf>
    <xf numFmtId="0" fontId="0" fillId="0" borderId="22" xfId="86" applyFont="1" applyFill="1" applyBorder="1" applyAlignment="1">
      <alignment horizontal="center" vertical="center" wrapText="1"/>
      <protection/>
    </xf>
    <xf numFmtId="0" fontId="15" fillId="0" borderId="106" xfId="86" applyFont="1" applyFill="1" applyBorder="1" applyAlignment="1">
      <alignment horizontal="center" vertical="center" wrapText="1"/>
      <protection/>
    </xf>
    <xf numFmtId="0" fontId="15" fillId="0" borderId="1" xfId="86" applyFont="1" applyFill="1" applyBorder="1" applyAlignment="1">
      <alignment horizontal="center" vertical="center" wrapText="1"/>
      <protection/>
    </xf>
    <xf numFmtId="0" fontId="15" fillId="0" borderId="107" xfId="86" applyFont="1" applyFill="1" applyBorder="1" applyAlignment="1">
      <alignment horizontal="center" vertical="center" wrapText="1"/>
      <protection/>
    </xf>
    <xf numFmtId="0" fontId="15" fillId="0" borderId="101" xfId="86" applyFont="1" applyFill="1" applyBorder="1" applyAlignment="1">
      <alignment horizontal="center" vertical="center" textRotation="255" wrapText="1"/>
      <protection/>
    </xf>
    <xf numFmtId="0" fontId="0" fillId="0" borderId="32" xfId="86" applyFont="1" applyFill="1" applyBorder="1" applyAlignment="1">
      <alignment horizontal="center" vertical="center" textRotation="255" wrapText="1"/>
      <protection/>
    </xf>
    <xf numFmtId="0" fontId="16" fillId="0" borderId="20" xfId="86" applyFont="1" applyFill="1" applyBorder="1" applyAlignment="1">
      <alignment horizontal="center" vertical="top" textRotation="255" wrapText="1"/>
      <protection/>
    </xf>
    <xf numFmtId="0" fontId="15" fillId="0" borderId="105" xfId="86" applyFont="1" applyFill="1" applyBorder="1" applyAlignment="1">
      <alignment horizontal="center" vertical="center" textRotation="255" wrapText="1"/>
      <protection/>
    </xf>
    <xf numFmtId="0" fontId="0" fillId="0" borderId="20" xfId="86" applyFont="1" applyFill="1" applyBorder="1" applyAlignment="1">
      <alignment horizontal="center" vertical="center" textRotation="255" wrapText="1"/>
      <protection/>
    </xf>
    <xf numFmtId="0" fontId="17" fillId="0" borderId="50" xfId="86" applyFont="1" applyFill="1" applyBorder="1" applyAlignment="1">
      <alignment horizontal="center" vertical="center" textRotation="255" wrapText="1"/>
      <protection/>
    </xf>
    <xf numFmtId="0" fontId="17" fillId="0" borderId="29" xfId="86" applyFont="1" applyFill="1" applyBorder="1" applyAlignment="1">
      <alignment horizontal="center" vertical="center" textRotation="255" wrapText="1"/>
      <protection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10" xfId="80"/>
    <cellStyle name="標準 2" xfId="81"/>
    <cellStyle name="標準 3" xfId="82"/>
    <cellStyle name="標準 4" xfId="83"/>
    <cellStyle name="標準 5" xfId="84"/>
    <cellStyle name="標準 6" xfId="85"/>
    <cellStyle name="標準 7" xfId="86"/>
    <cellStyle name="標準 8" xfId="87"/>
    <cellStyle name="標準 9" xfId="88"/>
    <cellStyle name="良い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3"/>
  <sheetViews>
    <sheetView tabSelected="1"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3" sqref="B3:B5"/>
    </sheetView>
  </sheetViews>
  <sheetFormatPr defaultColWidth="5.875" defaultRowHeight="13.5"/>
  <cols>
    <col min="1" max="1" width="9.00390625" style="212" customWidth="1"/>
    <col min="2" max="2" width="10.625" style="212" customWidth="1"/>
    <col min="3" max="3" width="11.25390625" style="212" bestFit="1" customWidth="1"/>
    <col min="4" max="4" width="9.25390625" style="212" bestFit="1" customWidth="1"/>
    <col min="5" max="5" width="7.50390625" style="212" customWidth="1"/>
    <col min="6" max="6" width="7.125" style="212" customWidth="1"/>
    <col min="7" max="8" width="5.875" style="212" customWidth="1"/>
    <col min="9" max="9" width="7.875" style="212" bestFit="1" customWidth="1"/>
    <col min="10" max="10" width="5.875" style="212" customWidth="1"/>
    <col min="11" max="11" width="8.25390625" style="212" customWidth="1"/>
    <col min="12" max="14" width="6.875" style="212" customWidth="1"/>
    <col min="15" max="15" width="6.00390625" style="212" customWidth="1"/>
    <col min="16" max="18" width="7.125" style="212" customWidth="1"/>
    <col min="19" max="19" width="4.50390625" style="212" customWidth="1"/>
    <col min="20" max="22" width="4.375" style="212" customWidth="1"/>
    <col min="23" max="23" width="4.50390625" style="212" customWidth="1"/>
    <col min="24" max="250" width="9.00390625" style="212" customWidth="1"/>
    <col min="251" max="251" width="10.625" style="212" customWidth="1"/>
    <col min="252" max="252" width="11.25390625" style="212" bestFit="1" customWidth="1"/>
    <col min="253" max="253" width="9.25390625" style="212" bestFit="1" customWidth="1"/>
    <col min="254" max="254" width="7.50390625" style="212" customWidth="1"/>
    <col min="255" max="255" width="7.125" style="212" customWidth="1"/>
    <col min="256" max="16384" width="5.875" style="212" customWidth="1"/>
  </cols>
  <sheetData>
    <row r="1" ht="17.25">
      <c r="B1" s="211" t="s">
        <v>75</v>
      </c>
    </row>
    <row r="2" spans="2:23" ht="18" thickBot="1">
      <c r="B2" s="211"/>
      <c r="T2" s="403" t="s">
        <v>83</v>
      </c>
      <c r="U2" s="403"/>
      <c r="V2" s="403"/>
      <c r="W2" s="403"/>
    </row>
    <row r="3" spans="2:23" ht="29.25" customHeight="1" thickBot="1">
      <c r="B3" s="379" t="s">
        <v>0</v>
      </c>
      <c r="C3" s="382" t="s">
        <v>1</v>
      </c>
      <c r="D3" s="384" t="s">
        <v>2</v>
      </c>
      <c r="E3" s="385"/>
      <c r="F3" s="385"/>
      <c r="G3" s="385"/>
      <c r="H3" s="385"/>
      <c r="I3" s="385"/>
      <c r="J3" s="386"/>
      <c r="K3" s="213" t="s">
        <v>65</v>
      </c>
      <c r="L3" s="214" t="s">
        <v>66</v>
      </c>
      <c r="M3" s="387" t="s">
        <v>3</v>
      </c>
      <c r="N3" s="388"/>
      <c r="O3" s="213" t="s">
        <v>67</v>
      </c>
      <c r="P3" s="213" t="s">
        <v>68</v>
      </c>
      <c r="Q3" s="213" t="s">
        <v>69</v>
      </c>
      <c r="R3" s="213" t="s">
        <v>70</v>
      </c>
      <c r="S3" s="214" t="s">
        <v>71</v>
      </c>
      <c r="T3" s="408" t="s">
        <v>52</v>
      </c>
      <c r="U3" s="409"/>
      <c r="V3" s="409"/>
      <c r="W3" s="410"/>
    </row>
    <row r="4" spans="2:23" ht="45.75" customHeight="1">
      <c r="B4" s="380"/>
      <c r="C4" s="383"/>
      <c r="D4" s="393" t="s">
        <v>4</v>
      </c>
      <c r="E4" s="395" t="s">
        <v>5</v>
      </c>
      <c r="F4" s="417" t="s">
        <v>6</v>
      </c>
      <c r="G4" s="417" t="s">
        <v>7</v>
      </c>
      <c r="H4" s="417" t="s">
        <v>8</v>
      </c>
      <c r="I4" s="417" t="s">
        <v>9</v>
      </c>
      <c r="J4" s="391" t="s">
        <v>10</v>
      </c>
      <c r="K4" s="397" t="s">
        <v>11</v>
      </c>
      <c r="L4" s="399" t="s">
        <v>4</v>
      </c>
      <c r="M4" s="389" t="s">
        <v>12</v>
      </c>
      <c r="N4" s="391" t="s">
        <v>13</v>
      </c>
      <c r="O4" s="415" t="s">
        <v>14</v>
      </c>
      <c r="P4" s="215" t="s">
        <v>72</v>
      </c>
      <c r="Q4" s="397" t="s">
        <v>15</v>
      </c>
      <c r="R4" s="413" t="s">
        <v>16</v>
      </c>
      <c r="S4" s="401" t="s">
        <v>73</v>
      </c>
      <c r="T4" s="404" t="s">
        <v>17</v>
      </c>
      <c r="U4" s="406" t="s">
        <v>18</v>
      </c>
      <c r="V4" s="406" t="s">
        <v>19</v>
      </c>
      <c r="W4" s="411" t="s">
        <v>20</v>
      </c>
    </row>
    <row r="5" spans="2:23" ht="44.25" customHeight="1" thickBot="1">
      <c r="B5" s="381"/>
      <c r="C5" s="216" t="s">
        <v>21</v>
      </c>
      <c r="D5" s="394"/>
      <c r="E5" s="396"/>
      <c r="F5" s="418"/>
      <c r="G5" s="418"/>
      <c r="H5" s="418"/>
      <c r="I5" s="418"/>
      <c r="J5" s="392"/>
      <c r="K5" s="398"/>
      <c r="L5" s="400"/>
      <c r="M5" s="390"/>
      <c r="N5" s="392"/>
      <c r="O5" s="416"/>
      <c r="P5" s="217" t="s">
        <v>22</v>
      </c>
      <c r="Q5" s="398"/>
      <c r="R5" s="414"/>
      <c r="S5" s="402"/>
      <c r="T5" s="405"/>
      <c r="U5" s="407"/>
      <c r="V5" s="407"/>
      <c r="W5" s="412"/>
    </row>
    <row r="6" spans="2:23" ht="13.5">
      <c r="B6" s="218" t="s">
        <v>23</v>
      </c>
      <c r="C6" s="279">
        <f>D6+K6+L6+O6+P6+Q6+R6+S6</f>
        <v>21901</v>
      </c>
      <c r="D6" s="280">
        <f aca="true" t="shared" si="0" ref="D6:K6">SUM(D7:D17)</f>
        <v>14718</v>
      </c>
      <c r="E6" s="281">
        <f t="shared" si="0"/>
        <v>13250</v>
      </c>
      <c r="F6" s="282">
        <f t="shared" si="0"/>
        <v>1419</v>
      </c>
      <c r="G6" s="282">
        <f t="shared" si="0"/>
        <v>6</v>
      </c>
      <c r="H6" s="282">
        <f t="shared" si="0"/>
        <v>2</v>
      </c>
      <c r="I6" s="282">
        <f t="shared" si="0"/>
        <v>41</v>
      </c>
      <c r="J6" s="283">
        <f t="shared" si="0"/>
        <v>0</v>
      </c>
      <c r="K6" s="284">
        <f t="shared" si="0"/>
        <v>2970</v>
      </c>
      <c r="L6" s="284">
        <f>M6+N6</f>
        <v>1076</v>
      </c>
      <c r="M6" s="285">
        <f aca="true" t="shared" si="1" ref="M6:W6">SUM(M7:M17)</f>
        <v>348</v>
      </c>
      <c r="N6" s="283">
        <f t="shared" si="1"/>
        <v>728</v>
      </c>
      <c r="O6" s="284">
        <f t="shared" si="1"/>
        <v>80</v>
      </c>
      <c r="P6" s="284">
        <f t="shared" si="1"/>
        <v>1715</v>
      </c>
      <c r="Q6" s="284">
        <f t="shared" si="1"/>
        <v>190</v>
      </c>
      <c r="R6" s="284">
        <f t="shared" si="1"/>
        <v>1152</v>
      </c>
      <c r="S6" s="286">
        <f t="shared" si="1"/>
        <v>0</v>
      </c>
      <c r="T6" s="287">
        <f t="shared" si="1"/>
        <v>1</v>
      </c>
      <c r="U6" s="284">
        <f t="shared" si="1"/>
        <v>3</v>
      </c>
      <c r="V6" s="284">
        <f t="shared" si="1"/>
        <v>0</v>
      </c>
      <c r="W6" s="288">
        <f t="shared" si="1"/>
        <v>0</v>
      </c>
    </row>
    <row r="7" spans="2:23" ht="13.5">
      <c r="B7" s="219" t="s">
        <v>24</v>
      </c>
      <c r="C7" s="90">
        <f>D7+K7+L7+O7+P7+Q7+R7+S7</f>
        <v>18235</v>
      </c>
      <c r="D7" s="91">
        <f>SUM(E7:J7)</f>
        <v>12932</v>
      </c>
      <c r="E7" s="92">
        <f>'公立計'!E7+'国・私立計'!E7+'国・私立計'!E9</f>
        <v>11689</v>
      </c>
      <c r="F7" s="93">
        <f>'公立計'!F7+'国・私立計'!F7+'国・私立計'!F9</f>
        <v>1236</v>
      </c>
      <c r="G7" s="93">
        <f>'公立計'!G7+'国・私立計'!G7+'国・私立計'!G9</f>
        <v>5</v>
      </c>
      <c r="H7" s="93">
        <f>'公立計'!H7+'国・私立計'!H7+'国・私立計'!H9</f>
        <v>2</v>
      </c>
      <c r="I7" s="93">
        <f>'公立計'!I7+'国・私立計'!I7+'国・私立計'!I9</f>
        <v>0</v>
      </c>
      <c r="J7" s="94">
        <f>'公立計'!J7+'国・私立計'!J7+'国・私立計'!J9</f>
        <v>0</v>
      </c>
      <c r="K7" s="95">
        <f>'公立計'!K7+'国・私立計'!K7+'国・私立計'!K9</f>
        <v>2374</v>
      </c>
      <c r="L7" s="89">
        <f>M7+N7</f>
        <v>827</v>
      </c>
      <c r="M7" s="96">
        <f>'公立計'!M7+'国・私立計'!M7+'国・私立計'!M9</f>
        <v>226</v>
      </c>
      <c r="N7" s="94">
        <f>'公立計'!N7+'国・私立計'!N7+'国・私立計'!N9</f>
        <v>601</v>
      </c>
      <c r="O7" s="95">
        <f>'公立計'!O7+'国・私立計'!O7+'国・私立計'!O9</f>
        <v>50</v>
      </c>
      <c r="P7" s="95">
        <f>'公立計'!P7+'国・私立計'!P7+'国・私立計'!P9</f>
        <v>931</v>
      </c>
      <c r="Q7" s="95">
        <f>'公立計'!Q7+'国・私立計'!Q7+'国・私立計'!Q9</f>
        <v>148</v>
      </c>
      <c r="R7" s="95">
        <f>'公立計'!R7+'国・私立計'!R7+'国・私立計'!R9</f>
        <v>973</v>
      </c>
      <c r="S7" s="1">
        <f>'公立計'!S7+'国・私立計'!S7+'国・私立計'!S9</f>
        <v>0</v>
      </c>
      <c r="T7" s="97">
        <f>'公立計'!T7+'国・私立計'!T7+'国・私立計'!T9</f>
        <v>1</v>
      </c>
      <c r="U7" s="95">
        <f>'公立計'!U7+'国・私立計'!U7+'国・私立計'!U9</f>
        <v>2</v>
      </c>
      <c r="V7" s="95">
        <f>'公立計'!V7+'国・私立計'!V7+'国・私立計'!V9</f>
        <v>0</v>
      </c>
      <c r="W7" s="98">
        <f>'公立計'!W7+'国・私立計'!W7+'国・私立計'!W9</f>
        <v>0</v>
      </c>
    </row>
    <row r="8" spans="2:23" ht="13.5">
      <c r="B8" s="219" t="s">
        <v>25</v>
      </c>
      <c r="C8" s="90">
        <f>D8+K8+L8+O8+P8+Q8+R8+S8</f>
        <v>316</v>
      </c>
      <c r="D8" s="91">
        <f aca="true" t="shared" si="2" ref="D8:D16">SUM(E8:J8)</f>
        <v>99</v>
      </c>
      <c r="E8" s="92">
        <f>'公立計'!E8</f>
        <v>69</v>
      </c>
      <c r="F8" s="93">
        <f>'公立計'!F8</f>
        <v>30</v>
      </c>
      <c r="G8" s="93">
        <f>'公立計'!G8</f>
        <v>0</v>
      </c>
      <c r="H8" s="93">
        <f>'公立計'!H8</f>
        <v>0</v>
      </c>
      <c r="I8" s="93">
        <f>'公立計'!I8</f>
        <v>0</v>
      </c>
      <c r="J8" s="94">
        <f>'公立計'!J8</f>
        <v>0</v>
      </c>
      <c r="K8" s="95">
        <f>'公立計'!K8</f>
        <v>52</v>
      </c>
      <c r="L8" s="89">
        <f aca="true" t="shared" si="3" ref="L8:L16">M8+N8</f>
        <v>27</v>
      </c>
      <c r="M8" s="96">
        <f>'公立計'!M8</f>
        <v>21</v>
      </c>
      <c r="N8" s="94">
        <f>'公立計'!N8</f>
        <v>6</v>
      </c>
      <c r="O8" s="95">
        <f>'公立計'!O8</f>
        <v>9</v>
      </c>
      <c r="P8" s="95">
        <f>'公立計'!P8</f>
        <v>104</v>
      </c>
      <c r="Q8" s="95">
        <f>'公立計'!Q8</f>
        <v>6</v>
      </c>
      <c r="R8" s="95">
        <f>'公立計'!R8</f>
        <v>19</v>
      </c>
      <c r="S8" s="1">
        <f>'公立計'!S8</f>
        <v>0</v>
      </c>
      <c r="T8" s="97">
        <f>'公立計'!T8</f>
        <v>0</v>
      </c>
      <c r="U8" s="95">
        <f>'公立計'!U8</f>
        <v>0</v>
      </c>
      <c r="V8" s="95">
        <f>'公立計'!V8</f>
        <v>0</v>
      </c>
      <c r="W8" s="98">
        <f>'公立計'!W8</f>
        <v>0</v>
      </c>
    </row>
    <row r="9" spans="2:23" ht="13.5">
      <c r="B9" s="219" t="s">
        <v>26</v>
      </c>
      <c r="C9" s="90">
        <f aca="true" t="shared" si="4" ref="C9:C16">D9+K9+L9+O9+P9+Q9+R9+S9</f>
        <v>616</v>
      </c>
      <c r="D9" s="91">
        <f t="shared" si="2"/>
        <v>142</v>
      </c>
      <c r="E9" s="92">
        <f>'公立計'!E9</f>
        <v>124</v>
      </c>
      <c r="F9" s="93">
        <f>'公立計'!F9</f>
        <v>18</v>
      </c>
      <c r="G9" s="93">
        <f>'公立計'!G9</f>
        <v>0</v>
      </c>
      <c r="H9" s="93">
        <f>'公立計'!H9</f>
        <v>0</v>
      </c>
      <c r="I9" s="93">
        <f>'公立計'!I9</f>
        <v>0</v>
      </c>
      <c r="J9" s="94">
        <f>'公立計'!J9</f>
        <v>0</v>
      </c>
      <c r="K9" s="95">
        <f>'公立計'!K9</f>
        <v>88</v>
      </c>
      <c r="L9" s="89">
        <f t="shared" si="3"/>
        <v>4</v>
      </c>
      <c r="M9" s="96">
        <f>'公立計'!M9</f>
        <v>0</v>
      </c>
      <c r="N9" s="94">
        <f>'公立計'!N9</f>
        <v>4</v>
      </c>
      <c r="O9" s="95">
        <f>'公立計'!O9</f>
        <v>2</v>
      </c>
      <c r="P9" s="95">
        <f>'公立計'!P9</f>
        <v>367</v>
      </c>
      <c r="Q9" s="95">
        <f>'公立計'!Q9</f>
        <v>8</v>
      </c>
      <c r="R9" s="95">
        <f>'公立計'!R9</f>
        <v>5</v>
      </c>
      <c r="S9" s="1">
        <f>'公立計'!S9</f>
        <v>0</v>
      </c>
      <c r="T9" s="97">
        <f>'公立計'!T9</f>
        <v>0</v>
      </c>
      <c r="U9" s="95">
        <f>'公立計'!U9</f>
        <v>0</v>
      </c>
      <c r="V9" s="95">
        <f>'公立計'!V9</f>
        <v>0</v>
      </c>
      <c r="W9" s="98">
        <f>'公立計'!W9</f>
        <v>0</v>
      </c>
    </row>
    <row r="10" spans="2:23" ht="13.5">
      <c r="B10" s="219" t="s">
        <v>27</v>
      </c>
      <c r="C10" s="90">
        <f t="shared" si="4"/>
        <v>414</v>
      </c>
      <c r="D10" s="91">
        <f t="shared" si="2"/>
        <v>161</v>
      </c>
      <c r="E10" s="92">
        <f>'公立計'!E10+'国・私立計'!E10</f>
        <v>129</v>
      </c>
      <c r="F10" s="93">
        <f>'公立計'!F10+'国・私立計'!F10</f>
        <v>32</v>
      </c>
      <c r="G10" s="93">
        <f>'公立計'!G10+'国・私立計'!G10</f>
        <v>0</v>
      </c>
      <c r="H10" s="93">
        <f>'公立計'!H10+'国・私立計'!H10</f>
        <v>0</v>
      </c>
      <c r="I10" s="93">
        <f>'公立計'!I10+'国・私立計'!I10</f>
        <v>0</v>
      </c>
      <c r="J10" s="94">
        <f>'公立計'!J10+'国・私立計'!J10</f>
        <v>0</v>
      </c>
      <c r="K10" s="95">
        <f>'公立計'!K10+'国・私立計'!K10</f>
        <v>118</v>
      </c>
      <c r="L10" s="89">
        <f t="shared" si="3"/>
        <v>3</v>
      </c>
      <c r="M10" s="96">
        <f>'公立計'!M10+'国・私立計'!M10</f>
        <v>2</v>
      </c>
      <c r="N10" s="94">
        <f>'公立計'!N10+'国・私立計'!N10</f>
        <v>1</v>
      </c>
      <c r="O10" s="95">
        <f>'公立計'!O10+'国・私立計'!O10</f>
        <v>3</v>
      </c>
      <c r="P10" s="95">
        <f>'公立計'!P10+'国・私立計'!P10</f>
        <v>112</v>
      </c>
      <c r="Q10" s="95">
        <f>'公立計'!Q10+'国・私立計'!Q10</f>
        <v>3</v>
      </c>
      <c r="R10" s="95">
        <f>'公立計'!R10+'国・私立計'!R10</f>
        <v>14</v>
      </c>
      <c r="S10" s="1">
        <f>'公立計'!S10+'国・私立計'!S10</f>
        <v>0</v>
      </c>
      <c r="T10" s="97">
        <f>'公立計'!T10+'国・私立計'!T10</f>
        <v>0</v>
      </c>
      <c r="U10" s="95">
        <f>'公立計'!U10+'国・私立計'!U10</f>
        <v>0</v>
      </c>
      <c r="V10" s="95">
        <f>'公立計'!V10+'国・私立計'!V10</f>
        <v>0</v>
      </c>
      <c r="W10" s="98">
        <f>'公立計'!W10+'国・私立計'!W10</f>
        <v>0</v>
      </c>
    </row>
    <row r="11" spans="2:23" ht="13.5">
      <c r="B11" s="219" t="s">
        <v>28</v>
      </c>
      <c r="C11" s="90">
        <f t="shared" si="4"/>
        <v>95</v>
      </c>
      <c r="D11" s="91">
        <f t="shared" si="2"/>
        <v>22</v>
      </c>
      <c r="E11" s="92">
        <f>'公立計'!E11</f>
        <v>17</v>
      </c>
      <c r="F11" s="93">
        <f>'公立計'!F11</f>
        <v>5</v>
      </c>
      <c r="G11" s="93">
        <f>'公立計'!G11</f>
        <v>0</v>
      </c>
      <c r="H11" s="93">
        <f>'公立計'!H11</f>
        <v>0</v>
      </c>
      <c r="I11" s="93">
        <f>'公立計'!I11</f>
        <v>0</v>
      </c>
      <c r="J11" s="94">
        <f>'公立計'!J11</f>
        <v>0</v>
      </c>
      <c r="K11" s="95">
        <f>'公立計'!K11</f>
        <v>28</v>
      </c>
      <c r="L11" s="89">
        <f t="shared" si="3"/>
        <v>0</v>
      </c>
      <c r="M11" s="96">
        <f>'公立計'!M11</f>
        <v>0</v>
      </c>
      <c r="N11" s="94">
        <f>'公立計'!N11</f>
        <v>0</v>
      </c>
      <c r="O11" s="95">
        <f>'公立計'!O11</f>
        <v>4</v>
      </c>
      <c r="P11" s="95">
        <f>'公立計'!P11</f>
        <v>37</v>
      </c>
      <c r="Q11" s="95">
        <f>'公立計'!Q11</f>
        <v>0</v>
      </c>
      <c r="R11" s="95">
        <f>'公立計'!R11</f>
        <v>4</v>
      </c>
      <c r="S11" s="1">
        <f>'公立計'!S11</f>
        <v>0</v>
      </c>
      <c r="T11" s="97">
        <f>'公立計'!T11</f>
        <v>0</v>
      </c>
      <c r="U11" s="95">
        <f>'公立計'!U11</f>
        <v>0</v>
      </c>
      <c r="V11" s="95">
        <f>'公立計'!V11</f>
        <v>0</v>
      </c>
      <c r="W11" s="98">
        <f>'公立計'!W11</f>
        <v>0</v>
      </c>
    </row>
    <row r="12" spans="2:23" ht="13.5">
      <c r="B12" s="219" t="s">
        <v>29</v>
      </c>
      <c r="C12" s="90">
        <f t="shared" si="4"/>
        <v>16</v>
      </c>
      <c r="D12" s="91">
        <f t="shared" si="2"/>
        <v>2</v>
      </c>
      <c r="E12" s="92">
        <f>'公立計'!E12</f>
        <v>0</v>
      </c>
      <c r="F12" s="93">
        <f>'公立計'!F12</f>
        <v>2</v>
      </c>
      <c r="G12" s="93">
        <f>'公立計'!G12</f>
        <v>0</v>
      </c>
      <c r="H12" s="93">
        <f>'公立計'!H12</f>
        <v>0</v>
      </c>
      <c r="I12" s="93">
        <f>'公立計'!I12</f>
        <v>0</v>
      </c>
      <c r="J12" s="94">
        <f>'公立計'!J12</f>
        <v>0</v>
      </c>
      <c r="K12" s="95">
        <f>'公立計'!K12</f>
        <v>0</v>
      </c>
      <c r="L12" s="89">
        <f t="shared" si="3"/>
        <v>3</v>
      </c>
      <c r="M12" s="96">
        <f>'公立計'!M12</f>
        <v>3</v>
      </c>
      <c r="N12" s="94">
        <f>'公立計'!N12</f>
        <v>0</v>
      </c>
      <c r="O12" s="95">
        <f>'公立計'!O12</f>
        <v>0</v>
      </c>
      <c r="P12" s="95">
        <f>'公立計'!P12</f>
        <v>10</v>
      </c>
      <c r="Q12" s="95">
        <f>'公立計'!Q12</f>
        <v>0</v>
      </c>
      <c r="R12" s="95">
        <f>'公立計'!R12</f>
        <v>1</v>
      </c>
      <c r="S12" s="1">
        <f>'公立計'!S12</f>
        <v>0</v>
      </c>
      <c r="T12" s="97">
        <f>'公立計'!T12</f>
        <v>0</v>
      </c>
      <c r="U12" s="95">
        <f>'公立計'!U12</f>
        <v>0</v>
      </c>
      <c r="V12" s="95">
        <f>'公立計'!V12</f>
        <v>0</v>
      </c>
      <c r="W12" s="98">
        <f>'公立計'!W12</f>
        <v>0</v>
      </c>
    </row>
    <row r="13" spans="2:23" ht="13.5">
      <c r="B13" s="219" t="s">
        <v>58</v>
      </c>
      <c r="C13" s="90">
        <f t="shared" si="4"/>
        <v>41</v>
      </c>
      <c r="D13" s="91">
        <f t="shared" si="2"/>
        <v>41</v>
      </c>
      <c r="E13" s="92">
        <f>'国・私立計'!E11</f>
        <v>0</v>
      </c>
      <c r="F13" s="93">
        <f>'国・私立計'!F11</f>
        <v>0</v>
      </c>
      <c r="G13" s="93">
        <f>'国・私立計'!G11</f>
        <v>0</v>
      </c>
      <c r="H13" s="93">
        <f>'国・私立計'!H11</f>
        <v>0</v>
      </c>
      <c r="I13" s="93">
        <f>'国・私立計'!I11</f>
        <v>41</v>
      </c>
      <c r="J13" s="94">
        <f>'国・私立計'!J11</f>
        <v>0</v>
      </c>
      <c r="K13" s="95">
        <f>'国・私立計'!K11</f>
        <v>0</v>
      </c>
      <c r="L13" s="89">
        <f t="shared" si="3"/>
        <v>0</v>
      </c>
      <c r="M13" s="96">
        <f>'国・私立計'!M11</f>
        <v>0</v>
      </c>
      <c r="N13" s="94">
        <f>'国・私立計'!N11</f>
        <v>0</v>
      </c>
      <c r="O13" s="95">
        <f>'国・私立計'!O11</f>
        <v>0</v>
      </c>
      <c r="P13" s="95">
        <f>'国・私立計'!P11</f>
        <v>0</v>
      </c>
      <c r="Q13" s="95">
        <f>'国・私立計'!Q11</f>
        <v>0</v>
      </c>
      <c r="R13" s="95">
        <f>'国・私立計'!R11</f>
        <v>0</v>
      </c>
      <c r="S13" s="1">
        <f>'国・私立計'!S11</f>
        <v>0</v>
      </c>
      <c r="T13" s="97">
        <f>'国・私立計'!T11</f>
        <v>0</v>
      </c>
      <c r="U13" s="95">
        <f>'国・私立計'!U11</f>
        <v>0</v>
      </c>
      <c r="V13" s="95">
        <f>'国・私立計'!V11</f>
        <v>0</v>
      </c>
      <c r="W13" s="98">
        <f>'国・私立計'!W11</f>
        <v>0</v>
      </c>
    </row>
    <row r="14" spans="2:23" ht="13.5">
      <c r="B14" s="219" t="s">
        <v>30</v>
      </c>
      <c r="C14" s="90">
        <f t="shared" si="4"/>
        <v>69</v>
      </c>
      <c r="D14" s="91">
        <f t="shared" si="2"/>
        <v>37</v>
      </c>
      <c r="E14" s="92">
        <f>'公立計'!E13</f>
        <v>35</v>
      </c>
      <c r="F14" s="93">
        <f>'公立計'!F13</f>
        <v>2</v>
      </c>
      <c r="G14" s="93">
        <f>'公立計'!G13</f>
        <v>0</v>
      </c>
      <c r="H14" s="93">
        <f>'公立計'!H13</f>
        <v>0</v>
      </c>
      <c r="I14" s="93">
        <f>'公立計'!I13</f>
        <v>0</v>
      </c>
      <c r="J14" s="94">
        <f>'公立計'!J13</f>
        <v>0</v>
      </c>
      <c r="K14" s="95">
        <f>'公立計'!K13</f>
        <v>16</v>
      </c>
      <c r="L14" s="89">
        <f t="shared" si="3"/>
        <v>7</v>
      </c>
      <c r="M14" s="96">
        <f>'公立計'!M13</f>
        <v>2</v>
      </c>
      <c r="N14" s="94">
        <f>'公立計'!N13</f>
        <v>5</v>
      </c>
      <c r="O14" s="95">
        <f>'公立計'!O13</f>
        <v>2</v>
      </c>
      <c r="P14" s="95">
        <f>'公立計'!P13</f>
        <v>5</v>
      </c>
      <c r="Q14" s="95">
        <f>'公立計'!Q13</f>
        <v>1</v>
      </c>
      <c r="R14" s="95">
        <f>'公立計'!R13</f>
        <v>1</v>
      </c>
      <c r="S14" s="1">
        <f>'公立計'!S13</f>
        <v>0</v>
      </c>
      <c r="T14" s="97">
        <f>'公立計'!T13</f>
        <v>0</v>
      </c>
      <c r="U14" s="95">
        <f>'公立計'!U13</f>
        <v>0</v>
      </c>
      <c r="V14" s="95">
        <f>'公立計'!V13</f>
        <v>0</v>
      </c>
      <c r="W14" s="98">
        <f>'公立計'!W13</f>
        <v>0</v>
      </c>
    </row>
    <row r="15" spans="2:23" ht="13.5">
      <c r="B15" s="219" t="s">
        <v>59</v>
      </c>
      <c r="C15" s="90">
        <f t="shared" si="4"/>
        <v>34</v>
      </c>
      <c r="D15" s="91">
        <f>'【男】国・公・私立計'!D15+'【女】国・公・私立計'!D15</f>
        <v>8</v>
      </c>
      <c r="E15" s="92">
        <f>'【男】国・公・私立計'!E15+'【女】国・公・私立計'!E15</f>
        <v>6</v>
      </c>
      <c r="F15" s="93">
        <f>'【男】国・公・私立計'!F15+'【女】国・公・私立計'!F15</f>
        <v>2</v>
      </c>
      <c r="G15" s="93">
        <f>'【男】国・公・私立計'!G15+'【女】国・公・私立計'!G15</f>
        <v>0</v>
      </c>
      <c r="H15" s="93">
        <f>'【男】国・公・私立計'!H15+'【女】国・公・私立計'!H15</f>
        <v>0</v>
      </c>
      <c r="I15" s="93">
        <f>'【男】国・公・私立計'!I15+'【女】国・公・私立計'!I15</f>
        <v>0</v>
      </c>
      <c r="J15" s="94">
        <f>'【男】国・公・私立計'!J15+'【女】国・公・私立計'!J15</f>
        <v>0</v>
      </c>
      <c r="K15" s="95">
        <f>'【男】国・公・私立計'!K15+'【女】国・公・私立計'!K15</f>
        <v>12</v>
      </c>
      <c r="L15" s="89">
        <f>'【男】国・公・私立計'!L15+'【女】国・公・私立計'!L15</f>
        <v>0</v>
      </c>
      <c r="M15" s="96">
        <f>'【男】国・公・私立計'!M15+'【女】国・公・私立計'!M15</f>
        <v>0</v>
      </c>
      <c r="N15" s="94">
        <f>'【男】国・公・私立計'!N15+'【女】国・公・私立計'!N15</f>
        <v>0</v>
      </c>
      <c r="O15" s="95">
        <f>'【男】国・公・私立計'!O15+'【女】国・公・私立計'!O15</f>
        <v>0</v>
      </c>
      <c r="P15" s="95">
        <f>'【男】国・公・私立計'!P15+'【女】国・公・私立計'!P15</f>
        <v>11</v>
      </c>
      <c r="Q15" s="95">
        <f>'【男】国・公・私立計'!Q15+'【女】国・公・私立計'!Q15</f>
        <v>2</v>
      </c>
      <c r="R15" s="95">
        <f>'【男】国・公・私立計'!R15+'【女】国・公・私立計'!R15</f>
        <v>1</v>
      </c>
      <c r="S15" s="1">
        <f>'【男】国・公・私立計'!S15+'【女】国・公・私立計'!S15</f>
        <v>0</v>
      </c>
      <c r="T15" s="97">
        <f>'【男】国・公・私立計'!T15+'【女】国・公・私立計'!T15</f>
        <v>0</v>
      </c>
      <c r="U15" s="95">
        <f>'【男】国・公・私立計'!U15+'【女】国・公・私立計'!U15</f>
        <v>0</v>
      </c>
      <c r="V15" s="95">
        <f>'【男】国・公・私立計'!V15+'【女】国・公・私立計'!V15</f>
        <v>0</v>
      </c>
      <c r="W15" s="98">
        <f>'【男】国・公・私立計'!W15+'【女】国・公・私立計'!W15</f>
        <v>0</v>
      </c>
    </row>
    <row r="16" spans="2:23" ht="13.5">
      <c r="B16" s="219" t="s">
        <v>31</v>
      </c>
      <c r="C16" s="90">
        <f t="shared" si="4"/>
        <v>602</v>
      </c>
      <c r="D16" s="91">
        <f t="shared" si="2"/>
        <v>188</v>
      </c>
      <c r="E16" s="92">
        <f>'公立計'!E15+'国・私立計'!E13</f>
        <v>136</v>
      </c>
      <c r="F16" s="93">
        <f>'公立計'!F15+'国・私立計'!F13</f>
        <v>52</v>
      </c>
      <c r="G16" s="93">
        <f>'公立計'!G15+'国・私立計'!G13</f>
        <v>0</v>
      </c>
      <c r="H16" s="93">
        <f>'公立計'!H15+'国・私立計'!H13</f>
        <v>0</v>
      </c>
      <c r="I16" s="93">
        <f>'公立計'!I15+'国・私立計'!I13</f>
        <v>0</v>
      </c>
      <c r="J16" s="94">
        <f>'公立計'!J15+'国・私立計'!J13</f>
        <v>0</v>
      </c>
      <c r="K16" s="95">
        <f>'公立計'!K15+'国・私立計'!K13</f>
        <v>220</v>
      </c>
      <c r="L16" s="89">
        <f t="shared" si="3"/>
        <v>7</v>
      </c>
      <c r="M16" s="96">
        <f>'公立計'!M15+'国・私立計'!M13</f>
        <v>0</v>
      </c>
      <c r="N16" s="94">
        <f>'公立計'!N15+'国・私立計'!N13</f>
        <v>7</v>
      </c>
      <c r="O16" s="95">
        <f>'公立計'!O15+'国・私立計'!O13</f>
        <v>9</v>
      </c>
      <c r="P16" s="95">
        <f>'公立計'!P15+'国・私立計'!P13</f>
        <v>120</v>
      </c>
      <c r="Q16" s="95">
        <f>'公立計'!Q15+'国・私立計'!Q13</f>
        <v>15</v>
      </c>
      <c r="R16" s="95">
        <f>'公立計'!R15+'国・私立計'!R13</f>
        <v>43</v>
      </c>
      <c r="S16" s="1">
        <f>'公立計'!S15+'国・私立計'!S13</f>
        <v>0</v>
      </c>
      <c r="T16" s="97">
        <f>'公立計'!T15+'国・私立計'!T13</f>
        <v>0</v>
      </c>
      <c r="U16" s="95">
        <f>'公立計'!U15+'国・私立計'!U13</f>
        <v>0</v>
      </c>
      <c r="V16" s="95">
        <f>'公立計'!V15+'国・私立計'!V13</f>
        <v>0</v>
      </c>
      <c r="W16" s="98">
        <f>'公立計'!W15+'国・私立計'!W13</f>
        <v>0</v>
      </c>
    </row>
    <row r="17" spans="2:23" ht="13.5">
      <c r="B17" s="219" t="s">
        <v>32</v>
      </c>
      <c r="C17" s="90">
        <f aca="true" t="shared" si="5" ref="C17:C23">D17+K17+L17+O17+P17+Q17+R17+S17</f>
        <v>1463</v>
      </c>
      <c r="D17" s="91">
        <f aca="true" t="shared" si="6" ref="D17:D23">SUM(E17:J17)</f>
        <v>1086</v>
      </c>
      <c r="E17" s="92">
        <f>'公立計'!E16+'国・私立計'!E14</f>
        <v>1045</v>
      </c>
      <c r="F17" s="93">
        <f>'公立計'!F16+'国・私立計'!F14</f>
        <v>40</v>
      </c>
      <c r="G17" s="93">
        <f>'公立計'!G16+'国・私立計'!G14</f>
        <v>1</v>
      </c>
      <c r="H17" s="93">
        <f>'公立計'!H16+'国・私立計'!H14</f>
        <v>0</v>
      </c>
      <c r="I17" s="93">
        <f>'公立計'!I16+'国・私立計'!I14</f>
        <v>0</v>
      </c>
      <c r="J17" s="94">
        <f>'公立計'!J16+'国・私立計'!J14</f>
        <v>0</v>
      </c>
      <c r="K17" s="95">
        <f>'公立計'!K16+'国・私立計'!K14</f>
        <v>62</v>
      </c>
      <c r="L17" s="89">
        <f>'公立計'!L16+'国・私立計'!L14</f>
        <v>198</v>
      </c>
      <c r="M17" s="96">
        <f>'公立計'!M16+'国・私立計'!M14</f>
        <v>94</v>
      </c>
      <c r="N17" s="94">
        <f>'公立計'!N16+'国・私立計'!N14</f>
        <v>104</v>
      </c>
      <c r="O17" s="95">
        <f>'公立計'!O16+'国・私立計'!O14</f>
        <v>1</v>
      </c>
      <c r="P17" s="95">
        <f>'公立計'!P16+'国・私立計'!P14</f>
        <v>18</v>
      </c>
      <c r="Q17" s="95">
        <f>'公立計'!Q16+'国・私立計'!Q14</f>
        <v>7</v>
      </c>
      <c r="R17" s="95">
        <f>'公立計'!R16+'国・私立計'!R14</f>
        <v>91</v>
      </c>
      <c r="S17" s="1">
        <f>'公立計'!S16+'国・私立計'!S14</f>
        <v>0</v>
      </c>
      <c r="T17" s="97">
        <f>'【男】国・公・私立計'!T17+'【女】国・公・私立計'!T17</f>
        <v>0</v>
      </c>
      <c r="U17" s="95">
        <f>'【男】国・公・私立計'!U17+'【女】国・公・私立計'!U17</f>
        <v>1</v>
      </c>
      <c r="V17" s="95">
        <f>'【男】国・公・私立計'!V17+'【女】国・公・私立計'!V17</f>
        <v>0</v>
      </c>
      <c r="W17" s="98">
        <f>'【男】国・公・私立計'!W17+'【女】国・公・私立計'!W17</f>
        <v>0</v>
      </c>
    </row>
    <row r="18" spans="2:23" ht="13.5">
      <c r="B18" s="220" t="s">
        <v>33</v>
      </c>
      <c r="C18" s="102">
        <f t="shared" si="5"/>
        <v>319</v>
      </c>
      <c r="D18" s="103">
        <f t="shared" si="6"/>
        <v>36</v>
      </c>
      <c r="E18" s="104">
        <f aca="true" t="shared" si="7" ref="E18:K18">SUM(E19:E23)</f>
        <v>20</v>
      </c>
      <c r="F18" s="105">
        <f t="shared" si="7"/>
        <v>12</v>
      </c>
      <c r="G18" s="105">
        <f t="shared" si="7"/>
        <v>4</v>
      </c>
      <c r="H18" s="105">
        <f t="shared" si="7"/>
        <v>0</v>
      </c>
      <c r="I18" s="105">
        <f t="shared" si="7"/>
        <v>0</v>
      </c>
      <c r="J18" s="106">
        <f t="shared" si="7"/>
        <v>0</v>
      </c>
      <c r="K18" s="107">
        <f t="shared" si="7"/>
        <v>28</v>
      </c>
      <c r="L18" s="108">
        <f>SUM(M18:N18)</f>
        <v>7</v>
      </c>
      <c r="M18" s="104">
        <f aca="true" t="shared" si="8" ref="M18:W18">SUM(M19:M23)</f>
        <v>4</v>
      </c>
      <c r="N18" s="106">
        <f t="shared" si="8"/>
        <v>3</v>
      </c>
      <c r="O18" s="107">
        <f t="shared" si="8"/>
        <v>11</v>
      </c>
      <c r="P18" s="107">
        <f t="shared" si="8"/>
        <v>126</v>
      </c>
      <c r="Q18" s="107">
        <f t="shared" si="8"/>
        <v>83</v>
      </c>
      <c r="R18" s="107">
        <f t="shared" si="8"/>
        <v>28</v>
      </c>
      <c r="S18" s="109">
        <f t="shared" si="8"/>
        <v>0</v>
      </c>
      <c r="T18" s="110">
        <f t="shared" si="8"/>
        <v>0</v>
      </c>
      <c r="U18" s="107">
        <f t="shared" si="8"/>
        <v>0</v>
      </c>
      <c r="V18" s="107">
        <f t="shared" si="8"/>
        <v>0</v>
      </c>
      <c r="W18" s="111">
        <f t="shared" si="8"/>
        <v>0</v>
      </c>
    </row>
    <row r="19" spans="2:23" ht="13.5">
      <c r="B19" s="219" t="s">
        <v>24</v>
      </c>
      <c r="C19" s="90">
        <f t="shared" si="5"/>
        <v>232</v>
      </c>
      <c r="D19" s="91">
        <f t="shared" si="6"/>
        <v>30</v>
      </c>
      <c r="E19" s="96">
        <f>'公立計'!E18+'国・私立計'!E17</f>
        <v>16</v>
      </c>
      <c r="F19" s="93">
        <f>'公立計'!F18+'国・私立計'!F17</f>
        <v>10</v>
      </c>
      <c r="G19" s="93">
        <f>'公立計'!G18+'国・私立計'!G17</f>
        <v>4</v>
      </c>
      <c r="H19" s="93">
        <f>'公立計'!H18+'国・私立計'!H17</f>
        <v>0</v>
      </c>
      <c r="I19" s="93">
        <f>'公立計'!I18+'国・私立計'!I17</f>
        <v>0</v>
      </c>
      <c r="J19" s="94">
        <f>'公立計'!J18+'国・私立計'!J17</f>
        <v>0</v>
      </c>
      <c r="K19" s="95">
        <f>'公立計'!K18+'国・私立計'!K17</f>
        <v>19</v>
      </c>
      <c r="L19" s="89">
        <f>M19+N19</f>
        <v>6</v>
      </c>
      <c r="M19" s="96">
        <f>'公立計'!M18+'国・私立計'!M17</f>
        <v>4</v>
      </c>
      <c r="N19" s="94">
        <f>'公立計'!N18+'国・私立計'!N17</f>
        <v>2</v>
      </c>
      <c r="O19" s="95">
        <f>'公立計'!O18+'国・私立計'!O17</f>
        <v>6</v>
      </c>
      <c r="P19" s="95">
        <f>'公立計'!P18+'国・私立計'!P17</f>
        <v>79</v>
      </c>
      <c r="Q19" s="95">
        <f>'公立計'!Q18+'国・私立計'!Q17</f>
        <v>67</v>
      </c>
      <c r="R19" s="95">
        <f>'公立計'!R18+'国・私立計'!R17</f>
        <v>25</v>
      </c>
      <c r="S19" s="1">
        <f>'公立計'!S18+'国・私立計'!S17</f>
        <v>0</v>
      </c>
      <c r="T19" s="97">
        <f>'公立計'!T18+'国・私立計'!T17</f>
        <v>0</v>
      </c>
      <c r="U19" s="95">
        <f>'公立計'!U18+'国・私立計'!U17</f>
        <v>0</v>
      </c>
      <c r="V19" s="95">
        <f>'公立計'!V18+'国・私立計'!V17</f>
        <v>0</v>
      </c>
      <c r="W19" s="98">
        <f>'公立計'!W18+'国・私立計'!W17</f>
        <v>0</v>
      </c>
    </row>
    <row r="20" spans="2:23" ht="13.5">
      <c r="B20" s="219" t="s">
        <v>25</v>
      </c>
      <c r="C20" s="90">
        <f t="shared" si="5"/>
        <v>11</v>
      </c>
      <c r="D20" s="91">
        <f t="shared" si="6"/>
        <v>2</v>
      </c>
      <c r="E20" s="96">
        <f>'公立計'!E19</f>
        <v>2</v>
      </c>
      <c r="F20" s="93">
        <f>'公立計'!F19</f>
        <v>0</v>
      </c>
      <c r="G20" s="93">
        <f>'公立計'!G19</f>
        <v>0</v>
      </c>
      <c r="H20" s="93">
        <f>'公立計'!H19</f>
        <v>0</v>
      </c>
      <c r="I20" s="93">
        <f>'公立計'!I19</f>
        <v>0</v>
      </c>
      <c r="J20" s="94">
        <f>'公立計'!J19</f>
        <v>0</v>
      </c>
      <c r="K20" s="95">
        <f>'公立計'!K19</f>
        <v>2</v>
      </c>
      <c r="L20" s="89">
        <f>M20+N20</f>
        <v>0</v>
      </c>
      <c r="M20" s="96">
        <f>'公立計'!M19</f>
        <v>0</v>
      </c>
      <c r="N20" s="94">
        <f>'公立計'!N19</f>
        <v>0</v>
      </c>
      <c r="O20" s="95">
        <f>'公立計'!O19</f>
        <v>3</v>
      </c>
      <c r="P20" s="95">
        <f>'公立計'!P19</f>
        <v>3</v>
      </c>
      <c r="Q20" s="95">
        <f>'公立計'!Q19</f>
        <v>1</v>
      </c>
      <c r="R20" s="95">
        <f>'公立計'!R19</f>
        <v>0</v>
      </c>
      <c r="S20" s="1">
        <f>'公立計'!S19</f>
        <v>0</v>
      </c>
      <c r="T20" s="97">
        <f>'公立計'!T19</f>
        <v>0</v>
      </c>
      <c r="U20" s="95">
        <f>'公立計'!U19</f>
        <v>0</v>
      </c>
      <c r="V20" s="95">
        <f>'公立計'!V19</f>
        <v>0</v>
      </c>
      <c r="W20" s="98">
        <f>'公立計'!W19</f>
        <v>0</v>
      </c>
    </row>
    <row r="21" spans="2:23" ht="13.5">
      <c r="B21" s="219" t="s">
        <v>26</v>
      </c>
      <c r="C21" s="90">
        <f t="shared" si="5"/>
        <v>42</v>
      </c>
      <c r="D21" s="91">
        <f t="shared" si="6"/>
        <v>2</v>
      </c>
      <c r="E21" s="96">
        <f>'公立計'!E20</f>
        <v>1</v>
      </c>
      <c r="F21" s="93">
        <f>'公立計'!F20</f>
        <v>1</v>
      </c>
      <c r="G21" s="93">
        <f>'公立計'!G20</f>
        <v>0</v>
      </c>
      <c r="H21" s="93">
        <f>'公立計'!H20</f>
        <v>0</v>
      </c>
      <c r="I21" s="93">
        <f>'公立計'!I20</f>
        <v>0</v>
      </c>
      <c r="J21" s="94">
        <f>'公立計'!J20</f>
        <v>0</v>
      </c>
      <c r="K21" s="95">
        <f>'公立計'!K20</f>
        <v>4</v>
      </c>
      <c r="L21" s="89">
        <f>M21+N21</f>
        <v>0</v>
      </c>
      <c r="M21" s="96">
        <f>'公立計'!M20</f>
        <v>0</v>
      </c>
      <c r="N21" s="94">
        <f>'公立計'!N20</f>
        <v>0</v>
      </c>
      <c r="O21" s="95">
        <f>'公立計'!O20</f>
        <v>0</v>
      </c>
      <c r="P21" s="95">
        <f>'公立計'!P20</f>
        <v>31</v>
      </c>
      <c r="Q21" s="95">
        <f>'公立計'!Q20</f>
        <v>2</v>
      </c>
      <c r="R21" s="95">
        <f>'公立計'!R20</f>
        <v>3</v>
      </c>
      <c r="S21" s="1">
        <f>'公立計'!S20</f>
        <v>0</v>
      </c>
      <c r="T21" s="97">
        <f>'公立計'!T20</f>
        <v>0</v>
      </c>
      <c r="U21" s="95">
        <f>'公立計'!U20</f>
        <v>0</v>
      </c>
      <c r="V21" s="95">
        <f>'公立計'!V20</f>
        <v>0</v>
      </c>
      <c r="W21" s="98">
        <f>'公立計'!W20</f>
        <v>0</v>
      </c>
    </row>
    <row r="22" spans="2:23" ht="13.5">
      <c r="B22" s="219" t="s">
        <v>27</v>
      </c>
      <c r="C22" s="90">
        <f t="shared" si="5"/>
        <v>24</v>
      </c>
      <c r="D22" s="91">
        <f t="shared" si="6"/>
        <v>2</v>
      </c>
      <c r="E22" s="96">
        <f>'公立計'!E21</f>
        <v>1</v>
      </c>
      <c r="F22" s="93">
        <f>'公立計'!F21</f>
        <v>1</v>
      </c>
      <c r="G22" s="93">
        <f>'公立計'!G21</f>
        <v>0</v>
      </c>
      <c r="H22" s="93">
        <f>'公立計'!H21</f>
        <v>0</v>
      </c>
      <c r="I22" s="93">
        <f>'公立計'!I21</f>
        <v>0</v>
      </c>
      <c r="J22" s="94">
        <f>'公立計'!J21</f>
        <v>0</v>
      </c>
      <c r="K22" s="95">
        <f>'公立計'!K21</f>
        <v>2</v>
      </c>
      <c r="L22" s="89">
        <f>M22+N22</f>
        <v>1</v>
      </c>
      <c r="M22" s="96">
        <f>'公立計'!M21</f>
        <v>0</v>
      </c>
      <c r="N22" s="94">
        <f>'公立計'!N21</f>
        <v>1</v>
      </c>
      <c r="O22" s="95">
        <f>'公立計'!O21</f>
        <v>1</v>
      </c>
      <c r="P22" s="95">
        <f>'公立計'!P21</f>
        <v>9</v>
      </c>
      <c r="Q22" s="95">
        <f>'公立計'!Q21</f>
        <v>9</v>
      </c>
      <c r="R22" s="95">
        <f>'公立計'!R21</f>
        <v>0</v>
      </c>
      <c r="S22" s="1">
        <f>'公立計'!S21</f>
        <v>0</v>
      </c>
      <c r="T22" s="97">
        <f>'公立計'!T21</f>
        <v>0</v>
      </c>
      <c r="U22" s="95">
        <f>'公立計'!U21</f>
        <v>0</v>
      </c>
      <c r="V22" s="95">
        <f>'公立計'!V21</f>
        <v>0</v>
      </c>
      <c r="W22" s="98">
        <f>'公立計'!W21</f>
        <v>0</v>
      </c>
    </row>
    <row r="23" spans="2:23" ht="14.25" thickBot="1">
      <c r="B23" s="221" t="s">
        <v>29</v>
      </c>
      <c r="C23" s="112">
        <f t="shared" si="5"/>
        <v>10</v>
      </c>
      <c r="D23" s="113">
        <f t="shared" si="6"/>
        <v>0</v>
      </c>
      <c r="E23" s="114">
        <f>'公立計'!E22</f>
        <v>0</v>
      </c>
      <c r="F23" s="115">
        <f>'公立計'!F22</f>
        <v>0</v>
      </c>
      <c r="G23" s="115">
        <f>'公立計'!G22</f>
        <v>0</v>
      </c>
      <c r="H23" s="115">
        <f>'公立計'!H22</f>
        <v>0</v>
      </c>
      <c r="I23" s="115">
        <f>'公立計'!I22</f>
        <v>0</v>
      </c>
      <c r="J23" s="116">
        <f>'公立計'!J22</f>
        <v>0</v>
      </c>
      <c r="K23" s="117">
        <f>'公立計'!K22</f>
        <v>1</v>
      </c>
      <c r="L23" s="118">
        <f>M23+N23</f>
        <v>0</v>
      </c>
      <c r="M23" s="114">
        <f>'公立計'!M22</f>
        <v>0</v>
      </c>
      <c r="N23" s="116">
        <f>'公立計'!N22</f>
        <v>0</v>
      </c>
      <c r="O23" s="117">
        <f>'公立計'!O22</f>
        <v>1</v>
      </c>
      <c r="P23" s="117">
        <f>'公立計'!P22</f>
        <v>4</v>
      </c>
      <c r="Q23" s="117">
        <f>'公立計'!Q22</f>
        <v>4</v>
      </c>
      <c r="R23" s="117">
        <f>'公立計'!R22</f>
        <v>0</v>
      </c>
      <c r="S23" s="119">
        <f>'公立計'!S22</f>
        <v>0</v>
      </c>
      <c r="T23" s="120">
        <f>'公立計'!T22</f>
        <v>0</v>
      </c>
      <c r="U23" s="117">
        <f>'公立計'!U22</f>
        <v>0</v>
      </c>
      <c r="V23" s="117">
        <f>'公立計'!V22</f>
        <v>0</v>
      </c>
      <c r="W23" s="121">
        <f>'公立計'!W22</f>
        <v>0</v>
      </c>
    </row>
    <row r="24" ht="13.5">
      <c r="B24" s="222"/>
    </row>
    <row r="25" ht="14.25" thickBot="1">
      <c r="B25" s="223" t="s">
        <v>34</v>
      </c>
    </row>
    <row r="26" spans="2:23" ht="13.5">
      <c r="B26" s="218" t="s">
        <v>23</v>
      </c>
      <c r="C26" s="2">
        <f>D26+K26+L26+O26+P26+Q26+R26+S26</f>
        <v>100</v>
      </c>
      <c r="D26" s="278">
        <f aca="true" t="shared" si="9" ref="D26:W26">D6/$C6*100</f>
        <v>67.2024108488197</v>
      </c>
      <c r="E26" s="224">
        <f t="shared" si="9"/>
        <v>60.499520569836996</v>
      </c>
      <c r="F26" s="4">
        <f t="shared" si="9"/>
        <v>6.479156202913108</v>
      </c>
      <c r="G26" s="224">
        <f t="shared" si="9"/>
        <v>0.027396009314643165</v>
      </c>
      <c r="H26" s="4">
        <f t="shared" si="9"/>
        <v>0.009132003104881057</v>
      </c>
      <c r="I26" s="224">
        <f t="shared" si="9"/>
        <v>0.18720606365006165</v>
      </c>
      <c r="J26" s="289">
        <f t="shared" si="9"/>
        <v>0</v>
      </c>
      <c r="K26" s="5">
        <f t="shared" si="9"/>
        <v>13.561024610748367</v>
      </c>
      <c r="L26" s="5">
        <f t="shared" si="9"/>
        <v>4.913017670426008</v>
      </c>
      <c r="M26" s="3">
        <f t="shared" si="9"/>
        <v>1.5889685402493037</v>
      </c>
      <c r="N26" s="289">
        <f t="shared" si="9"/>
        <v>3.3240491301767046</v>
      </c>
      <c r="O26" s="5">
        <f t="shared" si="9"/>
        <v>0.36528012419524225</v>
      </c>
      <c r="P26" s="5">
        <f t="shared" si="9"/>
        <v>7.8306926624355055</v>
      </c>
      <c r="Q26" s="5">
        <f t="shared" si="9"/>
        <v>0.8675402949637003</v>
      </c>
      <c r="R26" s="5">
        <f t="shared" si="9"/>
        <v>5.260033788411488</v>
      </c>
      <c r="S26" s="292">
        <f t="shared" si="9"/>
        <v>0</v>
      </c>
      <c r="T26" s="224">
        <f t="shared" si="9"/>
        <v>0.004566001552440528</v>
      </c>
      <c r="U26" s="5">
        <f t="shared" si="9"/>
        <v>0.013698004657321582</v>
      </c>
      <c r="V26" s="5">
        <f t="shared" si="9"/>
        <v>0</v>
      </c>
      <c r="W26" s="296">
        <f t="shared" si="9"/>
        <v>0</v>
      </c>
    </row>
    <row r="27" spans="2:23" ht="13.5">
      <c r="B27" s="219" t="s">
        <v>24</v>
      </c>
      <c r="C27" s="6">
        <f aca="true" t="shared" si="10" ref="C27:C35">D27+K27+L27+O27+P27+Q27+R27+S27</f>
        <v>100</v>
      </c>
      <c r="D27" s="58">
        <f aca="true" t="shared" si="11" ref="D27:W27">D7/$C7*100</f>
        <v>70.9185632026323</v>
      </c>
      <c r="E27" s="140">
        <f t="shared" si="11"/>
        <v>64.10200164518783</v>
      </c>
      <c r="F27" s="8">
        <f t="shared" si="11"/>
        <v>6.778173841513572</v>
      </c>
      <c r="G27" s="140">
        <f t="shared" si="11"/>
        <v>0.027419797093501508</v>
      </c>
      <c r="H27" s="8">
        <f t="shared" si="11"/>
        <v>0.010967918837400602</v>
      </c>
      <c r="I27" s="140">
        <f t="shared" si="11"/>
        <v>0</v>
      </c>
      <c r="J27" s="290">
        <f t="shared" si="11"/>
        <v>0</v>
      </c>
      <c r="K27" s="9">
        <f t="shared" si="11"/>
        <v>13.018919659994516</v>
      </c>
      <c r="L27" s="9">
        <f t="shared" si="11"/>
        <v>4.53523443926515</v>
      </c>
      <c r="M27" s="7">
        <f t="shared" si="11"/>
        <v>1.2393748286262682</v>
      </c>
      <c r="N27" s="290">
        <f t="shared" si="11"/>
        <v>3.2958596106388813</v>
      </c>
      <c r="O27" s="9">
        <f t="shared" si="11"/>
        <v>0.2741979709350151</v>
      </c>
      <c r="P27" s="9">
        <f t="shared" si="11"/>
        <v>5.10556621880998</v>
      </c>
      <c r="Q27" s="9">
        <f t="shared" si="11"/>
        <v>0.8116259939676447</v>
      </c>
      <c r="R27" s="9">
        <f t="shared" si="11"/>
        <v>5.335892514395393</v>
      </c>
      <c r="S27" s="141">
        <f t="shared" si="11"/>
        <v>0</v>
      </c>
      <c r="T27" s="140">
        <f t="shared" si="11"/>
        <v>0.005483959418700301</v>
      </c>
      <c r="U27" s="9">
        <f t="shared" si="11"/>
        <v>0.010967918837400602</v>
      </c>
      <c r="V27" s="9">
        <f t="shared" si="11"/>
        <v>0</v>
      </c>
      <c r="W27" s="57">
        <f t="shared" si="11"/>
        <v>0</v>
      </c>
    </row>
    <row r="28" spans="2:23" ht="13.5">
      <c r="B28" s="219" t="s">
        <v>25</v>
      </c>
      <c r="C28" s="6">
        <f t="shared" si="10"/>
        <v>100</v>
      </c>
      <c r="D28" s="58">
        <f aca="true" t="shared" si="12" ref="D28:W28">D8/$C8*100</f>
        <v>31.329113924050635</v>
      </c>
      <c r="E28" s="140">
        <f t="shared" si="12"/>
        <v>21.835443037974684</v>
      </c>
      <c r="F28" s="8">
        <f t="shared" si="12"/>
        <v>9.49367088607595</v>
      </c>
      <c r="G28" s="140">
        <f t="shared" si="12"/>
        <v>0</v>
      </c>
      <c r="H28" s="8">
        <f t="shared" si="12"/>
        <v>0</v>
      </c>
      <c r="I28" s="140">
        <f t="shared" si="12"/>
        <v>0</v>
      </c>
      <c r="J28" s="290">
        <f t="shared" si="12"/>
        <v>0</v>
      </c>
      <c r="K28" s="9">
        <f t="shared" si="12"/>
        <v>16.455696202531644</v>
      </c>
      <c r="L28" s="9">
        <f t="shared" si="12"/>
        <v>8.544303797468354</v>
      </c>
      <c r="M28" s="7">
        <f t="shared" si="12"/>
        <v>6.645569620253164</v>
      </c>
      <c r="N28" s="290">
        <f t="shared" si="12"/>
        <v>1.89873417721519</v>
      </c>
      <c r="O28" s="9">
        <f t="shared" si="12"/>
        <v>2.848101265822785</v>
      </c>
      <c r="P28" s="9">
        <f t="shared" si="12"/>
        <v>32.91139240506329</v>
      </c>
      <c r="Q28" s="9">
        <f t="shared" si="12"/>
        <v>1.89873417721519</v>
      </c>
      <c r="R28" s="9">
        <f t="shared" si="12"/>
        <v>6.012658227848101</v>
      </c>
      <c r="S28" s="141">
        <f t="shared" si="12"/>
        <v>0</v>
      </c>
      <c r="T28" s="140">
        <f t="shared" si="12"/>
        <v>0</v>
      </c>
      <c r="U28" s="9">
        <f t="shared" si="12"/>
        <v>0</v>
      </c>
      <c r="V28" s="9">
        <f t="shared" si="12"/>
        <v>0</v>
      </c>
      <c r="W28" s="57">
        <f t="shared" si="12"/>
        <v>0</v>
      </c>
    </row>
    <row r="29" spans="2:23" ht="13.5">
      <c r="B29" s="219" t="s">
        <v>26</v>
      </c>
      <c r="C29" s="6">
        <f t="shared" si="10"/>
        <v>100.00000000000001</v>
      </c>
      <c r="D29" s="58">
        <f aca="true" t="shared" si="13" ref="D29:W29">D9/$C9*100</f>
        <v>23.051948051948052</v>
      </c>
      <c r="E29" s="140">
        <f t="shared" si="13"/>
        <v>20.12987012987013</v>
      </c>
      <c r="F29" s="8">
        <f t="shared" si="13"/>
        <v>2.922077922077922</v>
      </c>
      <c r="G29" s="140">
        <f t="shared" si="13"/>
        <v>0</v>
      </c>
      <c r="H29" s="8">
        <f t="shared" si="13"/>
        <v>0</v>
      </c>
      <c r="I29" s="140">
        <f t="shared" si="13"/>
        <v>0</v>
      </c>
      <c r="J29" s="290">
        <f t="shared" si="13"/>
        <v>0</v>
      </c>
      <c r="K29" s="9">
        <f t="shared" si="13"/>
        <v>14.285714285714285</v>
      </c>
      <c r="L29" s="9">
        <f t="shared" si="13"/>
        <v>0.6493506493506493</v>
      </c>
      <c r="M29" s="7">
        <f t="shared" si="13"/>
        <v>0</v>
      </c>
      <c r="N29" s="290">
        <f t="shared" si="13"/>
        <v>0.6493506493506493</v>
      </c>
      <c r="O29" s="9">
        <f t="shared" si="13"/>
        <v>0.3246753246753247</v>
      </c>
      <c r="P29" s="9">
        <f t="shared" si="13"/>
        <v>59.577922077922075</v>
      </c>
      <c r="Q29" s="9">
        <f t="shared" si="13"/>
        <v>1.2987012987012987</v>
      </c>
      <c r="R29" s="9">
        <f t="shared" si="13"/>
        <v>0.8116883116883116</v>
      </c>
      <c r="S29" s="141">
        <f t="shared" si="13"/>
        <v>0</v>
      </c>
      <c r="T29" s="140">
        <f t="shared" si="13"/>
        <v>0</v>
      </c>
      <c r="U29" s="9">
        <f t="shared" si="13"/>
        <v>0</v>
      </c>
      <c r="V29" s="9">
        <f t="shared" si="13"/>
        <v>0</v>
      </c>
      <c r="W29" s="57">
        <f t="shared" si="13"/>
        <v>0</v>
      </c>
    </row>
    <row r="30" spans="2:23" ht="13.5">
      <c r="B30" s="219" t="s">
        <v>27</v>
      </c>
      <c r="C30" s="6">
        <f t="shared" si="10"/>
        <v>100.00000000000001</v>
      </c>
      <c r="D30" s="58">
        <f aca="true" t="shared" si="14" ref="D30:W30">D10/$C10*100</f>
        <v>38.88888888888889</v>
      </c>
      <c r="E30" s="140">
        <f t="shared" si="14"/>
        <v>31.15942028985507</v>
      </c>
      <c r="F30" s="8">
        <f t="shared" si="14"/>
        <v>7.729468599033816</v>
      </c>
      <c r="G30" s="140">
        <f t="shared" si="14"/>
        <v>0</v>
      </c>
      <c r="H30" s="8">
        <f t="shared" si="14"/>
        <v>0</v>
      </c>
      <c r="I30" s="140">
        <f t="shared" si="14"/>
        <v>0</v>
      </c>
      <c r="J30" s="290">
        <f t="shared" si="14"/>
        <v>0</v>
      </c>
      <c r="K30" s="9">
        <f t="shared" si="14"/>
        <v>28.502415458937197</v>
      </c>
      <c r="L30" s="9">
        <f t="shared" si="14"/>
        <v>0.7246376811594203</v>
      </c>
      <c r="M30" s="7">
        <f t="shared" si="14"/>
        <v>0.4830917874396135</v>
      </c>
      <c r="N30" s="290">
        <f t="shared" si="14"/>
        <v>0.24154589371980675</v>
      </c>
      <c r="O30" s="9">
        <f t="shared" si="14"/>
        <v>0.7246376811594203</v>
      </c>
      <c r="P30" s="9">
        <f t="shared" si="14"/>
        <v>27.053140096618357</v>
      </c>
      <c r="Q30" s="9">
        <f t="shared" si="14"/>
        <v>0.7246376811594203</v>
      </c>
      <c r="R30" s="9">
        <f t="shared" si="14"/>
        <v>3.3816425120772946</v>
      </c>
      <c r="S30" s="141">
        <f t="shared" si="14"/>
        <v>0</v>
      </c>
      <c r="T30" s="140">
        <f t="shared" si="14"/>
        <v>0</v>
      </c>
      <c r="U30" s="9">
        <f t="shared" si="14"/>
        <v>0</v>
      </c>
      <c r="V30" s="9">
        <f t="shared" si="14"/>
        <v>0</v>
      </c>
      <c r="W30" s="57">
        <f t="shared" si="14"/>
        <v>0</v>
      </c>
    </row>
    <row r="31" spans="2:23" ht="13.5">
      <c r="B31" s="219" t="s">
        <v>28</v>
      </c>
      <c r="C31" s="6">
        <f t="shared" si="10"/>
        <v>100</v>
      </c>
      <c r="D31" s="58">
        <f aca="true" t="shared" si="15" ref="D31:W31">D11/$C11*100</f>
        <v>23.157894736842106</v>
      </c>
      <c r="E31" s="140">
        <f t="shared" si="15"/>
        <v>17.894736842105264</v>
      </c>
      <c r="F31" s="8">
        <f t="shared" si="15"/>
        <v>5.263157894736842</v>
      </c>
      <c r="G31" s="140">
        <f t="shared" si="15"/>
        <v>0</v>
      </c>
      <c r="H31" s="8">
        <f t="shared" si="15"/>
        <v>0</v>
      </c>
      <c r="I31" s="140">
        <f t="shared" si="15"/>
        <v>0</v>
      </c>
      <c r="J31" s="290">
        <f t="shared" si="15"/>
        <v>0</v>
      </c>
      <c r="K31" s="9">
        <f t="shared" si="15"/>
        <v>29.47368421052631</v>
      </c>
      <c r="L31" s="9">
        <f t="shared" si="15"/>
        <v>0</v>
      </c>
      <c r="M31" s="7">
        <f t="shared" si="15"/>
        <v>0</v>
      </c>
      <c r="N31" s="290">
        <f t="shared" si="15"/>
        <v>0</v>
      </c>
      <c r="O31" s="9">
        <f t="shared" si="15"/>
        <v>4.2105263157894735</v>
      </c>
      <c r="P31" s="9">
        <f t="shared" si="15"/>
        <v>38.94736842105263</v>
      </c>
      <c r="Q31" s="9">
        <f t="shared" si="15"/>
        <v>0</v>
      </c>
      <c r="R31" s="9">
        <f t="shared" si="15"/>
        <v>4.2105263157894735</v>
      </c>
      <c r="S31" s="141">
        <f t="shared" si="15"/>
        <v>0</v>
      </c>
      <c r="T31" s="140">
        <f t="shared" si="15"/>
        <v>0</v>
      </c>
      <c r="U31" s="9">
        <f t="shared" si="15"/>
        <v>0</v>
      </c>
      <c r="V31" s="9">
        <f t="shared" si="15"/>
        <v>0</v>
      </c>
      <c r="W31" s="57">
        <f t="shared" si="15"/>
        <v>0</v>
      </c>
    </row>
    <row r="32" spans="2:23" ht="13.5">
      <c r="B32" s="219" t="s">
        <v>29</v>
      </c>
      <c r="C32" s="6">
        <f t="shared" si="10"/>
        <v>100</v>
      </c>
      <c r="D32" s="58">
        <f aca="true" t="shared" si="16" ref="D32:W32">D12/$C12*100</f>
        <v>12.5</v>
      </c>
      <c r="E32" s="140">
        <f t="shared" si="16"/>
        <v>0</v>
      </c>
      <c r="F32" s="8">
        <f t="shared" si="16"/>
        <v>12.5</v>
      </c>
      <c r="G32" s="140">
        <f t="shared" si="16"/>
        <v>0</v>
      </c>
      <c r="H32" s="8">
        <f t="shared" si="16"/>
        <v>0</v>
      </c>
      <c r="I32" s="140">
        <f t="shared" si="16"/>
        <v>0</v>
      </c>
      <c r="J32" s="290">
        <f t="shared" si="16"/>
        <v>0</v>
      </c>
      <c r="K32" s="9">
        <f t="shared" si="16"/>
        <v>0</v>
      </c>
      <c r="L32" s="9">
        <f t="shared" si="16"/>
        <v>18.75</v>
      </c>
      <c r="M32" s="7">
        <f t="shared" si="16"/>
        <v>18.75</v>
      </c>
      <c r="N32" s="290">
        <f t="shared" si="16"/>
        <v>0</v>
      </c>
      <c r="O32" s="9">
        <f t="shared" si="16"/>
        <v>0</v>
      </c>
      <c r="P32" s="9">
        <f t="shared" si="16"/>
        <v>62.5</v>
      </c>
      <c r="Q32" s="9">
        <f t="shared" si="16"/>
        <v>0</v>
      </c>
      <c r="R32" s="9">
        <f t="shared" si="16"/>
        <v>6.25</v>
      </c>
      <c r="S32" s="141">
        <f t="shared" si="16"/>
        <v>0</v>
      </c>
      <c r="T32" s="140">
        <f t="shared" si="16"/>
        <v>0</v>
      </c>
      <c r="U32" s="9">
        <f t="shared" si="16"/>
        <v>0</v>
      </c>
      <c r="V32" s="9">
        <f t="shared" si="16"/>
        <v>0</v>
      </c>
      <c r="W32" s="57">
        <f t="shared" si="16"/>
        <v>0</v>
      </c>
    </row>
    <row r="33" spans="2:23" ht="13.5">
      <c r="B33" s="219" t="s">
        <v>58</v>
      </c>
      <c r="C33" s="6">
        <f t="shared" si="10"/>
        <v>100</v>
      </c>
      <c r="D33" s="58">
        <f aca="true" t="shared" si="17" ref="D33:W33">D13/$C13*100</f>
        <v>100</v>
      </c>
      <c r="E33" s="140">
        <f t="shared" si="17"/>
        <v>0</v>
      </c>
      <c r="F33" s="8">
        <f t="shared" si="17"/>
        <v>0</v>
      </c>
      <c r="G33" s="140">
        <f t="shared" si="17"/>
        <v>0</v>
      </c>
      <c r="H33" s="8">
        <f t="shared" si="17"/>
        <v>0</v>
      </c>
      <c r="I33" s="140">
        <f t="shared" si="17"/>
        <v>100</v>
      </c>
      <c r="J33" s="290">
        <f t="shared" si="17"/>
        <v>0</v>
      </c>
      <c r="K33" s="9">
        <f t="shared" si="17"/>
        <v>0</v>
      </c>
      <c r="L33" s="9">
        <f t="shared" si="17"/>
        <v>0</v>
      </c>
      <c r="M33" s="7">
        <f t="shared" si="17"/>
        <v>0</v>
      </c>
      <c r="N33" s="290">
        <f t="shared" si="17"/>
        <v>0</v>
      </c>
      <c r="O33" s="9">
        <f t="shared" si="17"/>
        <v>0</v>
      </c>
      <c r="P33" s="9">
        <f t="shared" si="17"/>
        <v>0</v>
      </c>
      <c r="Q33" s="9">
        <f t="shared" si="17"/>
        <v>0</v>
      </c>
      <c r="R33" s="9">
        <f t="shared" si="17"/>
        <v>0</v>
      </c>
      <c r="S33" s="141">
        <f t="shared" si="17"/>
        <v>0</v>
      </c>
      <c r="T33" s="140">
        <f t="shared" si="17"/>
        <v>0</v>
      </c>
      <c r="U33" s="9">
        <f t="shared" si="17"/>
        <v>0</v>
      </c>
      <c r="V33" s="9">
        <f t="shared" si="17"/>
        <v>0</v>
      </c>
      <c r="W33" s="57">
        <f t="shared" si="17"/>
        <v>0</v>
      </c>
    </row>
    <row r="34" spans="2:23" ht="13.5">
      <c r="B34" s="219" t="s">
        <v>30</v>
      </c>
      <c r="C34" s="6">
        <f>C10/$C10*100</f>
        <v>100</v>
      </c>
      <c r="D34" s="58">
        <f aca="true" t="shared" si="18" ref="D34:W34">D14/$C14*100</f>
        <v>53.62318840579711</v>
      </c>
      <c r="E34" s="140">
        <f t="shared" si="18"/>
        <v>50.72463768115942</v>
      </c>
      <c r="F34" s="8">
        <f t="shared" si="18"/>
        <v>2.898550724637681</v>
      </c>
      <c r="G34" s="140">
        <f t="shared" si="18"/>
        <v>0</v>
      </c>
      <c r="H34" s="8">
        <f t="shared" si="18"/>
        <v>0</v>
      </c>
      <c r="I34" s="140">
        <f t="shared" si="18"/>
        <v>0</v>
      </c>
      <c r="J34" s="290">
        <f t="shared" si="18"/>
        <v>0</v>
      </c>
      <c r="K34" s="9">
        <f t="shared" si="18"/>
        <v>23.18840579710145</v>
      </c>
      <c r="L34" s="9">
        <f t="shared" si="18"/>
        <v>10.144927536231885</v>
      </c>
      <c r="M34" s="7">
        <f t="shared" si="18"/>
        <v>2.898550724637681</v>
      </c>
      <c r="N34" s="290">
        <f t="shared" si="18"/>
        <v>7.246376811594203</v>
      </c>
      <c r="O34" s="9">
        <f t="shared" si="18"/>
        <v>2.898550724637681</v>
      </c>
      <c r="P34" s="9">
        <f t="shared" si="18"/>
        <v>7.246376811594203</v>
      </c>
      <c r="Q34" s="9">
        <f t="shared" si="18"/>
        <v>1.4492753623188406</v>
      </c>
      <c r="R34" s="9">
        <f t="shared" si="18"/>
        <v>1.4492753623188406</v>
      </c>
      <c r="S34" s="141">
        <f t="shared" si="18"/>
        <v>0</v>
      </c>
      <c r="T34" s="140">
        <f t="shared" si="18"/>
        <v>0</v>
      </c>
      <c r="U34" s="9">
        <f t="shared" si="18"/>
        <v>0</v>
      </c>
      <c r="V34" s="9">
        <f t="shared" si="18"/>
        <v>0</v>
      </c>
      <c r="W34" s="57">
        <f t="shared" si="18"/>
        <v>0</v>
      </c>
    </row>
    <row r="35" spans="2:23" ht="13.5">
      <c r="B35" s="219" t="s">
        <v>59</v>
      </c>
      <c r="C35" s="6">
        <f t="shared" si="10"/>
        <v>100</v>
      </c>
      <c r="D35" s="58">
        <f aca="true" t="shared" si="19" ref="D35:W35">D15/$C15*100</f>
        <v>23.52941176470588</v>
      </c>
      <c r="E35" s="140">
        <f t="shared" si="19"/>
        <v>17.647058823529413</v>
      </c>
      <c r="F35" s="8">
        <f t="shared" si="19"/>
        <v>5.88235294117647</v>
      </c>
      <c r="G35" s="140">
        <f t="shared" si="19"/>
        <v>0</v>
      </c>
      <c r="H35" s="8">
        <f t="shared" si="19"/>
        <v>0</v>
      </c>
      <c r="I35" s="140">
        <f t="shared" si="19"/>
        <v>0</v>
      </c>
      <c r="J35" s="290">
        <f t="shared" si="19"/>
        <v>0</v>
      </c>
      <c r="K35" s="9">
        <f t="shared" si="19"/>
        <v>35.294117647058826</v>
      </c>
      <c r="L35" s="9">
        <f t="shared" si="19"/>
        <v>0</v>
      </c>
      <c r="M35" s="7">
        <f t="shared" si="19"/>
        <v>0</v>
      </c>
      <c r="N35" s="290">
        <f t="shared" si="19"/>
        <v>0</v>
      </c>
      <c r="O35" s="9">
        <f t="shared" si="19"/>
        <v>0</v>
      </c>
      <c r="P35" s="9">
        <f t="shared" si="19"/>
        <v>32.35294117647059</v>
      </c>
      <c r="Q35" s="9">
        <f t="shared" si="19"/>
        <v>5.88235294117647</v>
      </c>
      <c r="R35" s="9">
        <f t="shared" si="19"/>
        <v>2.941176470588235</v>
      </c>
      <c r="S35" s="141">
        <f t="shared" si="19"/>
        <v>0</v>
      </c>
      <c r="T35" s="140">
        <f t="shared" si="19"/>
        <v>0</v>
      </c>
      <c r="U35" s="9">
        <f t="shared" si="19"/>
        <v>0</v>
      </c>
      <c r="V35" s="9">
        <f t="shared" si="19"/>
        <v>0</v>
      </c>
      <c r="W35" s="57">
        <f t="shared" si="19"/>
        <v>0</v>
      </c>
    </row>
    <row r="36" spans="2:23" ht="13.5">
      <c r="B36" s="219" t="s">
        <v>31</v>
      </c>
      <c r="C36" s="6">
        <v>100</v>
      </c>
      <c r="D36" s="58">
        <f aca="true" t="shared" si="20" ref="D36:W36">D16/$C16*100</f>
        <v>31.22923588039867</v>
      </c>
      <c r="E36" s="140">
        <f t="shared" si="20"/>
        <v>22.591362126245848</v>
      </c>
      <c r="F36" s="8">
        <f t="shared" si="20"/>
        <v>8.637873754152823</v>
      </c>
      <c r="G36" s="140">
        <f t="shared" si="20"/>
        <v>0</v>
      </c>
      <c r="H36" s="8">
        <f t="shared" si="20"/>
        <v>0</v>
      </c>
      <c r="I36" s="140">
        <f t="shared" si="20"/>
        <v>0</v>
      </c>
      <c r="J36" s="290">
        <f t="shared" si="20"/>
        <v>0</v>
      </c>
      <c r="K36" s="9">
        <f t="shared" si="20"/>
        <v>36.544850498338874</v>
      </c>
      <c r="L36" s="9">
        <f t="shared" si="20"/>
        <v>1.1627906976744187</v>
      </c>
      <c r="M36" s="7">
        <f t="shared" si="20"/>
        <v>0</v>
      </c>
      <c r="N36" s="290">
        <f t="shared" si="20"/>
        <v>1.1627906976744187</v>
      </c>
      <c r="O36" s="9">
        <f t="shared" si="20"/>
        <v>1.495016611295681</v>
      </c>
      <c r="P36" s="9">
        <f t="shared" si="20"/>
        <v>19.93355481727575</v>
      </c>
      <c r="Q36" s="9">
        <f t="shared" si="20"/>
        <v>2.4916943521594686</v>
      </c>
      <c r="R36" s="9">
        <f t="shared" si="20"/>
        <v>7.142857142857142</v>
      </c>
      <c r="S36" s="141">
        <f t="shared" si="20"/>
        <v>0</v>
      </c>
      <c r="T36" s="140">
        <f t="shared" si="20"/>
        <v>0</v>
      </c>
      <c r="U36" s="9">
        <f t="shared" si="20"/>
        <v>0</v>
      </c>
      <c r="V36" s="9">
        <f t="shared" si="20"/>
        <v>0</v>
      </c>
      <c r="W36" s="57">
        <f t="shared" si="20"/>
        <v>0</v>
      </c>
    </row>
    <row r="37" spans="2:23" ht="13.5">
      <c r="B37" s="219" t="s">
        <v>32</v>
      </c>
      <c r="C37" s="59">
        <v>99.99999999999999</v>
      </c>
      <c r="D37" s="58">
        <f aca="true" t="shared" si="21" ref="D37:W37">D17/$C17*100</f>
        <v>74.23103212576898</v>
      </c>
      <c r="E37" s="140">
        <f t="shared" si="21"/>
        <v>71.42857142857143</v>
      </c>
      <c r="F37" s="8">
        <f t="shared" si="21"/>
        <v>2.734107997265892</v>
      </c>
      <c r="G37" s="140">
        <f t="shared" si="21"/>
        <v>0.0683526999316473</v>
      </c>
      <c r="H37" s="8">
        <f t="shared" si="21"/>
        <v>0</v>
      </c>
      <c r="I37" s="140">
        <f t="shared" si="21"/>
        <v>0</v>
      </c>
      <c r="J37" s="290">
        <f t="shared" si="21"/>
        <v>0</v>
      </c>
      <c r="K37" s="9">
        <f t="shared" si="21"/>
        <v>4.237867395762133</v>
      </c>
      <c r="L37" s="9">
        <f t="shared" si="21"/>
        <v>13.533834586466165</v>
      </c>
      <c r="M37" s="7">
        <f t="shared" si="21"/>
        <v>6.425153793574847</v>
      </c>
      <c r="N37" s="290">
        <f t="shared" si="21"/>
        <v>7.10868079289132</v>
      </c>
      <c r="O37" s="9">
        <f t="shared" si="21"/>
        <v>0.0683526999316473</v>
      </c>
      <c r="P37" s="9">
        <f t="shared" si="21"/>
        <v>1.2303485987696514</v>
      </c>
      <c r="Q37" s="9">
        <f t="shared" si="21"/>
        <v>0.4784688995215311</v>
      </c>
      <c r="R37" s="9">
        <f t="shared" si="21"/>
        <v>6.220095693779904</v>
      </c>
      <c r="S37" s="141">
        <f t="shared" si="21"/>
        <v>0</v>
      </c>
      <c r="T37" s="140">
        <f t="shared" si="21"/>
        <v>0</v>
      </c>
      <c r="U37" s="9">
        <f t="shared" si="21"/>
        <v>0.0683526999316473</v>
      </c>
      <c r="V37" s="9">
        <f t="shared" si="21"/>
        <v>0</v>
      </c>
      <c r="W37" s="57">
        <f t="shared" si="21"/>
        <v>0</v>
      </c>
    </row>
    <row r="38" spans="2:23" ht="13.5">
      <c r="B38" s="220" t="s">
        <v>33</v>
      </c>
      <c r="C38" s="6">
        <v>100</v>
      </c>
      <c r="D38" s="134">
        <f aca="true" t="shared" si="22" ref="D38:W38">D18/$C18*100</f>
        <v>11.285266457680251</v>
      </c>
      <c r="E38" s="136">
        <f t="shared" si="22"/>
        <v>6.269592476489027</v>
      </c>
      <c r="F38" s="135">
        <f t="shared" si="22"/>
        <v>3.761755485893417</v>
      </c>
      <c r="G38" s="136">
        <f t="shared" si="22"/>
        <v>1.2539184952978055</v>
      </c>
      <c r="H38" s="135">
        <f t="shared" si="22"/>
        <v>0</v>
      </c>
      <c r="I38" s="136">
        <f t="shared" si="22"/>
        <v>0</v>
      </c>
      <c r="J38" s="291">
        <f t="shared" si="22"/>
        <v>0</v>
      </c>
      <c r="K38" s="137">
        <f t="shared" si="22"/>
        <v>8.77742946708464</v>
      </c>
      <c r="L38" s="137">
        <f t="shared" si="22"/>
        <v>2.19435736677116</v>
      </c>
      <c r="M38" s="138">
        <f t="shared" si="22"/>
        <v>1.2539184952978055</v>
      </c>
      <c r="N38" s="291">
        <f t="shared" si="22"/>
        <v>0.9404388714733543</v>
      </c>
      <c r="O38" s="137">
        <f t="shared" si="22"/>
        <v>3.4482758620689653</v>
      </c>
      <c r="P38" s="137">
        <f t="shared" si="22"/>
        <v>39.49843260188088</v>
      </c>
      <c r="Q38" s="137">
        <f t="shared" si="22"/>
        <v>26.01880877742947</v>
      </c>
      <c r="R38" s="137">
        <f t="shared" si="22"/>
        <v>8.77742946708464</v>
      </c>
      <c r="S38" s="139">
        <f t="shared" si="22"/>
        <v>0</v>
      </c>
      <c r="T38" s="136">
        <f t="shared" si="22"/>
        <v>0</v>
      </c>
      <c r="U38" s="137">
        <f t="shared" si="22"/>
        <v>0</v>
      </c>
      <c r="V38" s="137">
        <f t="shared" si="22"/>
        <v>0</v>
      </c>
      <c r="W38" s="293">
        <f t="shared" si="22"/>
        <v>0</v>
      </c>
    </row>
    <row r="39" spans="2:23" ht="13.5">
      <c r="B39" s="219" t="s">
        <v>24</v>
      </c>
      <c r="C39" s="6">
        <v>100</v>
      </c>
      <c r="D39" s="58">
        <f aca="true" t="shared" si="23" ref="D39:W39">D19/$C19*100</f>
        <v>12.931034482758621</v>
      </c>
      <c r="E39" s="140">
        <f t="shared" si="23"/>
        <v>6.896551724137931</v>
      </c>
      <c r="F39" s="8">
        <f t="shared" si="23"/>
        <v>4.310344827586207</v>
      </c>
      <c r="G39" s="140">
        <f t="shared" si="23"/>
        <v>1.7241379310344827</v>
      </c>
      <c r="H39" s="8">
        <f t="shared" si="23"/>
        <v>0</v>
      </c>
      <c r="I39" s="140">
        <f t="shared" si="23"/>
        <v>0</v>
      </c>
      <c r="J39" s="290">
        <f t="shared" si="23"/>
        <v>0</v>
      </c>
      <c r="K39" s="9">
        <f t="shared" si="23"/>
        <v>8.189655172413794</v>
      </c>
      <c r="L39" s="9">
        <f t="shared" si="23"/>
        <v>2.586206896551724</v>
      </c>
      <c r="M39" s="7">
        <f t="shared" si="23"/>
        <v>1.7241379310344827</v>
      </c>
      <c r="N39" s="290">
        <f t="shared" si="23"/>
        <v>0.8620689655172413</v>
      </c>
      <c r="O39" s="9">
        <f t="shared" si="23"/>
        <v>2.586206896551724</v>
      </c>
      <c r="P39" s="9">
        <f t="shared" si="23"/>
        <v>34.05172413793103</v>
      </c>
      <c r="Q39" s="9">
        <f t="shared" si="23"/>
        <v>28.879310344827587</v>
      </c>
      <c r="R39" s="9">
        <f t="shared" si="23"/>
        <v>10.775862068965516</v>
      </c>
      <c r="S39" s="141">
        <f t="shared" si="23"/>
        <v>0</v>
      </c>
      <c r="T39" s="140">
        <f t="shared" si="23"/>
        <v>0</v>
      </c>
      <c r="U39" s="9">
        <f t="shared" si="23"/>
        <v>0</v>
      </c>
      <c r="V39" s="9">
        <f t="shared" si="23"/>
        <v>0</v>
      </c>
      <c r="W39" s="57">
        <f t="shared" si="23"/>
        <v>0</v>
      </c>
    </row>
    <row r="40" spans="2:23" ht="13.5">
      <c r="B40" s="219" t="s">
        <v>25</v>
      </c>
      <c r="C40" s="6">
        <v>100</v>
      </c>
      <c r="D40" s="58">
        <f aca="true" t="shared" si="24" ref="D40:W40">D20/$C20*100</f>
        <v>18.181818181818183</v>
      </c>
      <c r="E40" s="140">
        <f t="shared" si="24"/>
        <v>18.181818181818183</v>
      </c>
      <c r="F40" s="8">
        <f t="shared" si="24"/>
        <v>0</v>
      </c>
      <c r="G40" s="140">
        <f t="shared" si="24"/>
        <v>0</v>
      </c>
      <c r="H40" s="8">
        <f t="shared" si="24"/>
        <v>0</v>
      </c>
      <c r="I40" s="140">
        <f t="shared" si="24"/>
        <v>0</v>
      </c>
      <c r="J40" s="290">
        <f t="shared" si="24"/>
        <v>0</v>
      </c>
      <c r="K40" s="9">
        <f t="shared" si="24"/>
        <v>18.181818181818183</v>
      </c>
      <c r="L40" s="9">
        <f t="shared" si="24"/>
        <v>0</v>
      </c>
      <c r="M40" s="7">
        <f t="shared" si="24"/>
        <v>0</v>
      </c>
      <c r="N40" s="290">
        <f t="shared" si="24"/>
        <v>0</v>
      </c>
      <c r="O40" s="9">
        <f t="shared" si="24"/>
        <v>27.27272727272727</v>
      </c>
      <c r="P40" s="9">
        <f t="shared" si="24"/>
        <v>27.27272727272727</v>
      </c>
      <c r="Q40" s="9">
        <f t="shared" si="24"/>
        <v>9.090909090909092</v>
      </c>
      <c r="R40" s="9">
        <f t="shared" si="24"/>
        <v>0</v>
      </c>
      <c r="S40" s="141">
        <f t="shared" si="24"/>
        <v>0</v>
      </c>
      <c r="T40" s="140">
        <f t="shared" si="24"/>
        <v>0</v>
      </c>
      <c r="U40" s="9">
        <f t="shared" si="24"/>
        <v>0</v>
      </c>
      <c r="V40" s="9">
        <f t="shared" si="24"/>
        <v>0</v>
      </c>
      <c r="W40" s="57">
        <f t="shared" si="24"/>
        <v>0</v>
      </c>
    </row>
    <row r="41" spans="2:23" ht="13.5">
      <c r="B41" s="219" t="s">
        <v>26</v>
      </c>
      <c r="C41" s="6">
        <v>99.99999999999999</v>
      </c>
      <c r="D41" s="58">
        <f aca="true" t="shared" si="25" ref="D41:W41">D21/$C21*100</f>
        <v>4.761904761904762</v>
      </c>
      <c r="E41" s="140">
        <f t="shared" si="25"/>
        <v>2.380952380952381</v>
      </c>
      <c r="F41" s="8">
        <f t="shared" si="25"/>
        <v>2.380952380952381</v>
      </c>
      <c r="G41" s="140">
        <f t="shared" si="25"/>
        <v>0</v>
      </c>
      <c r="H41" s="8">
        <f t="shared" si="25"/>
        <v>0</v>
      </c>
      <c r="I41" s="140">
        <f t="shared" si="25"/>
        <v>0</v>
      </c>
      <c r="J41" s="290">
        <f t="shared" si="25"/>
        <v>0</v>
      </c>
      <c r="K41" s="9">
        <f t="shared" si="25"/>
        <v>9.523809523809524</v>
      </c>
      <c r="L41" s="9">
        <f t="shared" si="25"/>
        <v>0</v>
      </c>
      <c r="M41" s="7">
        <f t="shared" si="25"/>
        <v>0</v>
      </c>
      <c r="N41" s="290">
        <f t="shared" si="25"/>
        <v>0</v>
      </c>
      <c r="O41" s="9">
        <f t="shared" si="25"/>
        <v>0</v>
      </c>
      <c r="P41" s="9">
        <f t="shared" si="25"/>
        <v>73.80952380952381</v>
      </c>
      <c r="Q41" s="9">
        <f t="shared" si="25"/>
        <v>4.761904761904762</v>
      </c>
      <c r="R41" s="9">
        <f t="shared" si="25"/>
        <v>7.142857142857142</v>
      </c>
      <c r="S41" s="141">
        <f t="shared" si="25"/>
        <v>0</v>
      </c>
      <c r="T41" s="140">
        <f t="shared" si="25"/>
        <v>0</v>
      </c>
      <c r="U41" s="9">
        <f t="shared" si="25"/>
        <v>0</v>
      </c>
      <c r="V41" s="9">
        <f t="shared" si="25"/>
        <v>0</v>
      </c>
      <c r="W41" s="57">
        <f t="shared" si="25"/>
        <v>0</v>
      </c>
    </row>
    <row r="42" spans="2:23" ht="13.5">
      <c r="B42" s="219" t="s">
        <v>27</v>
      </c>
      <c r="C42" s="6">
        <v>100</v>
      </c>
      <c r="D42" s="58">
        <f aca="true" t="shared" si="26" ref="D42:W42">D22/$C22*100</f>
        <v>8.333333333333332</v>
      </c>
      <c r="E42" s="140">
        <f t="shared" si="26"/>
        <v>4.166666666666666</v>
      </c>
      <c r="F42" s="8">
        <f t="shared" si="26"/>
        <v>4.166666666666666</v>
      </c>
      <c r="G42" s="140">
        <f t="shared" si="26"/>
        <v>0</v>
      </c>
      <c r="H42" s="8">
        <f t="shared" si="26"/>
        <v>0</v>
      </c>
      <c r="I42" s="140">
        <f t="shared" si="26"/>
        <v>0</v>
      </c>
      <c r="J42" s="290">
        <f t="shared" si="26"/>
        <v>0</v>
      </c>
      <c r="K42" s="9">
        <f t="shared" si="26"/>
        <v>8.333333333333332</v>
      </c>
      <c r="L42" s="9">
        <f t="shared" si="26"/>
        <v>4.166666666666666</v>
      </c>
      <c r="M42" s="7">
        <f t="shared" si="26"/>
        <v>0</v>
      </c>
      <c r="N42" s="290">
        <f t="shared" si="26"/>
        <v>4.166666666666666</v>
      </c>
      <c r="O42" s="9">
        <f t="shared" si="26"/>
        <v>4.166666666666666</v>
      </c>
      <c r="P42" s="9">
        <f t="shared" si="26"/>
        <v>37.5</v>
      </c>
      <c r="Q42" s="9">
        <f t="shared" si="26"/>
        <v>37.5</v>
      </c>
      <c r="R42" s="9">
        <f t="shared" si="26"/>
        <v>0</v>
      </c>
      <c r="S42" s="141">
        <f t="shared" si="26"/>
        <v>0</v>
      </c>
      <c r="T42" s="140">
        <f t="shared" si="26"/>
        <v>0</v>
      </c>
      <c r="U42" s="9">
        <f t="shared" si="26"/>
        <v>0</v>
      </c>
      <c r="V42" s="9">
        <f t="shared" si="26"/>
        <v>0</v>
      </c>
      <c r="W42" s="57">
        <f t="shared" si="26"/>
        <v>0</v>
      </c>
    </row>
    <row r="43" spans="2:23" ht="14.25" thickBot="1">
      <c r="B43" s="221" t="s">
        <v>29</v>
      </c>
      <c r="C43" s="142">
        <v>100</v>
      </c>
      <c r="D43" s="61">
        <f aca="true" t="shared" si="27" ref="D43:W43">D23/$C23*100</f>
        <v>0</v>
      </c>
      <c r="E43" s="145">
        <f t="shared" si="27"/>
        <v>0</v>
      </c>
      <c r="F43" s="144">
        <f t="shared" si="27"/>
        <v>0</v>
      </c>
      <c r="G43" s="145">
        <f t="shared" si="27"/>
        <v>0</v>
      </c>
      <c r="H43" s="144">
        <f t="shared" si="27"/>
        <v>0</v>
      </c>
      <c r="I43" s="145">
        <f t="shared" si="27"/>
        <v>0</v>
      </c>
      <c r="J43" s="294">
        <f t="shared" si="27"/>
        <v>0</v>
      </c>
      <c r="K43" s="10">
        <f t="shared" si="27"/>
        <v>10</v>
      </c>
      <c r="L43" s="10">
        <f t="shared" si="27"/>
        <v>0</v>
      </c>
      <c r="M43" s="143">
        <f t="shared" si="27"/>
        <v>0</v>
      </c>
      <c r="N43" s="294">
        <f t="shared" si="27"/>
        <v>0</v>
      </c>
      <c r="O43" s="10">
        <f t="shared" si="27"/>
        <v>10</v>
      </c>
      <c r="P43" s="10">
        <f t="shared" si="27"/>
        <v>40</v>
      </c>
      <c r="Q43" s="10">
        <f t="shared" si="27"/>
        <v>40</v>
      </c>
      <c r="R43" s="10">
        <f t="shared" si="27"/>
        <v>0</v>
      </c>
      <c r="S43" s="295">
        <f t="shared" si="27"/>
        <v>0</v>
      </c>
      <c r="T43" s="145">
        <f t="shared" si="27"/>
        <v>0</v>
      </c>
      <c r="U43" s="10">
        <f t="shared" si="27"/>
        <v>0</v>
      </c>
      <c r="V43" s="10">
        <f t="shared" si="27"/>
        <v>0</v>
      </c>
      <c r="W43" s="60">
        <f t="shared" si="27"/>
        <v>0</v>
      </c>
    </row>
  </sheetData>
  <sheetProtection/>
  <mergeCells count="25">
    <mergeCell ref="R4:R5"/>
    <mergeCell ref="O4:O5"/>
    <mergeCell ref="Q4:Q5"/>
    <mergeCell ref="F4:F5"/>
    <mergeCell ref="G4:G5"/>
    <mergeCell ref="J4:J5"/>
    <mergeCell ref="H4:H5"/>
    <mergeCell ref="I4:I5"/>
    <mergeCell ref="S4:S5"/>
    <mergeCell ref="T2:W2"/>
    <mergeCell ref="T4:T5"/>
    <mergeCell ref="U4:U5"/>
    <mergeCell ref="V4:V5"/>
    <mergeCell ref="T3:W3"/>
    <mergeCell ref="W4:W5"/>
    <mergeCell ref="B3:B5"/>
    <mergeCell ref="C3:C4"/>
    <mergeCell ref="D3:J3"/>
    <mergeCell ref="M3:N3"/>
    <mergeCell ref="M4:M5"/>
    <mergeCell ref="N4:N5"/>
    <mergeCell ref="D4:D5"/>
    <mergeCell ref="E4:E5"/>
    <mergeCell ref="K4:K5"/>
    <mergeCell ref="L4:L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3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3" sqref="B3:B5"/>
    </sheetView>
  </sheetViews>
  <sheetFormatPr defaultColWidth="5.875" defaultRowHeight="13.5"/>
  <cols>
    <col min="1" max="1" width="9.00390625" style="226" customWidth="1"/>
    <col min="2" max="2" width="10.625" style="226" customWidth="1"/>
    <col min="3" max="3" width="11.25390625" style="226" bestFit="1" customWidth="1"/>
    <col min="4" max="4" width="9.25390625" style="226" bestFit="1" customWidth="1"/>
    <col min="5" max="5" width="7.50390625" style="226" customWidth="1"/>
    <col min="6" max="6" width="7.125" style="226" customWidth="1"/>
    <col min="7" max="8" width="5.875" style="226" customWidth="1"/>
    <col min="9" max="9" width="6.25390625" style="226" customWidth="1"/>
    <col min="10" max="10" width="5.875" style="226" customWidth="1"/>
    <col min="11" max="11" width="8.25390625" style="226" customWidth="1"/>
    <col min="12" max="14" width="6.875" style="226" customWidth="1"/>
    <col min="15" max="15" width="6.00390625" style="226" customWidth="1"/>
    <col min="16" max="18" width="7.125" style="226" customWidth="1"/>
    <col min="19" max="19" width="4.50390625" style="226" customWidth="1"/>
    <col min="20" max="22" width="4.375" style="226" customWidth="1"/>
    <col min="23" max="23" width="4.50390625" style="226" customWidth="1"/>
    <col min="24" max="250" width="9.00390625" style="226" customWidth="1"/>
    <col min="251" max="251" width="10.625" style="226" customWidth="1"/>
    <col min="252" max="252" width="11.25390625" style="226" bestFit="1" customWidth="1"/>
    <col min="253" max="253" width="9.25390625" style="226" bestFit="1" customWidth="1"/>
    <col min="254" max="254" width="7.50390625" style="226" customWidth="1"/>
    <col min="255" max="255" width="7.125" style="226" customWidth="1"/>
    <col min="256" max="16384" width="5.875" style="226" customWidth="1"/>
  </cols>
  <sheetData>
    <row r="1" ht="17.25">
      <c r="B1" s="225" t="s">
        <v>76</v>
      </c>
    </row>
    <row r="2" spans="2:23" ht="18" thickBot="1">
      <c r="B2" s="225"/>
      <c r="T2" s="403" t="s">
        <v>83</v>
      </c>
      <c r="U2" s="403"/>
      <c r="V2" s="403"/>
      <c r="W2" s="403"/>
    </row>
    <row r="3" spans="2:23" ht="29.25" customHeight="1" thickBot="1">
      <c r="B3" s="444" t="s">
        <v>0</v>
      </c>
      <c r="C3" s="447" t="s">
        <v>1</v>
      </c>
      <c r="D3" s="449" t="s">
        <v>2</v>
      </c>
      <c r="E3" s="450"/>
      <c r="F3" s="450"/>
      <c r="G3" s="450"/>
      <c r="H3" s="450"/>
      <c r="I3" s="450"/>
      <c r="J3" s="451"/>
      <c r="K3" s="227" t="s">
        <v>65</v>
      </c>
      <c r="L3" s="228" t="s">
        <v>66</v>
      </c>
      <c r="M3" s="452" t="s">
        <v>3</v>
      </c>
      <c r="N3" s="453"/>
      <c r="O3" s="227" t="s">
        <v>67</v>
      </c>
      <c r="P3" s="227" t="s">
        <v>68</v>
      </c>
      <c r="Q3" s="227" t="s">
        <v>69</v>
      </c>
      <c r="R3" s="227" t="s">
        <v>70</v>
      </c>
      <c r="S3" s="228" t="s">
        <v>71</v>
      </c>
      <c r="T3" s="431" t="s">
        <v>52</v>
      </c>
      <c r="U3" s="432"/>
      <c r="V3" s="432"/>
      <c r="W3" s="433"/>
    </row>
    <row r="4" spans="2:23" ht="45.75" customHeight="1">
      <c r="B4" s="445"/>
      <c r="C4" s="448"/>
      <c r="D4" s="434" t="s">
        <v>4</v>
      </c>
      <c r="E4" s="436" t="s">
        <v>5</v>
      </c>
      <c r="F4" s="438" t="s">
        <v>6</v>
      </c>
      <c r="G4" s="438" t="s">
        <v>7</v>
      </c>
      <c r="H4" s="438" t="s">
        <v>8</v>
      </c>
      <c r="I4" s="438" t="s">
        <v>9</v>
      </c>
      <c r="J4" s="440" t="s">
        <v>10</v>
      </c>
      <c r="K4" s="425" t="s">
        <v>11</v>
      </c>
      <c r="L4" s="454" t="s">
        <v>4</v>
      </c>
      <c r="M4" s="456" t="s">
        <v>12</v>
      </c>
      <c r="N4" s="440" t="s">
        <v>13</v>
      </c>
      <c r="O4" s="423" t="s">
        <v>14</v>
      </c>
      <c r="P4" s="229" t="s">
        <v>72</v>
      </c>
      <c r="Q4" s="425" t="s">
        <v>15</v>
      </c>
      <c r="R4" s="427" t="s">
        <v>16</v>
      </c>
      <c r="S4" s="429" t="s">
        <v>73</v>
      </c>
      <c r="T4" s="419" t="s">
        <v>17</v>
      </c>
      <c r="U4" s="421" t="s">
        <v>18</v>
      </c>
      <c r="V4" s="421" t="s">
        <v>19</v>
      </c>
      <c r="W4" s="442" t="s">
        <v>20</v>
      </c>
    </row>
    <row r="5" spans="2:23" ht="44.25" customHeight="1" thickBot="1">
      <c r="B5" s="446"/>
      <c r="C5" s="230" t="s">
        <v>21</v>
      </c>
      <c r="D5" s="435"/>
      <c r="E5" s="437"/>
      <c r="F5" s="439"/>
      <c r="G5" s="439"/>
      <c r="H5" s="439"/>
      <c r="I5" s="439"/>
      <c r="J5" s="441"/>
      <c r="K5" s="426"/>
      <c r="L5" s="455"/>
      <c r="M5" s="457"/>
      <c r="N5" s="441"/>
      <c r="O5" s="424"/>
      <c r="P5" s="231" t="s">
        <v>22</v>
      </c>
      <c r="Q5" s="426"/>
      <c r="R5" s="428"/>
      <c r="S5" s="430"/>
      <c r="T5" s="420"/>
      <c r="U5" s="422"/>
      <c r="V5" s="422"/>
      <c r="W5" s="443"/>
    </row>
    <row r="6" spans="2:23" ht="13.5">
      <c r="B6" s="232" t="s">
        <v>23</v>
      </c>
      <c r="C6" s="233">
        <f>D6+K6+L6+O6+P6+Q6+R6+S6</f>
        <v>10774</v>
      </c>
      <c r="D6" s="234">
        <f aca="true" t="shared" si="0" ref="D6:K6">SUM(D7:D17)</f>
        <v>7046</v>
      </c>
      <c r="E6" s="235">
        <f t="shared" si="0"/>
        <v>6915</v>
      </c>
      <c r="F6" s="236">
        <f t="shared" si="0"/>
        <v>126</v>
      </c>
      <c r="G6" s="236">
        <f t="shared" si="0"/>
        <v>3</v>
      </c>
      <c r="H6" s="236">
        <f t="shared" si="0"/>
        <v>0</v>
      </c>
      <c r="I6" s="236">
        <f t="shared" si="0"/>
        <v>2</v>
      </c>
      <c r="J6" s="237">
        <f t="shared" si="0"/>
        <v>0</v>
      </c>
      <c r="K6" s="238">
        <f t="shared" si="0"/>
        <v>1217</v>
      </c>
      <c r="L6" s="238">
        <f>M6+N6</f>
        <v>684</v>
      </c>
      <c r="M6" s="239">
        <f aca="true" t="shared" si="1" ref="M6:W6">SUM(M7:M17)</f>
        <v>196</v>
      </c>
      <c r="N6" s="237">
        <f t="shared" si="1"/>
        <v>488</v>
      </c>
      <c r="O6" s="238">
        <f t="shared" si="1"/>
        <v>67</v>
      </c>
      <c r="P6" s="238">
        <f t="shared" si="1"/>
        <v>1047</v>
      </c>
      <c r="Q6" s="238">
        <f t="shared" si="1"/>
        <v>63</v>
      </c>
      <c r="R6" s="238">
        <f t="shared" si="1"/>
        <v>650</v>
      </c>
      <c r="S6" s="240">
        <f t="shared" si="1"/>
        <v>0</v>
      </c>
      <c r="T6" s="241">
        <f t="shared" si="1"/>
        <v>1</v>
      </c>
      <c r="U6" s="238">
        <f t="shared" si="1"/>
        <v>1</v>
      </c>
      <c r="V6" s="238">
        <f t="shared" si="1"/>
        <v>0</v>
      </c>
      <c r="W6" s="242">
        <f t="shared" si="1"/>
        <v>0</v>
      </c>
    </row>
    <row r="7" spans="2:23" ht="13.5">
      <c r="B7" s="243" t="s">
        <v>24</v>
      </c>
      <c r="C7" s="244">
        <f>D7+K7+L7+O7+P7+Q7+R7+S7</f>
        <v>8863</v>
      </c>
      <c r="D7" s="245">
        <f>SUM(E7:J7)</f>
        <v>6218</v>
      </c>
      <c r="E7" s="246">
        <f>'【男】公立'!E7+'【男】国・私立'!E7+'【男】国・私立'!E9</f>
        <v>6126</v>
      </c>
      <c r="F7" s="247">
        <f>'【男】公立'!F7+'【男】国・私立'!F7+'【男】国・私立'!F9</f>
        <v>90</v>
      </c>
      <c r="G7" s="247">
        <f>'【男】公立'!G7+'【男】国・私立'!G7+'【男】国・私立'!G9</f>
        <v>2</v>
      </c>
      <c r="H7" s="247">
        <f>'【男】公立'!H7+'【男】国・私立'!H7+'【男】国・私立'!H9</f>
        <v>0</v>
      </c>
      <c r="I7" s="247">
        <f>'【男】公立'!I7+'【男】国・私立'!I7+'【男】国・私立'!I9</f>
        <v>0</v>
      </c>
      <c r="J7" s="248">
        <f>'【男】公立'!J7+'【男】国・私立'!J7+'【男】国・私立'!J9</f>
        <v>0</v>
      </c>
      <c r="K7" s="249">
        <f>'【男】公立'!K7+'【男】国・私立'!K7+'【男】国・私立'!K9</f>
        <v>934</v>
      </c>
      <c r="L7" s="250">
        <f>M7+N7</f>
        <v>541</v>
      </c>
      <c r="M7" s="251">
        <f>'【男】公立'!M7+'【男】国・私立'!M7+'【男】国・私立'!M9</f>
        <v>130</v>
      </c>
      <c r="N7" s="248">
        <f>'【男】公立'!N7+'【男】国・私立'!N7+'【男】国・私立'!N9</f>
        <v>411</v>
      </c>
      <c r="O7" s="249">
        <f>'【男】公立'!O7+'【男】国・私立'!O7+'【男】国・私立'!O9</f>
        <v>41</v>
      </c>
      <c r="P7" s="249">
        <f>'【男】公立'!P7+'【男】国・私立'!P7+'【男】国・私立'!P9</f>
        <v>521</v>
      </c>
      <c r="Q7" s="249">
        <f>'【男】公立'!Q7+'【男】国・私立'!Q7+'【男】国・私立'!Q9</f>
        <v>45</v>
      </c>
      <c r="R7" s="249">
        <f>'【男】公立'!R7+'【男】国・私立'!R7+'【男】国・私立'!R9</f>
        <v>563</v>
      </c>
      <c r="S7" s="252">
        <f>'【男】公立'!S7+'【男】国・私立'!S7+'【男】国・私立'!S9</f>
        <v>0</v>
      </c>
      <c r="T7" s="253">
        <f>'【男】公立'!T7+'【男】国・私立'!T7+'【男】国・私立'!T9</f>
        <v>1</v>
      </c>
      <c r="U7" s="249">
        <f>'【男】公立'!U7+'【男】国・私立'!U7+'【男】国・私立'!U9</f>
        <v>0</v>
      </c>
      <c r="V7" s="249">
        <f>'【男】公立'!V7+'【男】国・私立'!V7+'【男】国・私立'!V9</f>
        <v>0</v>
      </c>
      <c r="W7" s="254">
        <f>'【男】公立'!W7+'【男】国・私立'!W7+'【男】国・私立'!W9</f>
        <v>0</v>
      </c>
    </row>
    <row r="8" spans="2:23" ht="13.5">
      <c r="B8" s="243" t="s">
        <v>25</v>
      </c>
      <c r="C8" s="244">
        <f>D8+K8+L8+O8+P8+Q8+R8+S8</f>
        <v>171</v>
      </c>
      <c r="D8" s="245">
        <f aca="true" t="shared" si="2" ref="D8:D16">SUM(E8:J8)</f>
        <v>53</v>
      </c>
      <c r="E8" s="246">
        <f>'【男】公立'!E8</f>
        <v>47</v>
      </c>
      <c r="F8" s="247">
        <f>'【男】公立'!F8</f>
        <v>6</v>
      </c>
      <c r="G8" s="247">
        <f>'【男】公立'!G8</f>
        <v>0</v>
      </c>
      <c r="H8" s="247">
        <f>'【男】公立'!H8</f>
        <v>0</v>
      </c>
      <c r="I8" s="247">
        <f>'【男】公立'!I8</f>
        <v>0</v>
      </c>
      <c r="J8" s="248">
        <f>'【男】公立'!J8</f>
        <v>0</v>
      </c>
      <c r="K8" s="249">
        <f>'【男】公立'!K8</f>
        <v>21</v>
      </c>
      <c r="L8" s="250">
        <f aca="true" t="shared" si="3" ref="L8:L16">M8+N8</f>
        <v>19</v>
      </c>
      <c r="M8" s="251">
        <f>'【男】公立'!M8</f>
        <v>15</v>
      </c>
      <c r="N8" s="248">
        <f>'【男】公立'!N8</f>
        <v>4</v>
      </c>
      <c r="O8" s="249">
        <f>'【男】公立'!O8</f>
        <v>7</v>
      </c>
      <c r="P8" s="249">
        <f>'【男】公立'!P8</f>
        <v>63</v>
      </c>
      <c r="Q8" s="249">
        <f>'【男】公立'!Q8</f>
        <v>1</v>
      </c>
      <c r="R8" s="249">
        <f>'【男】公立'!R8</f>
        <v>7</v>
      </c>
      <c r="S8" s="252">
        <f>'【男】公立'!S8</f>
        <v>0</v>
      </c>
      <c r="T8" s="253">
        <f>'【男】公立'!T8</f>
        <v>0</v>
      </c>
      <c r="U8" s="249">
        <f>'【男】公立'!U8</f>
        <v>0</v>
      </c>
      <c r="V8" s="249">
        <f>'【男】公立'!V8</f>
        <v>0</v>
      </c>
      <c r="W8" s="254">
        <f>'【男】公立'!W8</f>
        <v>0</v>
      </c>
    </row>
    <row r="9" spans="2:23" ht="13.5">
      <c r="B9" s="243" t="s">
        <v>26</v>
      </c>
      <c r="C9" s="244">
        <f aca="true" t="shared" si="4" ref="C9:C16">D9+K9+L9+O9+P9+Q9+R9+S9</f>
        <v>526</v>
      </c>
      <c r="D9" s="245">
        <f t="shared" si="2"/>
        <v>126</v>
      </c>
      <c r="E9" s="246">
        <f>'【男】公立'!E9</f>
        <v>117</v>
      </c>
      <c r="F9" s="247">
        <f>'【男】公立'!F9</f>
        <v>9</v>
      </c>
      <c r="G9" s="247">
        <f>'【男】公立'!G9</f>
        <v>0</v>
      </c>
      <c r="H9" s="247">
        <f>'【男】公立'!H9</f>
        <v>0</v>
      </c>
      <c r="I9" s="247">
        <f>'【男】公立'!I9</f>
        <v>0</v>
      </c>
      <c r="J9" s="248">
        <f>'【男】公立'!J9</f>
        <v>0</v>
      </c>
      <c r="K9" s="249">
        <f>'【男】公立'!K9</f>
        <v>62</v>
      </c>
      <c r="L9" s="250">
        <f t="shared" si="3"/>
        <v>4</v>
      </c>
      <c r="M9" s="251">
        <f>'【男】公立'!M9</f>
        <v>0</v>
      </c>
      <c r="N9" s="248">
        <f>'【男】公立'!N9</f>
        <v>4</v>
      </c>
      <c r="O9" s="249">
        <f>'【男】公立'!O9</f>
        <v>2</v>
      </c>
      <c r="P9" s="249">
        <f>'【男】公立'!P9</f>
        <v>321</v>
      </c>
      <c r="Q9" s="249">
        <f>'【男】公立'!Q9</f>
        <v>7</v>
      </c>
      <c r="R9" s="249">
        <f>'【男】公立'!R9</f>
        <v>4</v>
      </c>
      <c r="S9" s="252">
        <f>'【男】公立'!S9</f>
        <v>0</v>
      </c>
      <c r="T9" s="253">
        <f>'【男】公立'!T9</f>
        <v>0</v>
      </c>
      <c r="U9" s="249">
        <f>'【男】公立'!U9</f>
        <v>0</v>
      </c>
      <c r="V9" s="249">
        <f>'【男】公立'!V9</f>
        <v>0</v>
      </c>
      <c r="W9" s="254">
        <f>'【男】公立'!W9</f>
        <v>0</v>
      </c>
    </row>
    <row r="10" spans="2:23" ht="13.5">
      <c r="B10" s="243" t="s">
        <v>27</v>
      </c>
      <c r="C10" s="244">
        <f t="shared" si="4"/>
        <v>147</v>
      </c>
      <c r="D10" s="245">
        <f t="shared" si="2"/>
        <v>67</v>
      </c>
      <c r="E10" s="246">
        <f>'【男】公立'!E10+'【男】国・私立'!E10</f>
        <v>63</v>
      </c>
      <c r="F10" s="247">
        <f>'【男】公立'!F10+'【男】国・私立'!F10</f>
        <v>4</v>
      </c>
      <c r="G10" s="247">
        <f>'【男】公立'!G10+'【男】国・私立'!G10</f>
        <v>0</v>
      </c>
      <c r="H10" s="247">
        <f>'【男】公立'!H10+'【男】国・私立'!H10</f>
        <v>0</v>
      </c>
      <c r="I10" s="247">
        <f>'【男】公立'!I10+'【男】国・私立'!I10</f>
        <v>0</v>
      </c>
      <c r="J10" s="248">
        <f>'【男】公立'!J10+'【男】国・私立'!J10</f>
        <v>0</v>
      </c>
      <c r="K10" s="249">
        <f>'【男】公立'!K10+'【男】国・私立'!K10</f>
        <v>35</v>
      </c>
      <c r="L10" s="250">
        <f t="shared" si="3"/>
        <v>1</v>
      </c>
      <c r="M10" s="251">
        <f>'【男】公立'!M10+'【男】国・私立'!M10</f>
        <v>1</v>
      </c>
      <c r="N10" s="248">
        <f>'【男】公立'!N10+'【男】国・私立'!N10</f>
        <v>0</v>
      </c>
      <c r="O10" s="249">
        <f>'【男】公立'!O10+'【男】国・私立'!O10</f>
        <v>3</v>
      </c>
      <c r="P10" s="249">
        <f>'【男】公立'!P10+'【男】国・私立'!P10</f>
        <v>36</v>
      </c>
      <c r="Q10" s="249">
        <f>'【男】公立'!Q10+'【男】国・私立'!Q10</f>
        <v>0</v>
      </c>
      <c r="R10" s="249">
        <f>'【男】公立'!R10+'【男】国・私立'!R10</f>
        <v>5</v>
      </c>
      <c r="S10" s="252">
        <f>'【男】公立'!S10+'【男】国・私立'!S10</f>
        <v>0</v>
      </c>
      <c r="T10" s="253">
        <f>'【男】公立'!T10+'【男】国・私立'!T10</f>
        <v>0</v>
      </c>
      <c r="U10" s="249">
        <f>'【男】公立'!U10+'【男】国・私立'!U10</f>
        <v>0</v>
      </c>
      <c r="V10" s="249">
        <f>'【男】公立'!V10+'【男】国・私立'!V10</f>
        <v>0</v>
      </c>
      <c r="W10" s="254">
        <f>'【男】公立'!W10+'【男】国・私立'!W10</f>
        <v>0</v>
      </c>
    </row>
    <row r="11" spans="2:23" ht="13.5">
      <c r="B11" s="243" t="s">
        <v>28</v>
      </c>
      <c r="C11" s="244">
        <f t="shared" si="4"/>
        <v>72</v>
      </c>
      <c r="D11" s="245">
        <f t="shared" si="2"/>
        <v>14</v>
      </c>
      <c r="E11" s="246">
        <f>'【男】公立'!E11</f>
        <v>12</v>
      </c>
      <c r="F11" s="247">
        <f>'【男】公立'!F11</f>
        <v>2</v>
      </c>
      <c r="G11" s="247">
        <f>'【男】公立'!G11</f>
        <v>0</v>
      </c>
      <c r="H11" s="247">
        <f>'【男】公立'!H11</f>
        <v>0</v>
      </c>
      <c r="I11" s="247">
        <f>'【男】公立'!I11</f>
        <v>0</v>
      </c>
      <c r="J11" s="248">
        <f>'【男】公立'!J11</f>
        <v>0</v>
      </c>
      <c r="K11" s="249">
        <f>'【男】公立'!K11</f>
        <v>22</v>
      </c>
      <c r="L11" s="250">
        <f t="shared" si="3"/>
        <v>0</v>
      </c>
      <c r="M11" s="251">
        <f>'【男】公立'!M11</f>
        <v>0</v>
      </c>
      <c r="N11" s="248">
        <f>'【男】公立'!N11</f>
        <v>0</v>
      </c>
      <c r="O11" s="249">
        <f>'【男】公立'!O11</f>
        <v>3</v>
      </c>
      <c r="P11" s="249">
        <f>'【男】公立'!P11</f>
        <v>30</v>
      </c>
      <c r="Q11" s="249">
        <f>'【男】公立'!Q11</f>
        <v>0</v>
      </c>
      <c r="R11" s="249">
        <f>'【男】公立'!R11</f>
        <v>3</v>
      </c>
      <c r="S11" s="252">
        <f>'【男】公立'!S11</f>
        <v>0</v>
      </c>
      <c r="T11" s="253">
        <f>'【男】公立'!T11</f>
        <v>0</v>
      </c>
      <c r="U11" s="249">
        <f>'【男】公立'!U11</f>
        <v>0</v>
      </c>
      <c r="V11" s="249">
        <f>'【男】公立'!V11</f>
        <v>0</v>
      </c>
      <c r="W11" s="254">
        <f>'【男】公立'!W11</f>
        <v>0</v>
      </c>
    </row>
    <row r="12" spans="2:23" ht="13.5">
      <c r="B12" s="243" t="s">
        <v>29</v>
      </c>
      <c r="C12" s="244">
        <f t="shared" si="4"/>
        <v>0</v>
      </c>
      <c r="D12" s="245">
        <f t="shared" si="2"/>
        <v>0</v>
      </c>
      <c r="E12" s="246">
        <f>'【男】公立'!E12</f>
        <v>0</v>
      </c>
      <c r="F12" s="247">
        <f>'【男】公立'!F12</f>
        <v>0</v>
      </c>
      <c r="G12" s="247">
        <f>'【男】公立'!G12</f>
        <v>0</v>
      </c>
      <c r="H12" s="247">
        <f>'【男】公立'!H12</f>
        <v>0</v>
      </c>
      <c r="I12" s="247">
        <f>'【男】公立'!I12</f>
        <v>0</v>
      </c>
      <c r="J12" s="248">
        <f>'【男】公立'!J12</f>
        <v>0</v>
      </c>
      <c r="K12" s="249">
        <f>'【男】公立'!K12</f>
        <v>0</v>
      </c>
      <c r="L12" s="250">
        <f t="shared" si="3"/>
        <v>0</v>
      </c>
      <c r="M12" s="251">
        <f>'【男】公立'!M12</f>
        <v>0</v>
      </c>
      <c r="N12" s="248">
        <f>'【男】公立'!N12</f>
        <v>0</v>
      </c>
      <c r="O12" s="249">
        <f>'【男】公立'!O12</f>
        <v>0</v>
      </c>
      <c r="P12" s="249">
        <f>'【男】公立'!P12</f>
        <v>0</v>
      </c>
      <c r="Q12" s="249">
        <f>'【男】公立'!Q12</f>
        <v>0</v>
      </c>
      <c r="R12" s="249">
        <f>'【男】公立'!R12</f>
        <v>0</v>
      </c>
      <c r="S12" s="252">
        <f>'【男】公立'!S12</f>
        <v>0</v>
      </c>
      <c r="T12" s="253">
        <f>'【男】公立'!T12</f>
        <v>0</v>
      </c>
      <c r="U12" s="249">
        <f>'【男】公立'!U12</f>
        <v>0</v>
      </c>
      <c r="V12" s="249">
        <f>'【男】公立'!V12</f>
        <v>0</v>
      </c>
      <c r="W12" s="254">
        <f>'【男】公立'!W12</f>
        <v>0</v>
      </c>
    </row>
    <row r="13" spans="2:23" ht="13.5">
      <c r="B13" s="243" t="s">
        <v>58</v>
      </c>
      <c r="C13" s="244">
        <f t="shared" si="4"/>
        <v>2</v>
      </c>
      <c r="D13" s="245">
        <f t="shared" si="2"/>
        <v>2</v>
      </c>
      <c r="E13" s="246">
        <f>'【男】国・私立'!E11</f>
        <v>0</v>
      </c>
      <c r="F13" s="247">
        <f>'【男】国・私立'!F11</f>
        <v>0</v>
      </c>
      <c r="G13" s="247">
        <f>'【男】国・私立'!G11</f>
        <v>0</v>
      </c>
      <c r="H13" s="247">
        <f>'【男】国・私立'!H11</f>
        <v>0</v>
      </c>
      <c r="I13" s="247">
        <f>'【男】国・私立'!I11</f>
        <v>2</v>
      </c>
      <c r="J13" s="248">
        <f>'【男】国・私立'!J11</f>
        <v>0</v>
      </c>
      <c r="K13" s="249">
        <f>'【男】国・私立'!K11</f>
        <v>0</v>
      </c>
      <c r="L13" s="250">
        <f t="shared" si="3"/>
        <v>0</v>
      </c>
      <c r="M13" s="251">
        <f>'【男】国・私立'!M11</f>
        <v>0</v>
      </c>
      <c r="N13" s="248">
        <f>'【男】国・私立'!N11</f>
        <v>0</v>
      </c>
      <c r="O13" s="249">
        <f>'【男】国・私立'!O11</f>
        <v>0</v>
      </c>
      <c r="P13" s="249">
        <f>'【男】国・私立'!P11</f>
        <v>0</v>
      </c>
      <c r="Q13" s="249">
        <f>'【男】国・私立'!Q11</f>
        <v>0</v>
      </c>
      <c r="R13" s="249">
        <f>'【男】国・私立'!R11</f>
        <v>0</v>
      </c>
      <c r="S13" s="252">
        <f>'【男】国・私立'!S11</f>
        <v>0</v>
      </c>
      <c r="T13" s="253">
        <f>'【男】国・私立'!T11</f>
        <v>0</v>
      </c>
      <c r="U13" s="249">
        <f>'【男】国・私立'!U11</f>
        <v>0</v>
      </c>
      <c r="V13" s="249">
        <f>'【男】国・私立'!V11</f>
        <v>0</v>
      </c>
      <c r="W13" s="254">
        <f>'【男】国・私立'!W11</f>
        <v>0</v>
      </c>
    </row>
    <row r="14" spans="2:23" ht="13.5">
      <c r="B14" s="243" t="s">
        <v>30</v>
      </c>
      <c r="C14" s="244">
        <f t="shared" si="4"/>
        <v>53</v>
      </c>
      <c r="D14" s="245">
        <f t="shared" si="2"/>
        <v>30</v>
      </c>
      <c r="E14" s="246">
        <f>'【男】公立'!E13</f>
        <v>29</v>
      </c>
      <c r="F14" s="247">
        <f>'【男】公立'!F13</f>
        <v>1</v>
      </c>
      <c r="G14" s="247">
        <f>'【男】公立'!G13</f>
        <v>0</v>
      </c>
      <c r="H14" s="247">
        <f>'【男】公立'!H13</f>
        <v>0</v>
      </c>
      <c r="I14" s="247">
        <f>'【男】公立'!I13</f>
        <v>0</v>
      </c>
      <c r="J14" s="248">
        <f>'【男】公立'!J13</f>
        <v>0</v>
      </c>
      <c r="K14" s="249">
        <f>'【男】公立'!K13</f>
        <v>10</v>
      </c>
      <c r="L14" s="250">
        <f t="shared" si="3"/>
        <v>5</v>
      </c>
      <c r="M14" s="251">
        <f>'【男】公立'!M13</f>
        <v>0</v>
      </c>
      <c r="N14" s="248">
        <f>'【男】公立'!N13</f>
        <v>5</v>
      </c>
      <c r="O14" s="249">
        <f>'【男】公立'!O13</f>
        <v>2</v>
      </c>
      <c r="P14" s="249">
        <f>'【男】公立'!P13</f>
        <v>4</v>
      </c>
      <c r="Q14" s="249">
        <f>'【男】公立'!Q13</f>
        <v>1</v>
      </c>
      <c r="R14" s="249">
        <f>'【男】公立'!R13</f>
        <v>1</v>
      </c>
      <c r="S14" s="252">
        <f>'【男】公立'!S13</f>
        <v>0</v>
      </c>
      <c r="T14" s="253">
        <f>'【男】公立'!T13</f>
        <v>0</v>
      </c>
      <c r="U14" s="249">
        <f>'【男】公立'!U13</f>
        <v>0</v>
      </c>
      <c r="V14" s="249">
        <f>'【男】公立'!V13</f>
        <v>0</v>
      </c>
      <c r="W14" s="254">
        <f>'【男】公立'!W13</f>
        <v>0</v>
      </c>
    </row>
    <row r="15" spans="2:23" ht="13.5">
      <c r="B15" s="243" t="s">
        <v>59</v>
      </c>
      <c r="C15" s="244">
        <f>'【男】公立'!C14+'【男】国・私立'!C12</f>
        <v>8</v>
      </c>
      <c r="D15" s="245">
        <f>'【男】公立'!D14+'【男】国・私立'!D12</f>
        <v>2</v>
      </c>
      <c r="E15" s="246">
        <f>'【男】公立'!E14+'【男】国・私立'!E12</f>
        <v>0</v>
      </c>
      <c r="F15" s="247">
        <f>'【男】公立'!F14+'【男】国・私立'!F12</f>
        <v>2</v>
      </c>
      <c r="G15" s="247">
        <f>'【男】公立'!G14+'【男】国・私立'!G12</f>
        <v>0</v>
      </c>
      <c r="H15" s="247">
        <f>'【男】公立'!H14+'【男】国・私立'!H12</f>
        <v>0</v>
      </c>
      <c r="I15" s="247">
        <f>'【男】公立'!I14+'【男】国・私立'!I12</f>
        <v>0</v>
      </c>
      <c r="J15" s="248">
        <f>'【男】公立'!J14+'【男】国・私立'!J12</f>
        <v>0</v>
      </c>
      <c r="K15" s="249">
        <f>'【男】公立'!K14+'【男】国・私立'!K12</f>
        <v>1</v>
      </c>
      <c r="L15" s="250">
        <f>'【男】公立'!L14+'【男】国・私立'!L12</f>
        <v>0</v>
      </c>
      <c r="M15" s="251">
        <f>'【男】公立'!M14+'【男】国・私立'!M12</f>
        <v>0</v>
      </c>
      <c r="N15" s="248">
        <f>'【男】公立'!N14+'【男】国・私立'!N12</f>
        <v>0</v>
      </c>
      <c r="O15" s="249">
        <f>'【男】公立'!O14+'【男】国・私立'!O12</f>
        <v>0</v>
      </c>
      <c r="P15" s="249">
        <f>'【男】公立'!P14+'【男】国・私立'!P12</f>
        <v>3</v>
      </c>
      <c r="Q15" s="249">
        <f>'【男】公立'!Q14+'【男】国・私立'!Q12</f>
        <v>1</v>
      </c>
      <c r="R15" s="249">
        <f>'【男】公立'!R14+'【男】国・私立'!R12</f>
        <v>1</v>
      </c>
      <c r="S15" s="252">
        <f>'【男】公立'!S14+'【男】国・私立'!S12</f>
        <v>0</v>
      </c>
      <c r="T15" s="253">
        <f>'【男】公立'!T14+'【男】国・私立'!T12</f>
        <v>0</v>
      </c>
      <c r="U15" s="249">
        <f>'【男】公立'!U14+'【男】国・私立'!U12</f>
        <v>0</v>
      </c>
      <c r="V15" s="249">
        <f>'【男】公立'!V14+'【男】国・私立'!V12</f>
        <v>0</v>
      </c>
      <c r="W15" s="254">
        <f>'【男】公立'!W14+'【男】国・私立'!W12</f>
        <v>0</v>
      </c>
    </row>
    <row r="16" spans="2:23" ht="13.5">
      <c r="B16" s="243" t="s">
        <v>31</v>
      </c>
      <c r="C16" s="244">
        <f t="shared" si="4"/>
        <v>312</v>
      </c>
      <c r="D16" s="245">
        <f t="shared" si="2"/>
        <v>96</v>
      </c>
      <c r="E16" s="246">
        <f>'【男】公立'!E15+'【男】国・私立'!E13</f>
        <v>92</v>
      </c>
      <c r="F16" s="247">
        <f>'【男】公立'!F15+'【男】国・私立'!F13</f>
        <v>4</v>
      </c>
      <c r="G16" s="247">
        <f>'【男】公立'!G15+'【男】国・私立'!G13</f>
        <v>0</v>
      </c>
      <c r="H16" s="247">
        <f>'【男】公立'!H15+'【男】国・私立'!H13</f>
        <v>0</v>
      </c>
      <c r="I16" s="247">
        <f>'【男】公立'!I15+'【男】国・私立'!I13</f>
        <v>0</v>
      </c>
      <c r="J16" s="248">
        <f>'【男】公立'!J15+'【男】国・私立'!J13</f>
        <v>0</v>
      </c>
      <c r="K16" s="249">
        <f>'【男】公立'!K15+'【男】国・私立'!K13</f>
        <v>113</v>
      </c>
      <c r="L16" s="250">
        <f t="shared" si="3"/>
        <v>5</v>
      </c>
      <c r="M16" s="251">
        <f>'【男】公立'!M15+'【男】国・私立'!M13</f>
        <v>0</v>
      </c>
      <c r="N16" s="248">
        <f>'【男】公立'!N15+'【男】国・私立'!N13</f>
        <v>5</v>
      </c>
      <c r="O16" s="249">
        <f>'【男】公立'!O15+'【男】国・私立'!O13</f>
        <v>8</v>
      </c>
      <c r="P16" s="249">
        <f>'【男】公立'!P15+'【男】国・私立'!P13</f>
        <v>66</v>
      </c>
      <c r="Q16" s="249">
        <f>'【男】公立'!Q15+'【男】国・私立'!Q13</f>
        <v>7</v>
      </c>
      <c r="R16" s="249">
        <f>'【男】公立'!R15+'【男】国・私立'!R13</f>
        <v>17</v>
      </c>
      <c r="S16" s="252">
        <f>'【男】公立'!S15+'【男】国・私立'!S13</f>
        <v>0</v>
      </c>
      <c r="T16" s="253">
        <f>'【男】公立'!T15+'【男】国・私立'!T13</f>
        <v>0</v>
      </c>
      <c r="U16" s="249">
        <f>'【男】公立'!U15+'【男】国・私立'!U13</f>
        <v>0</v>
      </c>
      <c r="V16" s="249">
        <f>'【男】公立'!V15+'【男】国・私立'!V13</f>
        <v>0</v>
      </c>
      <c r="W16" s="254">
        <f>'【男】公立'!W15+'【男】国・私立'!W13</f>
        <v>0</v>
      </c>
    </row>
    <row r="17" spans="2:23" ht="13.5">
      <c r="B17" s="243" t="s">
        <v>32</v>
      </c>
      <c r="C17" s="244">
        <f aca="true" t="shared" si="5" ref="C17:C23">D17+K17+L17+O17+P17+Q17+R17+S17</f>
        <v>620</v>
      </c>
      <c r="D17" s="245">
        <f aca="true" t="shared" si="6" ref="D17:D23">SUM(E17:J17)</f>
        <v>438</v>
      </c>
      <c r="E17" s="246">
        <f>'【男】公立'!E16+'【男】国・私立'!E14</f>
        <v>429</v>
      </c>
      <c r="F17" s="247">
        <f>'【男】公立'!F16+'【男】国・私立'!F14</f>
        <v>8</v>
      </c>
      <c r="G17" s="247">
        <f>'【男】公立'!G16+'【男】国・私立'!G14</f>
        <v>1</v>
      </c>
      <c r="H17" s="247">
        <f>'【男】公立'!H16+'【男】国・私立'!H14</f>
        <v>0</v>
      </c>
      <c r="I17" s="247">
        <f>'【男】公立'!I16+'【男】国・私立'!I14</f>
        <v>0</v>
      </c>
      <c r="J17" s="248">
        <f>'【男】公立'!J16+'【男】国・私立'!J14</f>
        <v>0</v>
      </c>
      <c r="K17" s="249">
        <f>'【男】公立'!K16+'【男】国・私立'!K14</f>
        <v>19</v>
      </c>
      <c r="L17" s="250">
        <f>M17+N17</f>
        <v>109</v>
      </c>
      <c r="M17" s="251">
        <f>'【男】公立'!M16+'【男】国・私立'!M14</f>
        <v>50</v>
      </c>
      <c r="N17" s="248">
        <f>'【男】公立'!N16+'【男】国・私立'!N14</f>
        <v>59</v>
      </c>
      <c r="O17" s="249">
        <f>'【男】公立'!O16+'【男】国・私立'!O14</f>
        <v>1</v>
      </c>
      <c r="P17" s="249">
        <f>'【男】公立'!P16+'【男】国・私立'!P14</f>
        <v>3</v>
      </c>
      <c r="Q17" s="249">
        <f>'【男】公立'!Q16+'【男】国・私立'!Q14</f>
        <v>1</v>
      </c>
      <c r="R17" s="249">
        <f>'【男】公立'!R16+'【男】国・私立'!R14</f>
        <v>49</v>
      </c>
      <c r="S17" s="252">
        <f>'【男】公立'!S16+'【男】国・私立'!S14</f>
        <v>0</v>
      </c>
      <c r="T17" s="253">
        <f>'【男】公立'!T16+'【男】国・私立'!T14</f>
        <v>0</v>
      </c>
      <c r="U17" s="378">
        <f>'【男】公立'!U16+'【男】国・私立'!U14</f>
        <v>1</v>
      </c>
      <c r="V17" s="249">
        <f>'【男】公立'!V16+'【男】国・私立'!V14</f>
        <v>0</v>
      </c>
      <c r="W17" s="254">
        <f>'【男】公立'!W16+'【男】国・私立'!W14</f>
        <v>0</v>
      </c>
    </row>
    <row r="18" spans="2:23" ht="13.5">
      <c r="B18" s="255" t="s">
        <v>33</v>
      </c>
      <c r="C18" s="256">
        <f>D18+K18+L18+O18+P18+Q18+R18+S18</f>
        <v>199</v>
      </c>
      <c r="D18" s="257">
        <f t="shared" si="6"/>
        <v>23</v>
      </c>
      <c r="E18" s="258">
        <f aca="true" t="shared" si="7" ref="E18:K18">SUM(E19:E23)</f>
        <v>17</v>
      </c>
      <c r="F18" s="259">
        <f t="shared" si="7"/>
        <v>3</v>
      </c>
      <c r="G18" s="259">
        <f t="shared" si="7"/>
        <v>3</v>
      </c>
      <c r="H18" s="259">
        <f t="shared" si="7"/>
        <v>0</v>
      </c>
      <c r="I18" s="259">
        <f t="shared" si="7"/>
        <v>0</v>
      </c>
      <c r="J18" s="260">
        <f t="shared" si="7"/>
        <v>0</v>
      </c>
      <c r="K18" s="261">
        <f t="shared" si="7"/>
        <v>17</v>
      </c>
      <c r="L18" s="262">
        <f>SUM(M18:N18)</f>
        <v>5</v>
      </c>
      <c r="M18" s="258">
        <f aca="true" t="shared" si="8" ref="M18:W18">SUM(M19:M23)</f>
        <v>4</v>
      </c>
      <c r="N18" s="260">
        <f t="shared" si="8"/>
        <v>1</v>
      </c>
      <c r="O18" s="261">
        <f t="shared" si="8"/>
        <v>5</v>
      </c>
      <c r="P18" s="261">
        <f t="shared" si="8"/>
        <v>89</v>
      </c>
      <c r="Q18" s="261">
        <f t="shared" si="8"/>
        <v>40</v>
      </c>
      <c r="R18" s="261">
        <f t="shared" si="8"/>
        <v>20</v>
      </c>
      <c r="S18" s="263">
        <f t="shared" si="8"/>
        <v>0</v>
      </c>
      <c r="T18" s="264">
        <f t="shared" si="8"/>
        <v>0</v>
      </c>
      <c r="U18" s="261">
        <f t="shared" si="8"/>
        <v>0</v>
      </c>
      <c r="V18" s="261">
        <f t="shared" si="8"/>
        <v>0</v>
      </c>
      <c r="W18" s="265">
        <f t="shared" si="8"/>
        <v>0</v>
      </c>
    </row>
    <row r="19" spans="2:23" ht="13.5">
      <c r="B19" s="243" t="s">
        <v>24</v>
      </c>
      <c r="C19" s="244">
        <f t="shared" si="5"/>
        <v>137</v>
      </c>
      <c r="D19" s="245">
        <f t="shared" si="6"/>
        <v>20</v>
      </c>
      <c r="E19" s="251">
        <f>'【男】公立'!E18+'【男】国・私立'!E17</f>
        <v>14</v>
      </c>
      <c r="F19" s="247">
        <f>'【男】公立'!F18+'【男】国・私立'!F17</f>
        <v>3</v>
      </c>
      <c r="G19" s="247">
        <f>'【男】公立'!G18+'【男】国・私立'!G17</f>
        <v>3</v>
      </c>
      <c r="H19" s="247">
        <f>'【男】公立'!H18+'【男】国・私立'!H17</f>
        <v>0</v>
      </c>
      <c r="I19" s="247">
        <f>'【男】公立'!I18+'【男】国・私立'!I17</f>
        <v>0</v>
      </c>
      <c r="J19" s="248">
        <f>'【男】公立'!J18+'【男】国・私立'!J17</f>
        <v>0</v>
      </c>
      <c r="K19" s="249">
        <f>'【男】公立'!K18+'【男】国・私立'!K17</f>
        <v>11</v>
      </c>
      <c r="L19" s="250">
        <f>M19+N19</f>
        <v>5</v>
      </c>
      <c r="M19" s="251">
        <f>'【男】公立'!M18+'【男】国・私立'!M17</f>
        <v>4</v>
      </c>
      <c r="N19" s="248">
        <f>'【男】公立'!N18+'【男】国・私立'!N17</f>
        <v>1</v>
      </c>
      <c r="O19" s="249">
        <f>'【男】公立'!O18+'【男】国・私立'!O17</f>
        <v>1</v>
      </c>
      <c r="P19" s="249">
        <f>'【男】公立'!P18+'【男】国・私立'!P17</f>
        <v>50</v>
      </c>
      <c r="Q19" s="249">
        <f>'【男】公立'!Q18+'【男】国・私立'!Q17</f>
        <v>33</v>
      </c>
      <c r="R19" s="249">
        <f>'【男】公立'!R18+'【男】国・私立'!R17</f>
        <v>17</v>
      </c>
      <c r="S19" s="252">
        <f>'【男】公立'!S18+'【男】国・私立'!S17</f>
        <v>0</v>
      </c>
      <c r="T19" s="253">
        <f>'【男】公立'!T18+'【男】国・私立'!T17</f>
        <v>0</v>
      </c>
      <c r="U19" s="249">
        <f>'【男】公立'!U18+'【男】国・私立'!U17</f>
        <v>0</v>
      </c>
      <c r="V19" s="249">
        <f>'【男】公立'!V18+'【男】国・私立'!V17</f>
        <v>0</v>
      </c>
      <c r="W19" s="254">
        <f>'【男】公立'!W18+'【男】国・私立'!W17</f>
        <v>0</v>
      </c>
    </row>
    <row r="20" spans="2:23" ht="13.5">
      <c r="B20" s="243" t="s">
        <v>25</v>
      </c>
      <c r="C20" s="244">
        <f t="shared" si="5"/>
        <v>11</v>
      </c>
      <c r="D20" s="245">
        <f t="shared" si="6"/>
        <v>2</v>
      </c>
      <c r="E20" s="251">
        <f>'【男】公立'!E19</f>
        <v>2</v>
      </c>
      <c r="F20" s="247">
        <f>'【男】公立'!F19</f>
        <v>0</v>
      </c>
      <c r="G20" s="247">
        <f>'【男】公立'!G19</f>
        <v>0</v>
      </c>
      <c r="H20" s="247">
        <f>'【男】公立'!H19</f>
        <v>0</v>
      </c>
      <c r="I20" s="247">
        <f>'【男】公立'!I19</f>
        <v>0</v>
      </c>
      <c r="J20" s="248">
        <f>'【男】公立'!J19</f>
        <v>0</v>
      </c>
      <c r="K20" s="249">
        <f>'【男】公立'!K19</f>
        <v>2</v>
      </c>
      <c r="L20" s="250">
        <f>M20+N20</f>
        <v>0</v>
      </c>
      <c r="M20" s="251">
        <f>'【男】公立'!M19</f>
        <v>0</v>
      </c>
      <c r="N20" s="248">
        <f>'【男】公立'!N19</f>
        <v>0</v>
      </c>
      <c r="O20" s="249">
        <f>'【男】公立'!O19</f>
        <v>3</v>
      </c>
      <c r="P20" s="249">
        <f>'【男】公立'!P19</f>
        <v>3</v>
      </c>
      <c r="Q20" s="249">
        <f>'【男】公立'!Q19</f>
        <v>1</v>
      </c>
      <c r="R20" s="249">
        <f>'【男】公立'!R19</f>
        <v>0</v>
      </c>
      <c r="S20" s="252">
        <f>'【男】公立'!S19</f>
        <v>0</v>
      </c>
      <c r="T20" s="253">
        <f>'【男】公立'!T19</f>
        <v>0</v>
      </c>
      <c r="U20" s="249">
        <f>'【男】公立'!U19</f>
        <v>0</v>
      </c>
      <c r="V20" s="249">
        <f>'【男】公立'!V19</f>
        <v>0</v>
      </c>
      <c r="W20" s="254">
        <f>'【男】公立'!W19</f>
        <v>0</v>
      </c>
    </row>
    <row r="21" spans="2:23" ht="13.5">
      <c r="B21" s="243" t="s">
        <v>26</v>
      </c>
      <c r="C21" s="244">
        <f t="shared" si="5"/>
        <v>35</v>
      </c>
      <c r="D21" s="245">
        <f t="shared" si="6"/>
        <v>0</v>
      </c>
      <c r="E21" s="251">
        <f>'【男】公立'!E20</f>
        <v>0</v>
      </c>
      <c r="F21" s="247">
        <f>'【男】公立'!F20</f>
        <v>0</v>
      </c>
      <c r="G21" s="247">
        <f>'【男】公立'!G20</f>
        <v>0</v>
      </c>
      <c r="H21" s="247">
        <f>'【男】公立'!H20</f>
        <v>0</v>
      </c>
      <c r="I21" s="247">
        <f>'【男】公立'!I20</f>
        <v>0</v>
      </c>
      <c r="J21" s="248">
        <f>'【男】公立'!J20</f>
        <v>0</v>
      </c>
      <c r="K21" s="249">
        <f>'【男】公立'!K20</f>
        <v>4</v>
      </c>
      <c r="L21" s="250">
        <f>M21+N21</f>
        <v>0</v>
      </c>
      <c r="M21" s="251">
        <f>'【男】公立'!M20</f>
        <v>0</v>
      </c>
      <c r="N21" s="248">
        <f>'【男】公立'!N20</f>
        <v>0</v>
      </c>
      <c r="O21" s="249">
        <f>'【男】公立'!O20</f>
        <v>0</v>
      </c>
      <c r="P21" s="249">
        <f>'【男】公立'!P20</f>
        <v>28</v>
      </c>
      <c r="Q21" s="249">
        <f>'【男】公立'!Q20</f>
        <v>0</v>
      </c>
      <c r="R21" s="249">
        <f>'【男】公立'!R20</f>
        <v>3</v>
      </c>
      <c r="S21" s="252">
        <f>'【男】公立'!S20</f>
        <v>0</v>
      </c>
      <c r="T21" s="253">
        <f>'【男】公立'!T20</f>
        <v>0</v>
      </c>
      <c r="U21" s="249">
        <f>'【男】公立'!U20</f>
        <v>0</v>
      </c>
      <c r="V21" s="249">
        <f>'【男】公立'!V20</f>
        <v>0</v>
      </c>
      <c r="W21" s="254">
        <f>'【男】公立'!W20</f>
        <v>0</v>
      </c>
    </row>
    <row r="22" spans="2:23" ht="13.5">
      <c r="B22" s="243" t="s">
        <v>27</v>
      </c>
      <c r="C22" s="244">
        <f t="shared" si="5"/>
        <v>16</v>
      </c>
      <c r="D22" s="245">
        <f t="shared" si="6"/>
        <v>1</v>
      </c>
      <c r="E22" s="251">
        <f>'【男】公立'!E21</f>
        <v>1</v>
      </c>
      <c r="F22" s="247">
        <f>'【男】公立'!F21</f>
        <v>0</v>
      </c>
      <c r="G22" s="247">
        <f>'【男】公立'!G21</f>
        <v>0</v>
      </c>
      <c r="H22" s="247">
        <f>'【男】公立'!H21</f>
        <v>0</v>
      </c>
      <c r="I22" s="247">
        <f>'【男】公立'!I21</f>
        <v>0</v>
      </c>
      <c r="J22" s="248">
        <f>'【男】公立'!J21</f>
        <v>0</v>
      </c>
      <c r="K22" s="249">
        <f>'【男】公立'!K21</f>
        <v>0</v>
      </c>
      <c r="L22" s="250">
        <f>M22+N22</f>
        <v>0</v>
      </c>
      <c r="M22" s="251">
        <f>'【男】公立'!M21</f>
        <v>0</v>
      </c>
      <c r="N22" s="248">
        <f>'【男】公立'!N21</f>
        <v>0</v>
      </c>
      <c r="O22" s="249">
        <f>'【男】公立'!O21</f>
        <v>1</v>
      </c>
      <c r="P22" s="249">
        <f>'【男】公立'!P21</f>
        <v>8</v>
      </c>
      <c r="Q22" s="249">
        <f>'【男】公立'!Q21</f>
        <v>6</v>
      </c>
      <c r="R22" s="249">
        <f>'【男】公立'!R21</f>
        <v>0</v>
      </c>
      <c r="S22" s="252">
        <f>'【男】公立'!S21</f>
        <v>0</v>
      </c>
      <c r="T22" s="253">
        <f>'【男】公立'!T21</f>
        <v>0</v>
      </c>
      <c r="U22" s="249">
        <f>'【男】公立'!U21</f>
        <v>0</v>
      </c>
      <c r="V22" s="249">
        <f>'【男】公立'!V21</f>
        <v>0</v>
      </c>
      <c r="W22" s="254">
        <f>'【男】公立'!W21</f>
        <v>0</v>
      </c>
    </row>
    <row r="23" spans="2:23" ht="14.25" thickBot="1">
      <c r="B23" s="266" t="s">
        <v>29</v>
      </c>
      <c r="C23" s="267">
        <f t="shared" si="5"/>
        <v>0</v>
      </c>
      <c r="D23" s="268">
        <f t="shared" si="6"/>
        <v>0</v>
      </c>
      <c r="E23" s="269">
        <f>'【男】公立'!E22</f>
        <v>0</v>
      </c>
      <c r="F23" s="270">
        <f>'【男】公立'!F22</f>
        <v>0</v>
      </c>
      <c r="G23" s="270">
        <f>'【男】公立'!G22</f>
        <v>0</v>
      </c>
      <c r="H23" s="270">
        <f>'【男】公立'!H22</f>
        <v>0</v>
      </c>
      <c r="I23" s="270">
        <f>'【男】公立'!I22</f>
        <v>0</v>
      </c>
      <c r="J23" s="271">
        <f>'【男】公立'!J22</f>
        <v>0</v>
      </c>
      <c r="K23" s="272">
        <f>'【男】公立'!K22</f>
        <v>0</v>
      </c>
      <c r="L23" s="273">
        <f>M23+N23</f>
        <v>0</v>
      </c>
      <c r="M23" s="269">
        <f>'【男】公立'!M22</f>
        <v>0</v>
      </c>
      <c r="N23" s="271">
        <f>'【男】公立'!N22</f>
        <v>0</v>
      </c>
      <c r="O23" s="272">
        <f>'【男】公立'!O22</f>
        <v>0</v>
      </c>
      <c r="P23" s="272">
        <f>'【男】公立'!P22</f>
        <v>0</v>
      </c>
      <c r="Q23" s="272">
        <f>'【男】公立'!Q22</f>
        <v>0</v>
      </c>
      <c r="R23" s="272">
        <f>'【男】公立'!R22</f>
        <v>0</v>
      </c>
      <c r="S23" s="274">
        <f>'【男】公立'!S22</f>
        <v>0</v>
      </c>
      <c r="T23" s="275">
        <f>'【男】公立'!T22</f>
        <v>0</v>
      </c>
      <c r="U23" s="272">
        <f>'【男】公立'!U22</f>
        <v>0</v>
      </c>
      <c r="V23" s="272">
        <f>'【男】公立'!V22</f>
        <v>0</v>
      </c>
      <c r="W23" s="276">
        <f>'【男】公立'!W22</f>
        <v>0</v>
      </c>
    </row>
    <row r="24" ht="13.5">
      <c r="B24" s="277"/>
    </row>
    <row r="25" s="212" customFormat="1" ht="14.25" thickBot="1">
      <c r="B25" s="223" t="s">
        <v>34</v>
      </c>
    </row>
    <row r="26" spans="2:23" s="212" customFormat="1" ht="13.5">
      <c r="B26" s="218" t="s">
        <v>23</v>
      </c>
      <c r="C26" s="2">
        <f>D26+K26+L26+O26+P26+Q26+R26+S26</f>
        <v>100</v>
      </c>
      <c r="D26" s="278">
        <f aca="true" t="shared" si="9" ref="D26:W26">D6/$C6*100</f>
        <v>65.39818080564321</v>
      </c>
      <c r="E26" s="224">
        <f t="shared" si="9"/>
        <v>64.18229069983293</v>
      </c>
      <c r="F26" s="4">
        <f t="shared" si="9"/>
        <v>1.1694820865045479</v>
      </c>
      <c r="G26" s="224">
        <f t="shared" si="9"/>
        <v>0.027844811583441622</v>
      </c>
      <c r="H26" s="4">
        <f t="shared" si="9"/>
        <v>0</v>
      </c>
      <c r="I26" s="224">
        <f t="shared" si="9"/>
        <v>0.018563207722294413</v>
      </c>
      <c r="J26" s="289">
        <f t="shared" si="9"/>
        <v>0</v>
      </c>
      <c r="K26" s="5">
        <f t="shared" si="9"/>
        <v>11.295711899016151</v>
      </c>
      <c r="L26" s="5">
        <f t="shared" si="9"/>
        <v>6.3486170410246885</v>
      </c>
      <c r="M26" s="3">
        <f t="shared" si="9"/>
        <v>1.8191943567848523</v>
      </c>
      <c r="N26" s="289">
        <f t="shared" si="9"/>
        <v>4.529422684239837</v>
      </c>
      <c r="O26" s="5">
        <f t="shared" si="9"/>
        <v>0.6218674586968628</v>
      </c>
      <c r="P26" s="5">
        <f t="shared" si="9"/>
        <v>9.717839242621125</v>
      </c>
      <c r="Q26" s="5">
        <f t="shared" si="9"/>
        <v>0.5847410432522739</v>
      </c>
      <c r="R26" s="5">
        <f t="shared" si="9"/>
        <v>6.033042509745684</v>
      </c>
      <c r="S26" s="292">
        <f t="shared" si="9"/>
        <v>0</v>
      </c>
      <c r="T26" s="224">
        <f t="shared" si="9"/>
        <v>0.009281603861147207</v>
      </c>
      <c r="U26" s="5">
        <f t="shared" si="9"/>
        <v>0.009281603861147207</v>
      </c>
      <c r="V26" s="5">
        <f t="shared" si="9"/>
        <v>0</v>
      </c>
      <c r="W26" s="296">
        <f t="shared" si="9"/>
        <v>0</v>
      </c>
    </row>
    <row r="27" spans="2:23" s="212" customFormat="1" ht="13.5">
      <c r="B27" s="219" t="s">
        <v>24</v>
      </c>
      <c r="C27" s="6">
        <f aca="true" t="shared" si="10" ref="C27:C43">D27+K27+L27+O27+P27+Q27+R27+S27</f>
        <v>100</v>
      </c>
      <c r="D27" s="58">
        <f aca="true" t="shared" si="11" ref="D27:W27">D7/$C7*100</f>
        <v>70.15683177253752</v>
      </c>
      <c r="E27" s="140">
        <f t="shared" si="11"/>
        <v>69.11880852984316</v>
      </c>
      <c r="F27" s="8">
        <f t="shared" si="11"/>
        <v>1.0154575200270788</v>
      </c>
      <c r="G27" s="140">
        <f t="shared" si="11"/>
        <v>0.022565722667268417</v>
      </c>
      <c r="H27" s="8">
        <f t="shared" si="11"/>
        <v>0</v>
      </c>
      <c r="I27" s="140">
        <f t="shared" si="11"/>
        <v>0</v>
      </c>
      <c r="J27" s="290">
        <f t="shared" si="11"/>
        <v>0</v>
      </c>
      <c r="K27" s="9">
        <f t="shared" si="11"/>
        <v>10.538192485614353</v>
      </c>
      <c r="L27" s="9">
        <f t="shared" si="11"/>
        <v>6.104027981496108</v>
      </c>
      <c r="M27" s="7">
        <f t="shared" si="11"/>
        <v>1.4667719733724474</v>
      </c>
      <c r="N27" s="290">
        <f t="shared" si="11"/>
        <v>4.63725600812366</v>
      </c>
      <c r="O27" s="9">
        <f t="shared" si="11"/>
        <v>0.46259731467900256</v>
      </c>
      <c r="P27" s="9">
        <f t="shared" si="11"/>
        <v>5.878370754823424</v>
      </c>
      <c r="Q27" s="9">
        <f t="shared" si="11"/>
        <v>0.5077287600135394</v>
      </c>
      <c r="R27" s="9">
        <f t="shared" si="11"/>
        <v>6.35225093083606</v>
      </c>
      <c r="S27" s="141">
        <f t="shared" si="11"/>
        <v>0</v>
      </c>
      <c r="T27" s="140">
        <f t="shared" si="11"/>
        <v>0.011282861333634209</v>
      </c>
      <c r="U27" s="9">
        <f t="shared" si="11"/>
        <v>0</v>
      </c>
      <c r="V27" s="9">
        <f t="shared" si="11"/>
        <v>0</v>
      </c>
      <c r="W27" s="57">
        <f t="shared" si="11"/>
        <v>0</v>
      </c>
    </row>
    <row r="28" spans="2:23" s="212" customFormat="1" ht="13.5">
      <c r="B28" s="219" t="s">
        <v>25</v>
      </c>
      <c r="C28" s="6">
        <f t="shared" si="10"/>
        <v>100</v>
      </c>
      <c r="D28" s="58">
        <f aca="true" t="shared" si="12" ref="D28:W28">D8/$C8*100</f>
        <v>30.994152046783626</v>
      </c>
      <c r="E28" s="140">
        <f t="shared" si="12"/>
        <v>27.485380116959064</v>
      </c>
      <c r="F28" s="8">
        <f t="shared" si="12"/>
        <v>3.508771929824561</v>
      </c>
      <c r="G28" s="140">
        <f t="shared" si="12"/>
        <v>0</v>
      </c>
      <c r="H28" s="8">
        <f t="shared" si="12"/>
        <v>0</v>
      </c>
      <c r="I28" s="140">
        <f t="shared" si="12"/>
        <v>0</v>
      </c>
      <c r="J28" s="290">
        <f t="shared" si="12"/>
        <v>0</v>
      </c>
      <c r="K28" s="9">
        <f t="shared" si="12"/>
        <v>12.280701754385964</v>
      </c>
      <c r="L28" s="9">
        <f t="shared" si="12"/>
        <v>11.11111111111111</v>
      </c>
      <c r="M28" s="7">
        <f t="shared" si="12"/>
        <v>8.771929824561402</v>
      </c>
      <c r="N28" s="290">
        <f t="shared" si="12"/>
        <v>2.3391812865497075</v>
      </c>
      <c r="O28" s="9">
        <f t="shared" si="12"/>
        <v>4.093567251461988</v>
      </c>
      <c r="P28" s="9">
        <f t="shared" si="12"/>
        <v>36.84210526315789</v>
      </c>
      <c r="Q28" s="9">
        <f t="shared" si="12"/>
        <v>0.5847953216374269</v>
      </c>
      <c r="R28" s="9">
        <f t="shared" si="12"/>
        <v>4.093567251461988</v>
      </c>
      <c r="S28" s="141">
        <f t="shared" si="12"/>
        <v>0</v>
      </c>
      <c r="T28" s="140">
        <f t="shared" si="12"/>
        <v>0</v>
      </c>
      <c r="U28" s="9">
        <f t="shared" si="12"/>
        <v>0</v>
      </c>
      <c r="V28" s="9">
        <f t="shared" si="12"/>
        <v>0</v>
      </c>
      <c r="W28" s="57">
        <f t="shared" si="12"/>
        <v>0</v>
      </c>
    </row>
    <row r="29" spans="2:23" s="212" customFormat="1" ht="13.5">
      <c r="B29" s="219" t="s">
        <v>26</v>
      </c>
      <c r="C29" s="6">
        <f t="shared" si="10"/>
        <v>100</v>
      </c>
      <c r="D29" s="58">
        <f aca="true" t="shared" si="13" ref="D29:W29">D9/$C9*100</f>
        <v>23.954372623574145</v>
      </c>
      <c r="E29" s="140">
        <f t="shared" si="13"/>
        <v>22.24334600760456</v>
      </c>
      <c r="F29" s="8">
        <f t="shared" si="13"/>
        <v>1.7110266159695817</v>
      </c>
      <c r="G29" s="140">
        <f t="shared" si="13"/>
        <v>0</v>
      </c>
      <c r="H29" s="8">
        <f t="shared" si="13"/>
        <v>0</v>
      </c>
      <c r="I29" s="140">
        <f t="shared" si="13"/>
        <v>0</v>
      </c>
      <c r="J29" s="290">
        <f t="shared" si="13"/>
        <v>0</v>
      </c>
      <c r="K29" s="9">
        <f t="shared" si="13"/>
        <v>11.787072243346007</v>
      </c>
      <c r="L29" s="9">
        <f t="shared" si="13"/>
        <v>0.7604562737642585</v>
      </c>
      <c r="M29" s="7">
        <f t="shared" si="13"/>
        <v>0</v>
      </c>
      <c r="N29" s="290">
        <f t="shared" si="13"/>
        <v>0.7604562737642585</v>
      </c>
      <c r="O29" s="9">
        <f t="shared" si="13"/>
        <v>0.38022813688212925</v>
      </c>
      <c r="P29" s="9">
        <f t="shared" si="13"/>
        <v>61.026615969581755</v>
      </c>
      <c r="Q29" s="9">
        <f t="shared" si="13"/>
        <v>1.3307984790874523</v>
      </c>
      <c r="R29" s="9">
        <f t="shared" si="13"/>
        <v>0.7604562737642585</v>
      </c>
      <c r="S29" s="141">
        <f t="shared" si="13"/>
        <v>0</v>
      </c>
      <c r="T29" s="140">
        <f t="shared" si="13"/>
        <v>0</v>
      </c>
      <c r="U29" s="9">
        <f t="shared" si="13"/>
        <v>0</v>
      </c>
      <c r="V29" s="9">
        <f t="shared" si="13"/>
        <v>0</v>
      </c>
      <c r="W29" s="57">
        <f t="shared" si="13"/>
        <v>0</v>
      </c>
    </row>
    <row r="30" spans="2:23" s="212" customFormat="1" ht="13.5">
      <c r="B30" s="219" t="s">
        <v>27</v>
      </c>
      <c r="C30" s="6">
        <f t="shared" si="10"/>
        <v>100</v>
      </c>
      <c r="D30" s="58">
        <f aca="true" t="shared" si="14" ref="D30:W30">D10/$C10*100</f>
        <v>45.57823129251701</v>
      </c>
      <c r="E30" s="140">
        <f t="shared" si="14"/>
        <v>42.857142857142854</v>
      </c>
      <c r="F30" s="8">
        <f t="shared" si="14"/>
        <v>2.7210884353741496</v>
      </c>
      <c r="G30" s="140">
        <f t="shared" si="14"/>
        <v>0</v>
      </c>
      <c r="H30" s="8">
        <f t="shared" si="14"/>
        <v>0</v>
      </c>
      <c r="I30" s="140">
        <f t="shared" si="14"/>
        <v>0</v>
      </c>
      <c r="J30" s="290">
        <f t="shared" si="14"/>
        <v>0</v>
      </c>
      <c r="K30" s="9">
        <f t="shared" si="14"/>
        <v>23.809523809523807</v>
      </c>
      <c r="L30" s="9">
        <f t="shared" si="14"/>
        <v>0.6802721088435374</v>
      </c>
      <c r="M30" s="7">
        <f t="shared" si="14"/>
        <v>0.6802721088435374</v>
      </c>
      <c r="N30" s="290">
        <f t="shared" si="14"/>
        <v>0</v>
      </c>
      <c r="O30" s="9">
        <f t="shared" si="14"/>
        <v>2.0408163265306123</v>
      </c>
      <c r="P30" s="9">
        <f t="shared" si="14"/>
        <v>24.489795918367346</v>
      </c>
      <c r="Q30" s="9">
        <f t="shared" si="14"/>
        <v>0</v>
      </c>
      <c r="R30" s="9">
        <f t="shared" si="14"/>
        <v>3.4013605442176873</v>
      </c>
      <c r="S30" s="141">
        <f t="shared" si="14"/>
        <v>0</v>
      </c>
      <c r="T30" s="140">
        <f t="shared" si="14"/>
        <v>0</v>
      </c>
      <c r="U30" s="9">
        <f t="shared" si="14"/>
        <v>0</v>
      </c>
      <c r="V30" s="9">
        <f t="shared" si="14"/>
        <v>0</v>
      </c>
      <c r="W30" s="57">
        <f t="shared" si="14"/>
        <v>0</v>
      </c>
    </row>
    <row r="31" spans="2:23" s="212" customFormat="1" ht="13.5">
      <c r="B31" s="219" t="s">
        <v>28</v>
      </c>
      <c r="C31" s="6">
        <f t="shared" si="10"/>
        <v>100.00000000000001</v>
      </c>
      <c r="D31" s="58">
        <f aca="true" t="shared" si="15" ref="D31:W31">D11/$C11*100</f>
        <v>19.444444444444446</v>
      </c>
      <c r="E31" s="140">
        <f t="shared" si="15"/>
        <v>16.666666666666664</v>
      </c>
      <c r="F31" s="8">
        <f t="shared" si="15"/>
        <v>2.7777777777777777</v>
      </c>
      <c r="G31" s="140">
        <f t="shared" si="15"/>
        <v>0</v>
      </c>
      <c r="H31" s="8">
        <f t="shared" si="15"/>
        <v>0</v>
      </c>
      <c r="I31" s="140">
        <f t="shared" si="15"/>
        <v>0</v>
      </c>
      <c r="J31" s="290">
        <f t="shared" si="15"/>
        <v>0</v>
      </c>
      <c r="K31" s="9">
        <f t="shared" si="15"/>
        <v>30.555555555555557</v>
      </c>
      <c r="L31" s="9">
        <f t="shared" si="15"/>
        <v>0</v>
      </c>
      <c r="M31" s="7">
        <f t="shared" si="15"/>
        <v>0</v>
      </c>
      <c r="N31" s="290">
        <f t="shared" si="15"/>
        <v>0</v>
      </c>
      <c r="O31" s="9">
        <f t="shared" si="15"/>
        <v>4.166666666666666</v>
      </c>
      <c r="P31" s="9">
        <f t="shared" si="15"/>
        <v>41.66666666666667</v>
      </c>
      <c r="Q31" s="9">
        <f t="shared" si="15"/>
        <v>0</v>
      </c>
      <c r="R31" s="9">
        <f t="shared" si="15"/>
        <v>4.166666666666666</v>
      </c>
      <c r="S31" s="141">
        <f t="shared" si="15"/>
        <v>0</v>
      </c>
      <c r="T31" s="140">
        <f t="shared" si="15"/>
        <v>0</v>
      </c>
      <c r="U31" s="9">
        <f t="shared" si="15"/>
        <v>0</v>
      </c>
      <c r="V31" s="9">
        <f t="shared" si="15"/>
        <v>0</v>
      </c>
      <c r="W31" s="57">
        <f t="shared" si="15"/>
        <v>0</v>
      </c>
    </row>
    <row r="32" spans="2:23" s="212" customFormat="1" ht="13.5">
      <c r="B32" s="219" t="s">
        <v>29</v>
      </c>
      <c r="C32" s="6">
        <v>0</v>
      </c>
      <c r="D32" s="58">
        <v>0</v>
      </c>
      <c r="E32" s="140">
        <v>0</v>
      </c>
      <c r="F32" s="8">
        <v>0</v>
      </c>
      <c r="G32" s="140">
        <v>0</v>
      </c>
      <c r="H32" s="8">
        <v>0</v>
      </c>
      <c r="I32" s="140">
        <v>0</v>
      </c>
      <c r="J32" s="290">
        <v>0</v>
      </c>
      <c r="K32" s="9">
        <v>0</v>
      </c>
      <c r="L32" s="9">
        <v>0</v>
      </c>
      <c r="M32" s="7">
        <v>0</v>
      </c>
      <c r="N32" s="290">
        <v>0</v>
      </c>
      <c r="O32" s="9">
        <v>0</v>
      </c>
      <c r="P32" s="9">
        <v>0</v>
      </c>
      <c r="Q32" s="9">
        <v>0</v>
      </c>
      <c r="R32" s="9">
        <v>0</v>
      </c>
      <c r="S32" s="141">
        <v>0</v>
      </c>
      <c r="T32" s="140">
        <v>0</v>
      </c>
      <c r="U32" s="9">
        <v>0</v>
      </c>
      <c r="V32" s="9">
        <v>0</v>
      </c>
      <c r="W32" s="57">
        <v>0</v>
      </c>
    </row>
    <row r="33" spans="2:23" s="212" customFormat="1" ht="13.5">
      <c r="B33" s="219" t="s">
        <v>58</v>
      </c>
      <c r="C33" s="6">
        <f t="shared" si="10"/>
        <v>100</v>
      </c>
      <c r="D33" s="58">
        <f aca="true" t="shared" si="16" ref="D33:W33">D13/$C13*100</f>
        <v>100</v>
      </c>
      <c r="E33" s="140">
        <f t="shared" si="16"/>
        <v>0</v>
      </c>
      <c r="F33" s="8">
        <f t="shared" si="16"/>
        <v>0</v>
      </c>
      <c r="G33" s="140">
        <f t="shared" si="16"/>
        <v>0</v>
      </c>
      <c r="H33" s="8">
        <f t="shared" si="16"/>
        <v>0</v>
      </c>
      <c r="I33" s="140">
        <f t="shared" si="16"/>
        <v>100</v>
      </c>
      <c r="J33" s="290">
        <f t="shared" si="16"/>
        <v>0</v>
      </c>
      <c r="K33" s="9">
        <f t="shared" si="16"/>
        <v>0</v>
      </c>
      <c r="L33" s="9">
        <f t="shared" si="16"/>
        <v>0</v>
      </c>
      <c r="M33" s="7">
        <f t="shared" si="16"/>
        <v>0</v>
      </c>
      <c r="N33" s="290">
        <f t="shared" si="16"/>
        <v>0</v>
      </c>
      <c r="O33" s="9">
        <f t="shared" si="16"/>
        <v>0</v>
      </c>
      <c r="P33" s="9">
        <f t="shared" si="16"/>
        <v>0</v>
      </c>
      <c r="Q33" s="9">
        <f t="shared" si="16"/>
        <v>0</v>
      </c>
      <c r="R33" s="9">
        <f t="shared" si="16"/>
        <v>0</v>
      </c>
      <c r="S33" s="141">
        <f t="shared" si="16"/>
        <v>0</v>
      </c>
      <c r="T33" s="140">
        <f t="shared" si="16"/>
        <v>0</v>
      </c>
      <c r="U33" s="9">
        <f t="shared" si="16"/>
        <v>0</v>
      </c>
      <c r="V33" s="9">
        <f t="shared" si="16"/>
        <v>0</v>
      </c>
      <c r="W33" s="57">
        <f t="shared" si="16"/>
        <v>0</v>
      </c>
    </row>
    <row r="34" spans="2:23" s="212" customFormat="1" ht="13.5">
      <c r="B34" s="219" t="s">
        <v>30</v>
      </c>
      <c r="C34" s="6">
        <f>C10/$C10*100</f>
        <v>100</v>
      </c>
      <c r="D34" s="58">
        <f aca="true" t="shared" si="17" ref="D34:W35">D14/$C14*100</f>
        <v>56.60377358490566</v>
      </c>
      <c r="E34" s="140">
        <f t="shared" si="17"/>
        <v>54.71698113207547</v>
      </c>
      <c r="F34" s="8">
        <f t="shared" si="17"/>
        <v>1.8867924528301887</v>
      </c>
      <c r="G34" s="140">
        <f t="shared" si="17"/>
        <v>0</v>
      </c>
      <c r="H34" s="8">
        <f t="shared" si="17"/>
        <v>0</v>
      </c>
      <c r="I34" s="140">
        <f t="shared" si="17"/>
        <v>0</v>
      </c>
      <c r="J34" s="290">
        <f t="shared" si="17"/>
        <v>0</v>
      </c>
      <c r="K34" s="9">
        <f t="shared" si="17"/>
        <v>18.867924528301888</v>
      </c>
      <c r="L34" s="9">
        <f t="shared" si="17"/>
        <v>9.433962264150944</v>
      </c>
      <c r="M34" s="7">
        <f t="shared" si="17"/>
        <v>0</v>
      </c>
      <c r="N34" s="290">
        <f t="shared" si="17"/>
        <v>9.433962264150944</v>
      </c>
      <c r="O34" s="9">
        <f t="shared" si="17"/>
        <v>3.7735849056603774</v>
      </c>
      <c r="P34" s="9">
        <f t="shared" si="17"/>
        <v>7.547169811320755</v>
      </c>
      <c r="Q34" s="9">
        <f t="shared" si="17"/>
        <v>1.8867924528301887</v>
      </c>
      <c r="R34" s="9">
        <f t="shared" si="17"/>
        <v>1.8867924528301887</v>
      </c>
      <c r="S34" s="141">
        <f t="shared" si="17"/>
        <v>0</v>
      </c>
      <c r="T34" s="140">
        <f t="shared" si="17"/>
        <v>0</v>
      </c>
      <c r="U34" s="9">
        <f t="shared" si="17"/>
        <v>0</v>
      </c>
      <c r="V34" s="9">
        <f t="shared" si="17"/>
        <v>0</v>
      </c>
      <c r="W34" s="57">
        <f t="shared" si="17"/>
        <v>0</v>
      </c>
    </row>
    <row r="35" spans="2:23" s="212" customFormat="1" ht="13.5">
      <c r="B35" s="219" t="s">
        <v>59</v>
      </c>
      <c r="C35" s="6">
        <f>C11/$C11*100</f>
        <v>100</v>
      </c>
      <c r="D35" s="58">
        <f t="shared" si="17"/>
        <v>25</v>
      </c>
      <c r="E35" s="140">
        <f t="shared" si="17"/>
        <v>0</v>
      </c>
      <c r="F35" s="8">
        <f t="shared" si="17"/>
        <v>25</v>
      </c>
      <c r="G35" s="140">
        <f t="shared" si="17"/>
        <v>0</v>
      </c>
      <c r="H35" s="8">
        <f t="shared" si="17"/>
        <v>0</v>
      </c>
      <c r="I35" s="140">
        <f t="shared" si="17"/>
        <v>0</v>
      </c>
      <c r="J35" s="290">
        <f t="shared" si="17"/>
        <v>0</v>
      </c>
      <c r="K35" s="9">
        <f t="shared" si="17"/>
        <v>12.5</v>
      </c>
      <c r="L35" s="9">
        <f t="shared" si="17"/>
        <v>0</v>
      </c>
      <c r="M35" s="7">
        <f t="shared" si="17"/>
        <v>0</v>
      </c>
      <c r="N35" s="290">
        <f t="shared" si="17"/>
        <v>0</v>
      </c>
      <c r="O35" s="9">
        <f t="shared" si="17"/>
        <v>0</v>
      </c>
      <c r="P35" s="9">
        <f t="shared" si="17"/>
        <v>37.5</v>
      </c>
      <c r="Q35" s="9">
        <f t="shared" si="17"/>
        <v>12.5</v>
      </c>
      <c r="R35" s="9">
        <f t="shared" si="17"/>
        <v>12.5</v>
      </c>
      <c r="S35" s="141">
        <f t="shared" si="17"/>
        <v>0</v>
      </c>
      <c r="T35" s="140">
        <f t="shared" si="17"/>
        <v>0</v>
      </c>
      <c r="U35" s="9">
        <f t="shared" si="17"/>
        <v>0</v>
      </c>
      <c r="V35" s="9">
        <f t="shared" si="17"/>
        <v>0</v>
      </c>
      <c r="W35" s="57">
        <f t="shared" si="17"/>
        <v>0</v>
      </c>
    </row>
    <row r="36" spans="2:23" s="212" customFormat="1" ht="13.5">
      <c r="B36" s="219" t="s">
        <v>31</v>
      </c>
      <c r="C36" s="6">
        <f t="shared" si="10"/>
        <v>100</v>
      </c>
      <c r="D36" s="58">
        <f aca="true" t="shared" si="18" ref="D36:W36">D16/$C16*100</f>
        <v>30.76923076923077</v>
      </c>
      <c r="E36" s="140">
        <f t="shared" si="18"/>
        <v>29.48717948717949</v>
      </c>
      <c r="F36" s="8">
        <f t="shared" si="18"/>
        <v>1.282051282051282</v>
      </c>
      <c r="G36" s="140">
        <f t="shared" si="18"/>
        <v>0</v>
      </c>
      <c r="H36" s="8">
        <f t="shared" si="18"/>
        <v>0</v>
      </c>
      <c r="I36" s="140">
        <f t="shared" si="18"/>
        <v>0</v>
      </c>
      <c r="J36" s="290">
        <f t="shared" si="18"/>
        <v>0</v>
      </c>
      <c r="K36" s="9">
        <f t="shared" si="18"/>
        <v>36.217948717948715</v>
      </c>
      <c r="L36" s="9">
        <f t="shared" si="18"/>
        <v>1.6025641025641024</v>
      </c>
      <c r="M36" s="7">
        <f t="shared" si="18"/>
        <v>0</v>
      </c>
      <c r="N36" s="290">
        <f t="shared" si="18"/>
        <v>1.6025641025641024</v>
      </c>
      <c r="O36" s="9">
        <f t="shared" si="18"/>
        <v>2.564102564102564</v>
      </c>
      <c r="P36" s="9">
        <f t="shared" si="18"/>
        <v>21.153846153846153</v>
      </c>
      <c r="Q36" s="9">
        <f t="shared" si="18"/>
        <v>2.2435897435897436</v>
      </c>
      <c r="R36" s="9">
        <f t="shared" si="18"/>
        <v>5.448717948717949</v>
      </c>
      <c r="S36" s="141">
        <f t="shared" si="18"/>
        <v>0</v>
      </c>
      <c r="T36" s="140">
        <f t="shared" si="18"/>
        <v>0</v>
      </c>
      <c r="U36" s="9">
        <f t="shared" si="18"/>
        <v>0</v>
      </c>
      <c r="V36" s="9">
        <f t="shared" si="18"/>
        <v>0</v>
      </c>
      <c r="W36" s="57">
        <f t="shared" si="18"/>
        <v>0</v>
      </c>
    </row>
    <row r="37" spans="2:23" s="212" customFormat="1" ht="13.5">
      <c r="B37" s="219" t="s">
        <v>32</v>
      </c>
      <c r="C37" s="6">
        <f t="shared" si="10"/>
        <v>99.99999999999999</v>
      </c>
      <c r="D37" s="58">
        <f aca="true" t="shared" si="19" ref="D37:W37">D17/$C17*100</f>
        <v>70.64516129032258</v>
      </c>
      <c r="E37" s="140">
        <f t="shared" si="19"/>
        <v>69.19354838709677</v>
      </c>
      <c r="F37" s="8">
        <f t="shared" si="19"/>
        <v>1.2903225806451613</v>
      </c>
      <c r="G37" s="140">
        <f t="shared" si="19"/>
        <v>0.16129032258064516</v>
      </c>
      <c r="H37" s="8">
        <f t="shared" si="19"/>
        <v>0</v>
      </c>
      <c r="I37" s="140">
        <f t="shared" si="19"/>
        <v>0</v>
      </c>
      <c r="J37" s="290">
        <f t="shared" si="19"/>
        <v>0</v>
      </c>
      <c r="K37" s="9">
        <f t="shared" si="19"/>
        <v>3.064516129032258</v>
      </c>
      <c r="L37" s="9">
        <f t="shared" si="19"/>
        <v>17.580645161290324</v>
      </c>
      <c r="M37" s="7">
        <f t="shared" si="19"/>
        <v>8.064516129032258</v>
      </c>
      <c r="N37" s="290">
        <f t="shared" si="19"/>
        <v>9.516129032258064</v>
      </c>
      <c r="O37" s="9">
        <f t="shared" si="19"/>
        <v>0.16129032258064516</v>
      </c>
      <c r="P37" s="9">
        <f t="shared" si="19"/>
        <v>0.4838709677419355</v>
      </c>
      <c r="Q37" s="9">
        <f t="shared" si="19"/>
        <v>0.16129032258064516</v>
      </c>
      <c r="R37" s="9">
        <f t="shared" si="19"/>
        <v>7.903225806451612</v>
      </c>
      <c r="S37" s="141">
        <f t="shared" si="19"/>
        <v>0</v>
      </c>
      <c r="T37" s="140">
        <f t="shared" si="19"/>
        <v>0</v>
      </c>
      <c r="U37" s="9">
        <f t="shared" si="19"/>
        <v>0.16129032258064516</v>
      </c>
      <c r="V37" s="9">
        <f t="shared" si="19"/>
        <v>0</v>
      </c>
      <c r="W37" s="57">
        <f t="shared" si="19"/>
        <v>0</v>
      </c>
    </row>
    <row r="38" spans="2:23" s="212" customFormat="1" ht="13.5">
      <c r="B38" s="220" t="s">
        <v>33</v>
      </c>
      <c r="C38" s="133">
        <f t="shared" si="10"/>
        <v>100</v>
      </c>
      <c r="D38" s="134">
        <f aca="true" t="shared" si="20" ref="D38:W38">D18/$C18*100</f>
        <v>11.557788944723619</v>
      </c>
      <c r="E38" s="136">
        <f t="shared" si="20"/>
        <v>8.542713567839195</v>
      </c>
      <c r="F38" s="135">
        <f t="shared" si="20"/>
        <v>1.507537688442211</v>
      </c>
      <c r="G38" s="136">
        <f t="shared" si="20"/>
        <v>1.507537688442211</v>
      </c>
      <c r="H38" s="135">
        <f t="shared" si="20"/>
        <v>0</v>
      </c>
      <c r="I38" s="136">
        <f t="shared" si="20"/>
        <v>0</v>
      </c>
      <c r="J38" s="291">
        <f t="shared" si="20"/>
        <v>0</v>
      </c>
      <c r="K38" s="137">
        <f t="shared" si="20"/>
        <v>8.542713567839195</v>
      </c>
      <c r="L38" s="137">
        <f t="shared" si="20"/>
        <v>2.512562814070352</v>
      </c>
      <c r="M38" s="138">
        <f t="shared" si="20"/>
        <v>2.0100502512562812</v>
      </c>
      <c r="N38" s="291">
        <f t="shared" si="20"/>
        <v>0.5025125628140703</v>
      </c>
      <c r="O38" s="137">
        <f t="shared" si="20"/>
        <v>2.512562814070352</v>
      </c>
      <c r="P38" s="137">
        <f t="shared" si="20"/>
        <v>44.72361809045226</v>
      </c>
      <c r="Q38" s="137">
        <f t="shared" si="20"/>
        <v>20.100502512562816</v>
      </c>
      <c r="R38" s="137">
        <f t="shared" si="20"/>
        <v>10.050251256281408</v>
      </c>
      <c r="S38" s="139">
        <f t="shared" si="20"/>
        <v>0</v>
      </c>
      <c r="T38" s="136">
        <f t="shared" si="20"/>
        <v>0</v>
      </c>
      <c r="U38" s="137">
        <f t="shared" si="20"/>
        <v>0</v>
      </c>
      <c r="V38" s="137">
        <f t="shared" si="20"/>
        <v>0</v>
      </c>
      <c r="W38" s="293">
        <f t="shared" si="20"/>
        <v>0</v>
      </c>
    </row>
    <row r="39" spans="2:23" s="212" customFormat="1" ht="13.5">
      <c r="B39" s="219" t="s">
        <v>24</v>
      </c>
      <c r="C39" s="6">
        <f t="shared" si="10"/>
        <v>100</v>
      </c>
      <c r="D39" s="58">
        <f aca="true" t="shared" si="21" ref="D39:W39">D19/$C19*100</f>
        <v>14.5985401459854</v>
      </c>
      <c r="E39" s="140">
        <f t="shared" si="21"/>
        <v>10.218978102189782</v>
      </c>
      <c r="F39" s="8">
        <f t="shared" si="21"/>
        <v>2.18978102189781</v>
      </c>
      <c r="G39" s="140">
        <f t="shared" si="21"/>
        <v>2.18978102189781</v>
      </c>
      <c r="H39" s="8">
        <f t="shared" si="21"/>
        <v>0</v>
      </c>
      <c r="I39" s="140">
        <f t="shared" si="21"/>
        <v>0</v>
      </c>
      <c r="J39" s="290">
        <f t="shared" si="21"/>
        <v>0</v>
      </c>
      <c r="K39" s="9">
        <f t="shared" si="21"/>
        <v>8.02919708029197</v>
      </c>
      <c r="L39" s="9">
        <f t="shared" si="21"/>
        <v>3.64963503649635</v>
      </c>
      <c r="M39" s="7">
        <f t="shared" si="21"/>
        <v>2.9197080291970803</v>
      </c>
      <c r="N39" s="290">
        <f t="shared" si="21"/>
        <v>0.7299270072992701</v>
      </c>
      <c r="O39" s="9">
        <f t="shared" si="21"/>
        <v>0.7299270072992701</v>
      </c>
      <c r="P39" s="9">
        <f t="shared" si="21"/>
        <v>36.496350364963504</v>
      </c>
      <c r="Q39" s="9">
        <f t="shared" si="21"/>
        <v>24.087591240875913</v>
      </c>
      <c r="R39" s="9">
        <f t="shared" si="21"/>
        <v>12.408759124087592</v>
      </c>
      <c r="S39" s="141">
        <f t="shared" si="21"/>
        <v>0</v>
      </c>
      <c r="T39" s="140">
        <f t="shared" si="21"/>
        <v>0</v>
      </c>
      <c r="U39" s="9">
        <f t="shared" si="21"/>
        <v>0</v>
      </c>
      <c r="V39" s="9">
        <f t="shared" si="21"/>
        <v>0</v>
      </c>
      <c r="W39" s="57">
        <f t="shared" si="21"/>
        <v>0</v>
      </c>
    </row>
    <row r="40" spans="2:23" s="212" customFormat="1" ht="13.5">
      <c r="B40" s="219" t="s">
        <v>25</v>
      </c>
      <c r="C40" s="6">
        <f t="shared" si="10"/>
        <v>100</v>
      </c>
      <c r="D40" s="58">
        <f aca="true" t="shared" si="22" ref="D40:W40">D20/$C20*100</f>
        <v>18.181818181818183</v>
      </c>
      <c r="E40" s="140">
        <f t="shared" si="22"/>
        <v>18.181818181818183</v>
      </c>
      <c r="F40" s="8">
        <f t="shared" si="22"/>
        <v>0</v>
      </c>
      <c r="G40" s="140">
        <f t="shared" si="22"/>
        <v>0</v>
      </c>
      <c r="H40" s="8">
        <f t="shared" si="22"/>
        <v>0</v>
      </c>
      <c r="I40" s="140">
        <f t="shared" si="22"/>
        <v>0</v>
      </c>
      <c r="J40" s="290">
        <f t="shared" si="22"/>
        <v>0</v>
      </c>
      <c r="K40" s="9">
        <f t="shared" si="22"/>
        <v>18.181818181818183</v>
      </c>
      <c r="L40" s="9">
        <f t="shared" si="22"/>
        <v>0</v>
      </c>
      <c r="M40" s="7">
        <f t="shared" si="22"/>
        <v>0</v>
      </c>
      <c r="N40" s="290">
        <f t="shared" si="22"/>
        <v>0</v>
      </c>
      <c r="O40" s="9">
        <f t="shared" si="22"/>
        <v>27.27272727272727</v>
      </c>
      <c r="P40" s="9">
        <f t="shared" si="22"/>
        <v>27.27272727272727</v>
      </c>
      <c r="Q40" s="9">
        <f t="shared" si="22"/>
        <v>9.090909090909092</v>
      </c>
      <c r="R40" s="9">
        <f t="shared" si="22"/>
        <v>0</v>
      </c>
      <c r="S40" s="141">
        <f t="shared" si="22"/>
        <v>0</v>
      </c>
      <c r="T40" s="140">
        <f t="shared" si="22"/>
        <v>0</v>
      </c>
      <c r="U40" s="9">
        <f t="shared" si="22"/>
        <v>0</v>
      </c>
      <c r="V40" s="9">
        <f t="shared" si="22"/>
        <v>0</v>
      </c>
      <c r="W40" s="57">
        <f t="shared" si="22"/>
        <v>0</v>
      </c>
    </row>
    <row r="41" spans="2:23" s="212" customFormat="1" ht="13.5">
      <c r="B41" s="219" t="s">
        <v>26</v>
      </c>
      <c r="C41" s="6">
        <f t="shared" si="10"/>
        <v>100</v>
      </c>
      <c r="D41" s="58">
        <f aca="true" t="shared" si="23" ref="D41:W41">D21/$C21*100</f>
        <v>0</v>
      </c>
      <c r="E41" s="140">
        <f t="shared" si="23"/>
        <v>0</v>
      </c>
      <c r="F41" s="8">
        <f t="shared" si="23"/>
        <v>0</v>
      </c>
      <c r="G41" s="140">
        <f t="shared" si="23"/>
        <v>0</v>
      </c>
      <c r="H41" s="8">
        <f t="shared" si="23"/>
        <v>0</v>
      </c>
      <c r="I41" s="140">
        <f t="shared" si="23"/>
        <v>0</v>
      </c>
      <c r="J41" s="290">
        <f t="shared" si="23"/>
        <v>0</v>
      </c>
      <c r="K41" s="9">
        <f t="shared" si="23"/>
        <v>11.428571428571429</v>
      </c>
      <c r="L41" s="9">
        <f t="shared" si="23"/>
        <v>0</v>
      </c>
      <c r="M41" s="7">
        <f t="shared" si="23"/>
        <v>0</v>
      </c>
      <c r="N41" s="290">
        <f t="shared" si="23"/>
        <v>0</v>
      </c>
      <c r="O41" s="9">
        <f t="shared" si="23"/>
        <v>0</v>
      </c>
      <c r="P41" s="9">
        <f t="shared" si="23"/>
        <v>80</v>
      </c>
      <c r="Q41" s="9">
        <f t="shared" si="23"/>
        <v>0</v>
      </c>
      <c r="R41" s="9">
        <f t="shared" si="23"/>
        <v>8.571428571428571</v>
      </c>
      <c r="S41" s="141">
        <f t="shared" si="23"/>
        <v>0</v>
      </c>
      <c r="T41" s="140">
        <f t="shared" si="23"/>
        <v>0</v>
      </c>
      <c r="U41" s="9">
        <f t="shared" si="23"/>
        <v>0</v>
      </c>
      <c r="V41" s="9">
        <f t="shared" si="23"/>
        <v>0</v>
      </c>
      <c r="W41" s="57">
        <f t="shared" si="23"/>
        <v>0</v>
      </c>
    </row>
    <row r="42" spans="2:23" s="212" customFormat="1" ht="13.5">
      <c r="B42" s="219" t="s">
        <v>27</v>
      </c>
      <c r="C42" s="6">
        <f t="shared" si="10"/>
        <v>100</v>
      </c>
      <c r="D42" s="58">
        <f aca="true" t="shared" si="24" ref="D42:W42">D22/$C22*100</f>
        <v>6.25</v>
      </c>
      <c r="E42" s="140">
        <f t="shared" si="24"/>
        <v>6.25</v>
      </c>
      <c r="F42" s="8">
        <f t="shared" si="24"/>
        <v>0</v>
      </c>
      <c r="G42" s="140">
        <f t="shared" si="24"/>
        <v>0</v>
      </c>
      <c r="H42" s="8">
        <f t="shared" si="24"/>
        <v>0</v>
      </c>
      <c r="I42" s="140">
        <f t="shared" si="24"/>
        <v>0</v>
      </c>
      <c r="J42" s="290">
        <f t="shared" si="24"/>
        <v>0</v>
      </c>
      <c r="K42" s="9">
        <f t="shared" si="24"/>
        <v>0</v>
      </c>
      <c r="L42" s="9">
        <f t="shared" si="24"/>
        <v>0</v>
      </c>
      <c r="M42" s="7">
        <f t="shared" si="24"/>
        <v>0</v>
      </c>
      <c r="N42" s="290">
        <f t="shared" si="24"/>
        <v>0</v>
      </c>
      <c r="O42" s="9">
        <f t="shared" si="24"/>
        <v>6.25</v>
      </c>
      <c r="P42" s="9">
        <f t="shared" si="24"/>
        <v>50</v>
      </c>
      <c r="Q42" s="9">
        <f t="shared" si="24"/>
        <v>37.5</v>
      </c>
      <c r="R42" s="9">
        <f t="shared" si="24"/>
        <v>0</v>
      </c>
      <c r="S42" s="141">
        <f t="shared" si="24"/>
        <v>0</v>
      </c>
      <c r="T42" s="140">
        <f t="shared" si="24"/>
        <v>0</v>
      </c>
      <c r="U42" s="9">
        <f t="shared" si="24"/>
        <v>0</v>
      </c>
      <c r="V42" s="9">
        <f t="shared" si="24"/>
        <v>0</v>
      </c>
      <c r="W42" s="57">
        <f t="shared" si="24"/>
        <v>0</v>
      </c>
    </row>
    <row r="43" spans="2:23" s="212" customFormat="1" ht="14.25" thickBot="1">
      <c r="B43" s="221" t="s">
        <v>29</v>
      </c>
      <c r="C43" s="142">
        <f t="shared" si="10"/>
        <v>0</v>
      </c>
      <c r="D43" s="61">
        <v>0</v>
      </c>
      <c r="E43" s="145">
        <v>0</v>
      </c>
      <c r="F43" s="144">
        <v>0</v>
      </c>
      <c r="G43" s="145">
        <v>0</v>
      </c>
      <c r="H43" s="144">
        <v>0</v>
      </c>
      <c r="I43" s="145">
        <v>0</v>
      </c>
      <c r="J43" s="294">
        <v>0</v>
      </c>
      <c r="K43" s="10">
        <v>0</v>
      </c>
      <c r="L43" s="10">
        <v>0</v>
      </c>
      <c r="M43" s="143">
        <v>0</v>
      </c>
      <c r="N43" s="294">
        <v>0</v>
      </c>
      <c r="O43" s="10">
        <v>0</v>
      </c>
      <c r="P43" s="10">
        <v>0</v>
      </c>
      <c r="Q43" s="10">
        <v>0</v>
      </c>
      <c r="R43" s="10">
        <v>0</v>
      </c>
      <c r="S43" s="295">
        <v>0</v>
      </c>
      <c r="T43" s="145">
        <v>0</v>
      </c>
      <c r="U43" s="10">
        <v>0</v>
      </c>
      <c r="V43" s="10">
        <v>0</v>
      </c>
      <c r="W43" s="60">
        <v>0</v>
      </c>
    </row>
  </sheetData>
  <sheetProtection/>
  <mergeCells count="25">
    <mergeCell ref="B3:B5"/>
    <mergeCell ref="C3:C4"/>
    <mergeCell ref="D3:J3"/>
    <mergeCell ref="M3:N3"/>
    <mergeCell ref="I4:I5"/>
    <mergeCell ref="J4:J5"/>
    <mergeCell ref="K4:K5"/>
    <mergeCell ref="L4:L5"/>
    <mergeCell ref="M4:M5"/>
    <mergeCell ref="T2:W2"/>
    <mergeCell ref="T3:W3"/>
    <mergeCell ref="D4:D5"/>
    <mergeCell ref="E4:E5"/>
    <mergeCell ref="F4:F5"/>
    <mergeCell ref="G4:G5"/>
    <mergeCell ref="H4:H5"/>
    <mergeCell ref="N4:N5"/>
    <mergeCell ref="V4:V5"/>
    <mergeCell ref="W4:W5"/>
    <mergeCell ref="T4:T5"/>
    <mergeCell ref="U4:U5"/>
    <mergeCell ref="O4:O5"/>
    <mergeCell ref="Q4:Q5"/>
    <mergeCell ref="R4:R5"/>
    <mergeCell ref="S4:S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3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3" sqref="B3:B5"/>
    </sheetView>
  </sheetViews>
  <sheetFormatPr defaultColWidth="5.875" defaultRowHeight="13.5"/>
  <cols>
    <col min="1" max="1" width="9.00390625" style="226" customWidth="1"/>
    <col min="2" max="2" width="10.625" style="226" customWidth="1"/>
    <col min="3" max="3" width="11.25390625" style="226" bestFit="1" customWidth="1"/>
    <col min="4" max="4" width="9.25390625" style="226" bestFit="1" customWidth="1"/>
    <col min="5" max="5" width="7.50390625" style="226" customWidth="1"/>
    <col min="6" max="6" width="7.125" style="226" customWidth="1"/>
    <col min="7" max="8" width="5.875" style="226" customWidth="1"/>
    <col min="9" max="9" width="7.875" style="226" bestFit="1" customWidth="1"/>
    <col min="10" max="10" width="5.875" style="226" customWidth="1"/>
    <col min="11" max="11" width="8.25390625" style="226" customWidth="1"/>
    <col min="12" max="14" width="6.875" style="226" customWidth="1"/>
    <col min="15" max="15" width="6.00390625" style="226" customWidth="1"/>
    <col min="16" max="18" width="7.125" style="226" customWidth="1"/>
    <col min="19" max="19" width="4.50390625" style="226" customWidth="1"/>
    <col min="20" max="22" width="4.375" style="226" customWidth="1"/>
    <col min="23" max="23" width="4.50390625" style="226" customWidth="1"/>
    <col min="24" max="250" width="9.00390625" style="226" customWidth="1"/>
    <col min="251" max="251" width="10.625" style="226" customWidth="1"/>
    <col min="252" max="252" width="11.25390625" style="226" bestFit="1" customWidth="1"/>
    <col min="253" max="253" width="9.25390625" style="226" bestFit="1" customWidth="1"/>
    <col min="254" max="254" width="7.50390625" style="226" customWidth="1"/>
    <col min="255" max="255" width="7.125" style="226" customWidth="1"/>
    <col min="256" max="16384" width="5.875" style="226" customWidth="1"/>
  </cols>
  <sheetData>
    <row r="1" ht="17.25">
      <c r="B1" s="225" t="s">
        <v>77</v>
      </c>
    </row>
    <row r="2" spans="2:23" ht="18" thickBot="1">
      <c r="B2" s="225"/>
      <c r="T2" s="403" t="s">
        <v>83</v>
      </c>
      <c r="U2" s="403"/>
      <c r="V2" s="403"/>
      <c r="W2" s="403"/>
    </row>
    <row r="3" spans="2:23" ht="29.25" customHeight="1" thickBot="1">
      <c r="B3" s="444" t="s">
        <v>0</v>
      </c>
      <c r="C3" s="447" t="s">
        <v>1</v>
      </c>
      <c r="D3" s="449" t="s">
        <v>2</v>
      </c>
      <c r="E3" s="450"/>
      <c r="F3" s="450"/>
      <c r="G3" s="450"/>
      <c r="H3" s="450"/>
      <c r="I3" s="450"/>
      <c r="J3" s="451"/>
      <c r="K3" s="227" t="s">
        <v>65</v>
      </c>
      <c r="L3" s="228" t="s">
        <v>66</v>
      </c>
      <c r="M3" s="452" t="s">
        <v>3</v>
      </c>
      <c r="N3" s="453"/>
      <c r="O3" s="227" t="s">
        <v>67</v>
      </c>
      <c r="P3" s="227" t="s">
        <v>68</v>
      </c>
      <c r="Q3" s="227" t="s">
        <v>69</v>
      </c>
      <c r="R3" s="227" t="s">
        <v>70</v>
      </c>
      <c r="S3" s="228" t="s">
        <v>71</v>
      </c>
      <c r="T3" s="431" t="s">
        <v>52</v>
      </c>
      <c r="U3" s="432"/>
      <c r="V3" s="432"/>
      <c r="W3" s="433"/>
    </row>
    <row r="4" spans="2:23" ht="45.75" customHeight="1">
      <c r="B4" s="445"/>
      <c r="C4" s="448"/>
      <c r="D4" s="434" t="s">
        <v>4</v>
      </c>
      <c r="E4" s="436" t="s">
        <v>5</v>
      </c>
      <c r="F4" s="438" t="s">
        <v>6</v>
      </c>
      <c r="G4" s="438" t="s">
        <v>7</v>
      </c>
      <c r="H4" s="438" t="s">
        <v>8</v>
      </c>
      <c r="I4" s="438" t="s">
        <v>9</v>
      </c>
      <c r="J4" s="440" t="s">
        <v>10</v>
      </c>
      <c r="K4" s="425" t="s">
        <v>11</v>
      </c>
      <c r="L4" s="454" t="s">
        <v>4</v>
      </c>
      <c r="M4" s="456" t="s">
        <v>12</v>
      </c>
      <c r="N4" s="440" t="s">
        <v>13</v>
      </c>
      <c r="O4" s="423" t="s">
        <v>14</v>
      </c>
      <c r="P4" s="229" t="s">
        <v>72</v>
      </c>
      <c r="Q4" s="425" t="s">
        <v>15</v>
      </c>
      <c r="R4" s="427" t="s">
        <v>16</v>
      </c>
      <c r="S4" s="429" t="s">
        <v>73</v>
      </c>
      <c r="T4" s="419" t="s">
        <v>17</v>
      </c>
      <c r="U4" s="421" t="s">
        <v>18</v>
      </c>
      <c r="V4" s="421" t="s">
        <v>19</v>
      </c>
      <c r="W4" s="442" t="s">
        <v>20</v>
      </c>
    </row>
    <row r="5" spans="2:23" ht="44.25" customHeight="1" thickBot="1">
      <c r="B5" s="446"/>
      <c r="C5" s="230" t="s">
        <v>21</v>
      </c>
      <c r="D5" s="435"/>
      <c r="E5" s="437"/>
      <c r="F5" s="439"/>
      <c r="G5" s="439"/>
      <c r="H5" s="439"/>
      <c r="I5" s="439"/>
      <c r="J5" s="441"/>
      <c r="K5" s="426"/>
      <c r="L5" s="455"/>
      <c r="M5" s="457"/>
      <c r="N5" s="441"/>
      <c r="O5" s="424"/>
      <c r="P5" s="231" t="s">
        <v>22</v>
      </c>
      <c r="Q5" s="426"/>
      <c r="R5" s="428"/>
      <c r="S5" s="430"/>
      <c r="T5" s="420"/>
      <c r="U5" s="422"/>
      <c r="V5" s="422"/>
      <c r="W5" s="443"/>
    </row>
    <row r="6" spans="2:23" ht="13.5">
      <c r="B6" s="232" t="s">
        <v>23</v>
      </c>
      <c r="C6" s="233">
        <f>D6+K6+L6+O6+P6+Q6+R6+S6</f>
        <v>11127</v>
      </c>
      <c r="D6" s="234">
        <f aca="true" t="shared" si="0" ref="D6:K6">SUM(D7:D17)</f>
        <v>7672</v>
      </c>
      <c r="E6" s="235">
        <f t="shared" si="0"/>
        <v>6335</v>
      </c>
      <c r="F6" s="236">
        <f t="shared" si="0"/>
        <v>1293</v>
      </c>
      <c r="G6" s="236">
        <f t="shared" si="0"/>
        <v>3</v>
      </c>
      <c r="H6" s="236">
        <f t="shared" si="0"/>
        <v>2</v>
      </c>
      <c r="I6" s="236">
        <f t="shared" si="0"/>
        <v>39</v>
      </c>
      <c r="J6" s="237">
        <f t="shared" si="0"/>
        <v>0</v>
      </c>
      <c r="K6" s="238">
        <f t="shared" si="0"/>
        <v>1753</v>
      </c>
      <c r="L6" s="238">
        <f>M6+N6</f>
        <v>392</v>
      </c>
      <c r="M6" s="239">
        <f aca="true" t="shared" si="1" ref="M6:W6">SUM(M7:M17)</f>
        <v>152</v>
      </c>
      <c r="N6" s="237">
        <f t="shared" si="1"/>
        <v>240</v>
      </c>
      <c r="O6" s="238">
        <f t="shared" si="1"/>
        <v>13</v>
      </c>
      <c r="P6" s="238">
        <f t="shared" si="1"/>
        <v>668</v>
      </c>
      <c r="Q6" s="238">
        <f t="shared" si="1"/>
        <v>127</v>
      </c>
      <c r="R6" s="238">
        <f t="shared" si="1"/>
        <v>502</v>
      </c>
      <c r="S6" s="240">
        <f t="shared" si="1"/>
        <v>0</v>
      </c>
      <c r="T6" s="241">
        <f t="shared" si="1"/>
        <v>0</v>
      </c>
      <c r="U6" s="238">
        <f t="shared" si="1"/>
        <v>2</v>
      </c>
      <c r="V6" s="238">
        <f t="shared" si="1"/>
        <v>0</v>
      </c>
      <c r="W6" s="242">
        <f t="shared" si="1"/>
        <v>0</v>
      </c>
    </row>
    <row r="7" spans="2:23" ht="13.5">
      <c r="B7" s="243" t="s">
        <v>24</v>
      </c>
      <c r="C7" s="244">
        <f>D7+K7+L7+O7+P7+Q7+R7+S7</f>
        <v>9372</v>
      </c>
      <c r="D7" s="245">
        <f>SUM(E7:J7)</f>
        <v>6714</v>
      </c>
      <c r="E7" s="246">
        <f>'【女】公立'!E7+'【女】国・私立'!E7+'【女】国・私立'!E9</f>
        <v>5563</v>
      </c>
      <c r="F7" s="247">
        <f>'【女】公立'!F7+'【女】国・私立'!F7+'【女】国・私立'!F9</f>
        <v>1146</v>
      </c>
      <c r="G7" s="247">
        <f>'【女】公立'!G7+'【女】国・私立'!G7+'【女】国・私立'!G9</f>
        <v>3</v>
      </c>
      <c r="H7" s="247">
        <f>'【女】公立'!H7+'【女】国・私立'!H7+'【女】国・私立'!H9</f>
        <v>2</v>
      </c>
      <c r="I7" s="247">
        <f>'【女】公立'!I7+'【女】国・私立'!I7+'【女】国・私立'!I9</f>
        <v>0</v>
      </c>
      <c r="J7" s="248">
        <f>'【女】公立'!J7+'【女】国・私立'!J7+'【女】国・私立'!J9</f>
        <v>0</v>
      </c>
      <c r="K7" s="249">
        <f>'【女】公立'!K7+'【女】国・私立'!K7+'【女】国・私立'!K9</f>
        <v>1440</v>
      </c>
      <c r="L7" s="250">
        <f>M7+N7</f>
        <v>286</v>
      </c>
      <c r="M7" s="251">
        <f>'【女】公立'!M7+'【女】国・私立'!M7+'【女】国・私立'!M9</f>
        <v>96</v>
      </c>
      <c r="N7" s="248">
        <f>'【女】公立'!N7+'【女】国・私立'!N7+'【女】国・私立'!N9</f>
        <v>190</v>
      </c>
      <c r="O7" s="249">
        <f>'【女】公立'!O7+'【女】国・私立'!O7+'【女】国・私立'!O9</f>
        <v>9</v>
      </c>
      <c r="P7" s="249">
        <f>'【女】公立'!P7+'【女】国・私立'!P7+'【女】国・私立'!P9</f>
        <v>410</v>
      </c>
      <c r="Q7" s="249">
        <f>'【女】公立'!Q7+'【女】国・私立'!Q7+'【女】国・私立'!Q9</f>
        <v>103</v>
      </c>
      <c r="R7" s="249">
        <f>'【女】公立'!R7+'【女】国・私立'!R7+'【女】国・私立'!R9</f>
        <v>410</v>
      </c>
      <c r="S7" s="252">
        <f>'【女】公立'!S7+'【女】国・私立'!S7+'【女】国・私立'!S9</f>
        <v>0</v>
      </c>
      <c r="T7" s="253">
        <f>'【女】公立'!T7+'【女】国・私立'!T7+'【女】国・私立'!T9</f>
        <v>0</v>
      </c>
      <c r="U7" s="249">
        <f>'【女】公立'!U7+'【女】国・私立'!U7+'【女】国・私立'!U9</f>
        <v>2</v>
      </c>
      <c r="V7" s="249">
        <f>'【女】公立'!V7+'【女】国・私立'!V7+'【女】国・私立'!V9</f>
        <v>0</v>
      </c>
      <c r="W7" s="254">
        <f>'【女】公立'!W7+'【女】国・私立'!W7+'【女】国・私立'!W9</f>
        <v>0</v>
      </c>
    </row>
    <row r="8" spans="2:23" ht="13.5">
      <c r="B8" s="243" t="s">
        <v>25</v>
      </c>
      <c r="C8" s="244">
        <f>D8+K8+L8+O8+P8+Q8+R8+S8</f>
        <v>145</v>
      </c>
      <c r="D8" s="245">
        <f aca="true" t="shared" si="2" ref="D8:D16">SUM(E8:J8)</f>
        <v>46</v>
      </c>
      <c r="E8" s="246">
        <f>'【女】公立'!E8</f>
        <v>22</v>
      </c>
      <c r="F8" s="247">
        <f>'【女】公立'!F8</f>
        <v>24</v>
      </c>
      <c r="G8" s="247">
        <f>'【女】公立'!G8</f>
        <v>0</v>
      </c>
      <c r="H8" s="247">
        <f>'【女】公立'!H8</f>
        <v>0</v>
      </c>
      <c r="I8" s="247">
        <f>'【女】公立'!I8</f>
        <v>0</v>
      </c>
      <c r="J8" s="248">
        <f>'【女】公立'!J8</f>
        <v>0</v>
      </c>
      <c r="K8" s="249">
        <f>'【女】公立'!K8</f>
        <v>31</v>
      </c>
      <c r="L8" s="250">
        <f aca="true" t="shared" si="3" ref="L8:L16">M8+N8</f>
        <v>8</v>
      </c>
      <c r="M8" s="251">
        <f>'【女】公立'!M8</f>
        <v>6</v>
      </c>
      <c r="N8" s="248">
        <f>'【女】公立'!N8</f>
        <v>2</v>
      </c>
      <c r="O8" s="249">
        <f>'【女】公立'!O8</f>
        <v>2</v>
      </c>
      <c r="P8" s="249">
        <f>'【女】公立'!P8</f>
        <v>41</v>
      </c>
      <c r="Q8" s="249">
        <f>'【女】公立'!Q8</f>
        <v>5</v>
      </c>
      <c r="R8" s="249">
        <f>'【女】公立'!R8</f>
        <v>12</v>
      </c>
      <c r="S8" s="252">
        <f>'【女】公立'!S8</f>
        <v>0</v>
      </c>
      <c r="T8" s="253">
        <f>'【女】公立'!T8</f>
        <v>0</v>
      </c>
      <c r="U8" s="249">
        <f>'【女】公立'!U8</f>
        <v>0</v>
      </c>
      <c r="V8" s="249">
        <f>'【女】公立'!V8</f>
        <v>0</v>
      </c>
      <c r="W8" s="254">
        <f>'【女】公立'!W8</f>
        <v>0</v>
      </c>
    </row>
    <row r="9" spans="2:23" ht="13.5">
      <c r="B9" s="243" t="s">
        <v>26</v>
      </c>
      <c r="C9" s="244">
        <f aca="true" t="shared" si="4" ref="C9:C16">D9+K9+L9+O9+P9+Q9+R9+S9</f>
        <v>90</v>
      </c>
      <c r="D9" s="245">
        <f t="shared" si="2"/>
        <v>16</v>
      </c>
      <c r="E9" s="246">
        <f>'【女】公立'!E9</f>
        <v>7</v>
      </c>
      <c r="F9" s="247">
        <f>'【女】公立'!F9</f>
        <v>9</v>
      </c>
      <c r="G9" s="247">
        <f>'【女】公立'!G9</f>
        <v>0</v>
      </c>
      <c r="H9" s="247">
        <f>'【女】公立'!H9</f>
        <v>0</v>
      </c>
      <c r="I9" s="247">
        <f>'【女】公立'!I9</f>
        <v>0</v>
      </c>
      <c r="J9" s="248">
        <f>'【女】公立'!J9</f>
        <v>0</v>
      </c>
      <c r="K9" s="249">
        <f>'【女】公立'!K9</f>
        <v>26</v>
      </c>
      <c r="L9" s="250">
        <f t="shared" si="3"/>
        <v>0</v>
      </c>
      <c r="M9" s="251">
        <f>'【女】公立'!M9</f>
        <v>0</v>
      </c>
      <c r="N9" s="248">
        <f>'【女】公立'!N9</f>
        <v>0</v>
      </c>
      <c r="O9" s="249">
        <f>'【女】公立'!O9</f>
        <v>0</v>
      </c>
      <c r="P9" s="249">
        <f>'【女】公立'!P9</f>
        <v>46</v>
      </c>
      <c r="Q9" s="249">
        <f>'【女】公立'!Q9</f>
        <v>1</v>
      </c>
      <c r="R9" s="249">
        <f>'【女】公立'!R9</f>
        <v>1</v>
      </c>
      <c r="S9" s="252">
        <f>'【女】公立'!S9</f>
        <v>0</v>
      </c>
      <c r="T9" s="253">
        <f>'【女】公立'!T9</f>
        <v>0</v>
      </c>
      <c r="U9" s="249">
        <f>'【女】公立'!U9</f>
        <v>0</v>
      </c>
      <c r="V9" s="249">
        <f>'【女】公立'!V9</f>
        <v>0</v>
      </c>
      <c r="W9" s="254">
        <f>'【女】公立'!W9</f>
        <v>0</v>
      </c>
    </row>
    <row r="10" spans="2:23" ht="13.5">
      <c r="B10" s="243" t="s">
        <v>27</v>
      </c>
      <c r="C10" s="244">
        <f t="shared" si="4"/>
        <v>267</v>
      </c>
      <c r="D10" s="245">
        <f t="shared" si="2"/>
        <v>94</v>
      </c>
      <c r="E10" s="246">
        <f>'【女】公立'!E10+'【女】国・私立'!E10</f>
        <v>66</v>
      </c>
      <c r="F10" s="247">
        <f>'【女】公立'!F10+'【女】国・私立'!F10</f>
        <v>28</v>
      </c>
      <c r="G10" s="247">
        <f>'【女】公立'!G10+'【女】国・私立'!G10</f>
        <v>0</v>
      </c>
      <c r="H10" s="247">
        <f>'【女】公立'!H10+'【女】国・私立'!H10</f>
        <v>0</v>
      </c>
      <c r="I10" s="247">
        <f>'【女】公立'!I10+'【女】国・私立'!I10</f>
        <v>0</v>
      </c>
      <c r="J10" s="248">
        <f>'【女】公立'!J10+'【女】国・私立'!J10</f>
        <v>0</v>
      </c>
      <c r="K10" s="249">
        <f>'【女】公立'!K10+'【女】国・私立'!K10</f>
        <v>83</v>
      </c>
      <c r="L10" s="250">
        <f t="shared" si="3"/>
        <v>2</v>
      </c>
      <c r="M10" s="251">
        <f>'【女】公立'!M10+'【女】国・私立'!M10</f>
        <v>1</v>
      </c>
      <c r="N10" s="248">
        <f>'【女】公立'!N10+'【女】国・私立'!N10</f>
        <v>1</v>
      </c>
      <c r="O10" s="249">
        <f>'【女】公立'!O10+'【女】国・私立'!O10</f>
        <v>0</v>
      </c>
      <c r="P10" s="249">
        <f>'【女】公立'!P10+'【女】国・私立'!P10</f>
        <v>76</v>
      </c>
      <c r="Q10" s="249">
        <f>'【女】公立'!Q10+'【女】国・私立'!Q10</f>
        <v>3</v>
      </c>
      <c r="R10" s="249">
        <f>'【女】公立'!R10+'【女】国・私立'!R10</f>
        <v>9</v>
      </c>
      <c r="S10" s="252">
        <f>'【女】公立'!S10+'【女】国・私立'!S10</f>
        <v>0</v>
      </c>
      <c r="T10" s="253">
        <f>'【女】公立'!T10+'【女】国・私立'!T10</f>
        <v>0</v>
      </c>
      <c r="U10" s="249">
        <f>'【女】公立'!U10+'【女】国・私立'!U10</f>
        <v>0</v>
      </c>
      <c r="V10" s="249">
        <f>'【女】公立'!V10+'【女】国・私立'!V10</f>
        <v>0</v>
      </c>
      <c r="W10" s="254">
        <f>'【女】公立'!W10+'【女】国・私立'!W10</f>
        <v>0</v>
      </c>
    </row>
    <row r="11" spans="2:23" ht="13.5">
      <c r="B11" s="243" t="s">
        <v>28</v>
      </c>
      <c r="C11" s="244">
        <f t="shared" si="4"/>
        <v>23</v>
      </c>
      <c r="D11" s="245">
        <f t="shared" si="2"/>
        <v>8</v>
      </c>
      <c r="E11" s="246">
        <f>'【女】公立'!E11</f>
        <v>5</v>
      </c>
      <c r="F11" s="247">
        <f>'【女】公立'!F11</f>
        <v>3</v>
      </c>
      <c r="G11" s="247">
        <f>'【女】公立'!G11</f>
        <v>0</v>
      </c>
      <c r="H11" s="247">
        <f>'【女】公立'!H11</f>
        <v>0</v>
      </c>
      <c r="I11" s="247">
        <f>'【女】公立'!I11</f>
        <v>0</v>
      </c>
      <c r="J11" s="248">
        <f>'【女】公立'!J11</f>
        <v>0</v>
      </c>
      <c r="K11" s="249">
        <f>'【女】公立'!K11</f>
        <v>6</v>
      </c>
      <c r="L11" s="250">
        <f t="shared" si="3"/>
        <v>0</v>
      </c>
      <c r="M11" s="251">
        <f>'【女】公立'!M11</f>
        <v>0</v>
      </c>
      <c r="N11" s="248">
        <f>'【女】公立'!N11</f>
        <v>0</v>
      </c>
      <c r="O11" s="249">
        <f>'【女】公立'!O11</f>
        <v>1</v>
      </c>
      <c r="P11" s="249">
        <f>'【女】公立'!P11</f>
        <v>7</v>
      </c>
      <c r="Q11" s="249">
        <f>'【女】公立'!Q11</f>
        <v>0</v>
      </c>
      <c r="R11" s="249">
        <f>'【女】公立'!R11</f>
        <v>1</v>
      </c>
      <c r="S11" s="252">
        <f>'【女】公立'!S11</f>
        <v>0</v>
      </c>
      <c r="T11" s="253">
        <f>'【女】公立'!T11</f>
        <v>0</v>
      </c>
      <c r="U11" s="249">
        <f>'【女】公立'!U11</f>
        <v>0</v>
      </c>
      <c r="V11" s="249">
        <f>'【女】公立'!V11</f>
        <v>0</v>
      </c>
      <c r="W11" s="254">
        <f>'【女】公立'!W11</f>
        <v>0</v>
      </c>
    </row>
    <row r="12" spans="2:23" ht="13.5">
      <c r="B12" s="243" t="s">
        <v>29</v>
      </c>
      <c r="C12" s="244">
        <f t="shared" si="4"/>
        <v>16</v>
      </c>
      <c r="D12" s="245">
        <f t="shared" si="2"/>
        <v>2</v>
      </c>
      <c r="E12" s="246">
        <f>'【女】公立'!E12</f>
        <v>0</v>
      </c>
      <c r="F12" s="247">
        <f>'【女】公立'!F12</f>
        <v>2</v>
      </c>
      <c r="G12" s="247">
        <f>'【女】公立'!G12</f>
        <v>0</v>
      </c>
      <c r="H12" s="247">
        <f>'【女】公立'!H12</f>
        <v>0</v>
      </c>
      <c r="I12" s="247">
        <f>'【女】公立'!I12</f>
        <v>0</v>
      </c>
      <c r="J12" s="248">
        <f>'【女】公立'!J12</f>
        <v>0</v>
      </c>
      <c r="K12" s="249">
        <f>'【女】公立'!K12</f>
        <v>0</v>
      </c>
      <c r="L12" s="250">
        <f t="shared" si="3"/>
        <v>3</v>
      </c>
      <c r="M12" s="251">
        <f>'【女】公立'!M12</f>
        <v>3</v>
      </c>
      <c r="N12" s="248">
        <f>'【女】公立'!N12</f>
        <v>0</v>
      </c>
      <c r="O12" s="249">
        <f>'【女】公立'!O12</f>
        <v>0</v>
      </c>
      <c r="P12" s="249">
        <f>'【女】公立'!P12</f>
        <v>10</v>
      </c>
      <c r="Q12" s="249">
        <f>'【女】公立'!Q12</f>
        <v>0</v>
      </c>
      <c r="R12" s="249">
        <f>'【女】公立'!R12</f>
        <v>1</v>
      </c>
      <c r="S12" s="252">
        <f>'【女】公立'!S12</f>
        <v>0</v>
      </c>
      <c r="T12" s="253">
        <f>'【女】公立'!T12</f>
        <v>0</v>
      </c>
      <c r="U12" s="249">
        <f>'【女】公立'!U12</f>
        <v>0</v>
      </c>
      <c r="V12" s="249">
        <f>'【女】公立'!V12</f>
        <v>0</v>
      </c>
      <c r="W12" s="254">
        <f>'【女】公立'!W12</f>
        <v>0</v>
      </c>
    </row>
    <row r="13" spans="2:23" ht="13.5">
      <c r="B13" s="243" t="s">
        <v>58</v>
      </c>
      <c r="C13" s="244">
        <f t="shared" si="4"/>
        <v>39</v>
      </c>
      <c r="D13" s="245">
        <f t="shared" si="2"/>
        <v>39</v>
      </c>
      <c r="E13" s="246">
        <f>'【女】国・私立'!E11</f>
        <v>0</v>
      </c>
      <c r="F13" s="247">
        <f>'【女】国・私立'!F11</f>
        <v>0</v>
      </c>
      <c r="G13" s="247">
        <f>'【女】国・私立'!G11</f>
        <v>0</v>
      </c>
      <c r="H13" s="247">
        <f>'【女】国・私立'!H11</f>
        <v>0</v>
      </c>
      <c r="I13" s="247">
        <f>'【女】国・私立'!I11</f>
        <v>39</v>
      </c>
      <c r="J13" s="248">
        <f>'【女】国・私立'!J11</f>
        <v>0</v>
      </c>
      <c r="K13" s="249">
        <f>'【女】国・私立'!K11</f>
        <v>0</v>
      </c>
      <c r="L13" s="250">
        <f t="shared" si="3"/>
        <v>0</v>
      </c>
      <c r="M13" s="251">
        <f>'【女】国・私立'!M11</f>
        <v>0</v>
      </c>
      <c r="N13" s="248">
        <f>'【女】国・私立'!N11</f>
        <v>0</v>
      </c>
      <c r="O13" s="249">
        <f>'【女】国・私立'!O11</f>
        <v>0</v>
      </c>
      <c r="P13" s="249">
        <f>'【女】国・私立'!P11</f>
        <v>0</v>
      </c>
      <c r="Q13" s="249">
        <f>'【女】国・私立'!Q11</f>
        <v>0</v>
      </c>
      <c r="R13" s="249">
        <f>'【女】国・私立'!R11</f>
        <v>0</v>
      </c>
      <c r="S13" s="252">
        <f>'【女】国・私立'!S11</f>
        <v>0</v>
      </c>
      <c r="T13" s="253">
        <f>'【女】国・私立'!T11</f>
        <v>0</v>
      </c>
      <c r="U13" s="249">
        <f>'【女】国・私立'!U11</f>
        <v>0</v>
      </c>
      <c r="V13" s="249">
        <f>'【女】国・私立'!V11</f>
        <v>0</v>
      </c>
      <c r="W13" s="254">
        <f>'【女】国・私立'!W11</f>
        <v>0</v>
      </c>
    </row>
    <row r="14" spans="2:23" ht="13.5">
      <c r="B14" s="243" t="s">
        <v>30</v>
      </c>
      <c r="C14" s="244">
        <f t="shared" si="4"/>
        <v>16</v>
      </c>
      <c r="D14" s="245">
        <f t="shared" si="2"/>
        <v>7</v>
      </c>
      <c r="E14" s="246">
        <f>'【女】公立'!E13</f>
        <v>6</v>
      </c>
      <c r="F14" s="247">
        <f>'【女】公立'!F13</f>
        <v>1</v>
      </c>
      <c r="G14" s="247">
        <f>'【女】公立'!G13</f>
        <v>0</v>
      </c>
      <c r="H14" s="247">
        <f>'【女】公立'!H13</f>
        <v>0</v>
      </c>
      <c r="I14" s="247">
        <f>'【女】公立'!I13</f>
        <v>0</v>
      </c>
      <c r="J14" s="248">
        <f>'【女】公立'!J13</f>
        <v>0</v>
      </c>
      <c r="K14" s="249">
        <f>'【女】公立'!K13</f>
        <v>6</v>
      </c>
      <c r="L14" s="250">
        <f t="shared" si="3"/>
        <v>2</v>
      </c>
      <c r="M14" s="251">
        <f>'【女】公立'!M13</f>
        <v>2</v>
      </c>
      <c r="N14" s="248">
        <f>'【女】公立'!N13</f>
        <v>0</v>
      </c>
      <c r="O14" s="249">
        <f>'【女】公立'!O13</f>
        <v>0</v>
      </c>
      <c r="P14" s="249">
        <f>'【女】公立'!P13</f>
        <v>1</v>
      </c>
      <c r="Q14" s="249">
        <f>'【女】公立'!Q13</f>
        <v>0</v>
      </c>
      <c r="R14" s="249">
        <f>'【女】公立'!R13</f>
        <v>0</v>
      </c>
      <c r="S14" s="252">
        <f>'【女】公立'!S13</f>
        <v>0</v>
      </c>
      <c r="T14" s="253">
        <f>'【女】公立'!T13</f>
        <v>0</v>
      </c>
      <c r="U14" s="249">
        <f>'【女】公立'!U13</f>
        <v>0</v>
      </c>
      <c r="V14" s="249">
        <f>'【女】公立'!V13</f>
        <v>0</v>
      </c>
      <c r="W14" s="254">
        <f>'【女】公立'!W13</f>
        <v>0</v>
      </c>
    </row>
    <row r="15" spans="2:23" ht="13.5">
      <c r="B15" s="243" t="s">
        <v>59</v>
      </c>
      <c r="C15" s="244">
        <f>'【女】公立'!C14+'【女】国・私立'!C12</f>
        <v>26</v>
      </c>
      <c r="D15" s="245">
        <f>'【女】公立'!D14+'【女】国・私立'!D12</f>
        <v>6</v>
      </c>
      <c r="E15" s="246">
        <f>'【女】公立'!E14+'【女】国・私立'!E12</f>
        <v>6</v>
      </c>
      <c r="F15" s="247">
        <f>'【女】公立'!F14+'【女】国・私立'!F12</f>
        <v>0</v>
      </c>
      <c r="G15" s="247">
        <f>'【女】公立'!G14+'【女】国・私立'!G12</f>
        <v>0</v>
      </c>
      <c r="H15" s="247">
        <f>'【女】公立'!H14+'【女】国・私立'!H12</f>
        <v>0</v>
      </c>
      <c r="I15" s="247">
        <f>'【女】公立'!I14+'【女】国・私立'!I12</f>
        <v>0</v>
      </c>
      <c r="J15" s="248">
        <f>'【女】公立'!J14+'【女】国・私立'!J12</f>
        <v>0</v>
      </c>
      <c r="K15" s="249">
        <f>'【女】公立'!K14+'【女】国・私立'!K12</f>
        <v>11</v>
      </c>
      <c r="L15" s="250">
        <f>'【女】公立'!L14+'【女】国・私立'!L12</f>
        <v>0</v>
      </c>
      <c r="M15" s="251">
        <f>'【女】公立'!M14+'【女】国・私立'!M12</f>
        <v>0</v>
      </c>
      <c r="N15" s="248">
        <f>'【女】公立'!N14+'【女】国・私立'!N12</f>
        <v>0</v>
      </c>
      <c r="O15" s="249">
        <f>'【女】公立'!O14+'【女】国・私立'!O12</f>
        <v>0</v>
      </c>
      <c r="P15" s="249">
        <f>'【女】公立'!P14+'【女】国・私立'!P12</f>
        <v>8</v>
      </c>
      <c r="Q15" s="249">
        <f>'【女】公立'!Q14+'【女】国・私立'!Q12</f>
        <v>1</v>
      </c>
      <c r="R15" s="249">
        <f>'【女】公立'!R14+'【女】国・私立'!R12</f>
        <v>0</v>
      </c>
      <c r="S15" s="252">
        <f>'【女】公立'!S14+'【女】国・私立'!S12</f>
        <v>0</v>
      </c>
      <c r="T15" s="253">
        <f>'【女】公立'!T14+'【女】国・私立'!T12</f>
        <v>0</v>
      </c>
      <c r="U15" s="249">
        <f>'【女】公立'!U14+'【女】国・私立'!U12</f>
        <v>0</v>
      </c>
      <c r="V15" s="249">
        <f>'【女】公立'!V14+'【女】国・私立'!V12</f>
        <v>0</v>
      </c>
      <c r="W15" s="254">
        <f>'【女】公立'!W14+'【女】国・私立'!W12</f>
        <v>0</v>
      </c>
    </row>
    <row r="16" spans="2:23" ht="13.5">
      <c r="B16" s="243" t="s">
        <v>31</v>
      </c>
      <c r="C16" s="244">
        <f t="shared" si="4"/>
        <v>290</v>
      </c>
      <c r="D16" s="245">
        <f t="shared" si="2"/>
        <v>92</v>
      </c>
      <c r="E16" s="246">
        <f>'【女】公立'!E15+'【女】国・私立'!E13</f>
        <v>44</v>
      </c>
      <c r="F16" s="247">
        <f>'【女】公立'!F15+'【女】国・私立'!F13</f>
        <v>48</v>
      </c>
      <c r="G16" s="247">
        <f>'【女】公立'!G15+'【女】国・私立'!G13</f>
        <v>0</v>
      </c>
      <c r="H16" s="247">
        <f>'【女】公立'!H15+'【女】国・私立'!H13</f>
        <v>0</v>
      </c>
      <c r="I16" s="247">
        <f>'【女】公立'!I15+'【女】国・私立'!I13</f>
        <v>0</v>
      </c>
      <c r="J16" s="248">
        <f>'【女】公立'!J15+'【女】国・私立'!J13</f>
        <v>0</v>
      </c>
      <c r="K16" s="249">
        <f>'【女】公立'!K15+'【女】国・私立'!K13</f>
        <v>107</v>
      </c>
      <c r="L16" s="250">
        <f t="shared" si="3"/>
        <v>2</v>
      </c>
      <c r="M16" s="251">
        <f>'【女】公立'!M15+'【女】国・私立'!M13</f>
        <v>0</v>
      </c>
      <c r="N16" s="248">
        <f>'【女】公立'!N15+'【女】国・私立'!N13</f>
        <v>2</v>
      </c>
      <c r="O16" s="249">
        <f>'【女】公立'!O15+'【女】国・私立'!O13</f>
        <v>1</v>
      </c>
      <c r="P16" s="249">
        <f>'【女】公立'!P15+'【女】国・私立'!P13</f>
        <v>54</v>
      </c>
      <c r="Q16" s="249">
        <f>'【女】公立'!Q15+'【女】国・私立'!Q13</f>
        <v>8</v>
      </c>
      <c r="R16" s="249">
        <f>'【女】公立'!R15+'【女】国・私立'!R13</f>
        <v>26</v>
      </c>
      <c r="S16" s="252">
        <f>'【女】公立'!S15+'【女】国・私立'!S13</f>
        <v>0</v>
      </c>
      <c r="T16" s="253">
        <f>'【女】公立'!T15+'【女】国・私立'!T13</f>
        <v>0</v>
      </c>
      <c r="U16" s="249">
        <f>'【女】公立'!U15+'【女】国・私立'!U13</f>
        <v>0</v>
      </c>
      <c r="V16" s="249">
        <f>'【女】公立'!V15+'【女】国・私立'!V13</f>
        <v>0</v>
      </c>
      <c r="W16" s="254">
        <f>'【女】公立'!W15+'【女】国・私立'!W13</f>
        <v>0</v>
      </c>
    </row>
    <row r="17" spans="2:23" ht="13.5">
      <c r="B17" s="243" t="s">
        <v>32</v>
      </c>
      <c r="C17" s="244">
        <f aca="true" t="shared" si="5" ref="C17:C23">D17+K17+L17+O17+P17+Q17+R17+S17</f>
        <v>843</v>
      </c>
      <c r="D17" s="245">
        <f aca="true" t="shared" si="6" ref="D17:D23">SUM(E17:J17)</f>
        <v>648</v>
      </c>
      <c r="E17" s="246">
        <f>'【女】公立'!E16+'【女】国・私立'!E14</f>
        <v>616</v>
      </c>
      <c r="F17" s="247">
        <f>'【女】公立'!F16+'【女】国・私立'!F14</f>
        <v>32</v>
      </c>
      <c r="G17" s="247">
        <f>'【女】公立'!G16+'【女】国・私立'!G14</f>
        <v>0</v>
      </c>
      <c r="H17" s="247">
        <f>'【女】公立'!H16+'【女】国・私立'!H14</f>
        <v>0</v>
      </c>
      <c r="I17" s="247">
        <f>'【女】公立'!I16+'【女】国・私立'!I14</f>
        <v>0</v>
      </c>
      <c r="J17" s="248">
        <f>'【女】公立'!J16+'【女】国・私立'!J14</f>
        <v>0</v>
      </c>
      <c r="K17" s="249">
        <f>'【女】公立'!K16+'【女】国・私立'!K14</f>
        <v>43</v>
      </c>
      <c r="L17" s="250">
        <f>M17+N17</f>
        <v>89</v>
      </c>
      <c r="M17" s="251">
        <f>'【女】公立'!M16+'【女】国・私立'!M14</f>
        <v>44</v>
      </c>
      <c r="N17" s="248">
        <f>'【女】公立'!N16+'【女】国・私立'!N14</f>
        <v>45</v>
      </c>
      <c r="O17" s="249">
        <f>'【女】公立'!O16+'【女】国・私立'!O14</f>
        <v>0</v>
      </c>
      <c r="P17" s="249">
        <f>'【女】公立'!P16+'【女】国・私立'!P14</f>
        <v>15</v>
      </c>
      <c r="Q17" s="249">
        <f>'【女】公立'!Q16+'【女】国・私立'!Q14</f>
        <v>6</v>
      </c>
      <c r="R17" s="249">
        <f>'【女】公立'!R16+'【女】国・私立'!R14</f>
        <v>42</v>
      </c>
      <c r="S17" s="252">
        <f>'【女】公立'!S16+'【女】国・私立'!S14</f>
        <v>0</v>
      </c>
      <c r="T17" s="253">
        <f>'【女】公立'!T16</f>
        <v>0</v>
      </c>
      <c r="U17" s="249">
        <f>'【女】公立'!U16</f>
        <v>0</v>
      </c>
      <c r="V17" s="249">
        <f>'【女】公立'!V16</f>
        <v>0</v>
      </c>
      <c r="W17" s="254">
        <f>'【女】公立'!W16</f>
        <v>0</v>
      </c>
    </row>
    <row r="18" spans="2:23" ht="13.5">
      <c r="B18" s="255" t="s">
        <v>33</v>
      </c>
      <c r="C18" s="256">
        <f t="shared" si="5"/>
        <v>120</v>
      </c>
      <c r="D18" s="257">
        <f t="shared" si="6"/>
        <v>13</v>
      </c>
      <c r="E18" s="258">
        <f aca="true" t="shared" si="7" ref="E18:K18">SUM(E19:E23)</f>
        <v>3</v>
      </c>
      <c r="F18" s="259">
        <f t="shared" si="7"/>
        <v>9</v>
      </c>
      <c r="G18" s="259">
        <f t="shared" si="7"/>
        <v>1</v>
      </c>
      <c r="H18" s="259">
        <f t="shared" si="7"/>
        <v>0</v>
      </c>
      <c r="I18" s="259">
        <f t="shared" si="7"/>
        <v>0</v>
      </c>
      <c r="J18" s="260">
        <f t="shared" si="7"/>
        <v>0</v>
      </c>
      <c r="K18" s="261">
        <f t="shared" si="7"/>
        <v>11</v>
      </c>
      <c r="L18" s="262">
        <f>SUM(M18:N18)</f>
        <v>2</v>
      </c>
      <c r="M18" s="258">
        <f aca="true" t="shared" si="8" ref="M18:W18">SUM(M19:M23)</f>
        <v>0</v>
      </c>
      <c r="N18" s="260">
        <f t="shared" si="8"/>
        <v>2</v>
      </c>
      <c r="O18" s="261">
        <f t="shared" si="8"/>
        <v>6</v>
      </c>
      <c r="P18" s="261">
        <f t="shared" si="8"/>
        <v>37</v>
      </c>
      <c r="Q18" s="261">
        <f t="shared" si="8"/>
        <v>43</v>
      </c>
      <c r="R18" s="261">
        <f t="shared" si="8"/>
        <v>8</v>
      </c>
      <c r="S18" s="263">
        <f t="shared" si="8"/>
        <v>0</v>
      </c>
      <c r="T18" s="264">
        <f t="shared" si="8"/>
        <v>0</v>
      </c>
      <c r="U18" s="261">
        <f t="shared" si="8"/>
        <v>0</v>
      </c>
      <c r="V18" s="261">
        <f t="shared" si="8"/>
        <v>0</v>
      </c>
      <c r="W18" s="265">
        <f t="shared" si="8"/>
        <v>0</v>
      </c>
    </row>
    <row r="19" spans="2:23" ht="13.5">
      <c r="B19" s="243" t="s">
        <v>24</v>
      </c>
      <c r="C19" s="244">
        <f t="shared" si="5"/>
        <v>95</v>
      </c>
      <c r="D19" s="245">
        <f t="shared" si="6"/>
        <v>10</v>
      </c>
      <c r="E19" s="251">
        <f>'【女】公立'!E18+'【女】国・私立'!E17</f>
        <v>2</v>
      </c>
      <c r="F19" s="247">
        <f>'【女】公立'!F18+'【女】国・私立'!F17</f>
        <v>7</v>
      </c>
      <c r="G19" s="247">
        <f>'【女】公立'!G18+'【女】国・私立'!G17</f>
        <v>1</v>
      </c>
      <c r="H19" s="247">
        <f>'【女】公立'!H18+'【女】国・私立'!H17</f>
        <v>0</v>
      </c>
      <c r="I19" s="247">
        <f>'【女】公立'!I18+'【女】国・私立'!I17</f>
        <v>0</v>
      </c>
      <c r="J19" s="248">
        <f>'【女】公立'!J18+'【女】国・私立'!J17</f>
        <v>0</v>
      </c>
      <c r="K19" s="249">
        <f>'【女】公立'!K18+'【女】国・私立'!K17</f>
        <v>8</v>
      </c>
      <c r="L19" s="250">
        <f>M19+N19</f>
        <v>1</v>
      </c>
      <c r="M19" s="251">
        <f>'【女】公立'!M18+'【女】国・私立'!M17</f>
        <v>0</v>
      </c>
      <c r="N19" s="248">
        <f>'【女】公立'!N18+'【女】国・私立'!N17</f>
        <v>1</v>
      </c>
      <c r="O19" s="249">
        <f>'【女】公立'!O18+'【女】国・私立'!O17</f>
        <v>5</v>
      </c>
      <c r="P19" s="249">
        <f>'【女】公立'!P18+'【女】国・私立'!P17</f>
        <v>29</v>
      </c>
      <c r="Q19" s="249">
        <f>'【女】公立'!Q18+'【女】国・私立'!Q17</f>
        <v>34</v>
      </c>
      <c r="R19" s="249">
        <f>'【女】公立'!R18+'【女】国・私立'!R17</f>
        <v>8</v>
      </c>
      <c r="S19" s="252">
        <f>'【女】公立'!S18+'【女】国・私立'!S17</f>
        <v>0</v>
      </c>
      <c r="T19" s="253">
        <f>'【女】公立'!T18+'【女】国・私立'!T17</f>
        <v>0</v>
      </c>
      <c r="U19" s="249">
        <f>'【女】公立'!U18+'【女】国・私立'!U17</f>
        <v>0</v>
      </c>
      <c r="V19" s="249">
        <f>'【女】公立'!V18+'【女】国・私立'!V17</f>
        <v>0</v>
      </c>
      <c r="W19" s="254">
        <f>'【女】公立'!W18+'【女】国・私立'!W17</f>
        <v>0</v>
      </c>
    </row>
    <row r="20" spans="2:23" ht="13.5">
      <c r="B20" s="243" t="s">
        <v>25</v>
      </c>
      <c r="C20" s="244">
        <f t="shared" si="5"/>
        <v>0</v>
      </c>
      <c r="D20" s="245">
        <f t="shared" si="6"/>
        <v>0</v>
      </c>
      <c r="E20" s="251">
        <f>'【女】公立'!E19</f>
        <v>0</v>
      </c>
      <c r="F20" s="247">
        <f>'【女】公立'!F19</f>
        <v>0</v>
      </c>
      <c r="G20" s="247">
        <f>'【女】公立'!G19</f>
        <v>0</v>
      </c>
      <c r="H20" s="247">
        <f>'【女】公立'!H19</f>
        <v>0</v>
      </c>
      <c r="I20" s="247">
        <f>'【女】公立'!I19</f>
        <v>0</v>
      </c>
      <c r="J20" s="248">
        <f>'【女】公立'!J19</f>
        <v>0</v>
      </c>
      <c r="K20" s="249">
        <f>'【女】公立'!K19</f>
        <v>0</v>
      </c>
      <c r="L20" s="250">
        <f>M20+N20</f>
        <v>0</v>
      </c>
      <c r="M20" s="251">
        <f>'【女】公立'!M19</f>
        <v>0</v>
      </c>
      <c r="N20" s="248">
        <f>'【女】公立'!N19</f>
        <v>0</v>
      </c>
      <c r="O20" s="249">
        <f>'【女】公立'!O19</f>
        <v>0</v>
      </c>
      <c r="P20" s="249">
        <f>'【女】公立'!P19</f>
        <v>0</v>
      </c>
      <c r="Q20" s="249">
        <f>'【女】公立'!Q19</f>
        <v>0</v>
      </c>
      <c r="R20" s="249">
        <f>'【女】公立'!R19</f>
        <v>0</v>
      </c>
      <c r="S20" s="252">
        <f>'【女】公立'!S19</f>
        <v>0</v>
      </c>
      <c r="T20" s="253">
        <f>'【女】公立'!T19</f>
        <v>0</v>
      </c>
      <c r="U20" s="249">
        <f>'【女】公立'!U19</f>
        <v>0</v>
      </c>
      <c r="V20" s="249">
        <f>'【女】公立'!V19</f>
        <v>0</v>
      </c>
      <c r="W20" s="254">
        <f>'【女】公立'!W19</f>
        <v>0</v>
      </c>
    </row>
    <row r="21" spans="2:23" ht="13.5">
      <c r="B21" s="243" t="s">
        <v>26</v>
      </c>
      <c r="C21" s="244">
        <f t="shared" si="5"/>
        <v>7</v>
      </c>
      <c r="D21" s="245">
        <f t="shared" si="6"/>
        <v>2</v>
      </c>
      <c r="E21" s="251">
        <f>'【女】公立'!E20</f>
        <v>1</v>
      </c>
      <c r="F21" s="247">
        <f>'【女】公立'!F20</f>
        <v>1</v>
      </c>
      <c r="G21" s="247">
        <f>'【女】公立'!G20</f>
        <v>0</v>
      </c>
      <c r="H21" s="247">
        <f>'【女】公立'!H20</f>
        <v>0</v>
      </c>
      <c r="I21" s="247">
        <f>'【女】公立'!I20</f>
        <v>0</v>
      </c>
      <c r="J21" s="248">
        <f>'【女】公立'!J20</f>
        <v>0</v>
      </c>
      <c r="K21" s="249">
        <f>'【女】公立'!K20</f>
        <v>0</v>
      </c>
      <c r="L21" s="250">
        <f>M21+N21</f>
        <v>0</v>
      </c>
      <c r="M21" s="251">
        <f>'【女】公立'!M20</f>
        <v>0</v>
      </c>
      <c r="N21" s="248">
        <f>'【女】公立'!N20</f>
        <v>0</v>
      </c>
      <c r="O21" s="249">
        <f>'【女】公立'!O20</f>
        <v>0</v>
      </c>
      <c r="P21" s="249">
        <f>'【女】公立'!P20</f>
        <v>3</v>
      </c>
      <c r="Q21" s="249">
        <f>'【女】公立'!Q20</f>
        <v>2</v>
      </c>
      <c r="R21" s="249">
        <f>'【女】公立'!R20</f>
        <v>0</v>
      </c>
      <c r="S21" s="252">
        <f>'【女】公立'!S20</f>
        <v>0</v>
      </c>
      <c r="T21" s="253">
        <f>'【女】公立'!T20</f>
        <v>0</v>
      </c>
      <c r="U21" s="249">
        <f>'【女】公立'!U20</f>
        <v>0</v>
      </c>
      <c r="V21" s="249">
        <f>'【女】公立'!V20</f>
        <v>0</v>
      </c>
      <c r="W21" s="254">
        <f>'【女】公立'!W20</f>
        <v>0</v>
      </c>
    </row>
    <row r="22" spans="2:23" ht="13.5">
      <c r="B22" s="243" t="s">
        <v>27</v>
      </c>
      <c r="C22" s="244">
        <f t="shared" si="5"/>
        <v>8</v>
      </c>
      <c r="D22" s="245">
        <f t="shared" si="6"/>
        <v>1</v>
      </c>
      <c r="E22" s="251">
        <f>'【女】公立'!E21</f>
        <v>0</v>
      </c>
      <c r="F22" s="247">
        <f>'【女】公立'!F21</f>
        <v>1</v>
      </c>
      <c r="G22" s="247">
        <f>'【女】公立'!G21</f>
        <v>0</v>
      </c>
      <c r="H22" s="247">
        <f>'【女】公立'!H21</f>
        <v>0</v>
      </c>
      <c r="I22" s="247">
        <f>'【女】公立'!I21</f>
        <v>0</v>
      </c>
      <c r="J22" s="248">
        <f>'【女】公立'!J21</f>
        <v>0</v>
      </c>
      <c r="K22" s="249">
        <f>'【女】公立'!K21</f>
        <v>2</v>
      </c>
      <c r="L22" s="250">
        <f>M22+N22</f>
        <v>1</v>
      </c>
      <c r="M22" s="251">
        <f>'【女】公立'!M21</f>
        <v>0</v>
      </c>
      <c r="N22" s="248">
        <f>'【女】公立'!N21</f>
        <v>1</v>
      </c>
      <c r="O22" s="249">
        <f>'【女】公立'!O21</f>
        <v>0</v>
      </c>
      <c r="P22" s="249">
        <f>'【女】公立'!P21</f>
        <v>1</v>
      </c>
      <c r="Q22" s="249">
        <f>'【女】公立'!Q21</f>
        <v>3</v>
      </c>
      <c r="R22" s="249">
        <f>'【女】公立'!R21</f>
        <v>0</v>
      </c>
      <c r="S22" s="252">
        <f>'【女】公立'!S21</f>
        <v>0</v>
      </c>
      <c r="T22" s="253">
        <f>'【女】公立'!T21</f>
        <v>0</v>
      </c>
      <c r="U22" s="249">
        <f>'【女】公立'!U21</f>
        <v>0</v>
      </c>
      <c r="V22" s="249">
        <f>'【女】公立'!V21</f>
        <v>0</v>
      </c>
      <c r="W22" s="254">
        <f>'【女】公立'!W21</f>
        <v>0</v>
      </c>
    </row>
    <row r="23" spans="2:23" ht="14.25" thickBot="1">
      <c r="B23" s="266" t="s">
        <v>29</v>
      </c>
      <c r="C23" s="267">
        <f t="shared" si="5"/>
        <v>10</v>
      </c>
      <c r="D23" s="268">
        <f t="shared" si="6"/>
        <v>0</v>
      </c>
      <c r="E23" s="269">
        <f>'【女】公立'!E22</f>
        <v>0</v>
      </c>
      <c r="F23" s="270">
        <f>'【女】公立'!F22</f>
        <v>0</v>
      </c>
      <c r="G23" s="270">
        <f>'【女】公立'!G22</f>
        <v>0</v>
      </c>
      <c r="H23" s="270">
        <f>'【女】公立'!H22</f>
        <v>0</v>
      </c>
      <c r="I23" s="270">
        <f>'【女】公立'!I22</f>
        <v>0</v>
      </c>
      <c r="J23" s="271">
        <f>'【女】公立'!J22</f>
        <v>0</v>
      </c>
      <c r="K23" s="272">
        <f>'【女】公立'!K22</f>
        <v>1</v>
      </c>
      <c r="L23" s="273">
        <f>M23+N23</f>
        <v>0</v>
      </c>
      <c r="M23" s="269">
        <f>'【女】公立'!M22</f>
        <v>0</v>
      </c>
      <c r="N23" s="271">
        <f>'【女】公立'!N22</f>
        <v>0</v>
      </c>
      <c r="O23" s="272">
        <f>'【女】公立'!O22</f>
        <v>1</v>
      </c>
      <c r="P23" s="272">
        <f>'【女】公立'!P22</f>
        <v>4</v>
      </c>
      <c r="Q23" s="272">
        <f>'【女】公立'!Q22</f>
        <v>4</v>
      </c>
      <c r="R23" s="272">
        <f>'【女】公立'!R22</f>
        <v>0</v>
      </c>
      <c r="S23" s="274">
        <f>'【女】公立'!S22</f>
        <v>0</v>
      </c>
      <c r="T23" s="275">
        <f>'【女】公立'!T22</f>
        <v>0</v>
      </c>
      <c r="U23" s="272">
        <f>'【女】公立'!U22</f>
        <v>0</v>
      </c>
      <c r="V23" s="272">
        <f>'【女】公立'!V22</f>
        <v>0</v>
      </c>
      <c r="W23" s="276">
        <f>'【女】公立'!W22</f>
        <v>0</v>
      </c>
    </row>
    <row r="24" ht="13.5">
      <c r="B24" s="277"/>
    </row>
    <row r="25" s="212" customFormat="1" ht="14.25" thickBot="1">
      <c r="B25" s="223" t="s">
        <v>34</v>
      </c>
    </row>
    <row r="26" spans="2:23" s="212" customFormat="1" ht="13.5">
      <c r="B26" s="218" t="s">
        <v>23</v>
      </c>
      <c r="C26" s="2">
        <f>D26+K26+L26+O26+P26+Q26+R26+S26</f>
        <v>100</v>
      </c>
      <c r="D26" s="278">
        <f aca="true" t="shared" si="9" ref="D26:W26">D6/$C6*100</f>
        <v>68.94940235463287</v>
      </c>
      <c r="E26" s="224">
        <f t="shared" si="9"/>
        <v>56.93358497348792</v>
      </c>
      <c r="F26" s="4">
        <f t="shared" si="9"/>
        <v>11.620382852520896</v>
      </c>
      <c r="G26" s="224">
        <f t="shared" si="9"/>
        <v>0.026961445133459154</v>
      </c>
      <c r="H26" s="4">
        <f t="shared" si="9"/>
        <v>0.017974296755639437</v>
      </c>
      <c r="I26" s="224">
        <f t="shared" si="9"/>
        <v>0.35049878673496904</v>
      </c>
      <c r="J26" s="289">
        <f t="shared" si="9"/>
        <v>0</v>
      </c>
      <c r="K26" s="5">
        <f t="shared" si="9"/>
        <v>15.754471106317967</v>
      </c>
      <c r="L26" s="5">
        <f t="shared" si="9"/>
        <v>3.5229621641053295</v>
      </c>
      <c r="M26" s="3">
        <f t="shared" si="9"/>
        <v>1.366046553428597</v>
      </c>
      <c r="N26" s="289">
        <f t="shared" si="9"/>
        <v>2.1569156106767324</v>
      </c>
      <c r="O26" s="5">
        <f t="shared" si="9"/>
        <v>0.11683292891165632</v>
      </c>
      <c r="P26" s="5">
        <f t="shared" si="9"/>
        <v>6.003415116383572</v>
      </c>
      <c r="Q26" s="5">
        <f t="shared" si="9"/>
        <v>1.141367843983104</v>
      </c>
      <c r="R26" s="5">
        <f t="shared" si="9"/>
        <v>4.511548485665498</v>
      </c>
      <c r="S26" s="292">
        <f t="shared" si="9"/>
        <v>0</v>
      </c>
      <c r="T26" s="224">
        <f t="shared" si="9"/>
        <v>0</v>
      </c>
      <c r="U26" s="5">
        <f t="shared" si="9"/>
        <v>0.017974296755639437</v>
      </c>
      <c r="V26" s="5">
        <f t="shared" si="9"/>
        <v>0</v>
      </c>
      <c r="W26" s="296">
        <f t="shared" si="9"/>
        <v>0</v>
      </c>
    </row>
    <row r="27" spans="2:23" s="212" customFormat="1" ht="13.5">
      <c r="B27" s="219" t="s">
        <v>24</v>
      </c>
      <c r="C27" s="6">
        <f aca="true" t="shared" si="10" ref="C27:C43">D27+K27+L27+O27+P27+Q27+R27+S27</f>
        <v>99.99999999999999</v>
      </c>
      <c r="D27" s="58">
        <f aca="true" t="shared" si="11" ref="D27:W27">D7/$C7*100</f>
        <v>71.63892445582587</v>
      </c>
      <c r="E27" s="140">
        <f t="shared" si="11"/>
        <v>59.357661118224506</v>
      </c>
      <c r="F27" s="8">
        <f t="shared" si="11"/>
        <v>12.227912932138283</v>
      </c>
      <c r="G27" s="140">
        <f t="shared" si="11"/>
        <v>0.03201024327784891</v>
      </c>
      <c r="H27" s="8">
        <f t="shared" si="11"/>
        <v>0.02134016218523261</v>
      </c>
      <c r="I27" s="140">
        <f t="shared" si="11"/>
        <v>0</v>
      </c>
      <c r="J27" s="290">
        <f t="shared" si="11"/>
        <v>0</v>
      </c>
      <c r="K27" s="9">
        <f t="shared" si="11"/>
        <v>15.364916773367476</v>
      </c>
      <c r="L27" s="9">
        <f t="shared" si="11"/>
        <v>3.051643192488263</v>
      </c>
      <c r="M27" s="7">
        <f t="shared" si="11"/>
        <v>1.0243277848911652</v>
      </c>
      <c r="N27" s="290">
        <f t="shared" si="11"/>
        <v>2.0273154075970976</v>
      </c>
      <c r="O27" s="9">
        <f t="shared" si="11"/>
        <v>0.09603072983354673</v>
      </c>
      <c r="P27" s="9">
        <f t="shared" si="11"/>
        <v>4.374733247972685</v>
      </c>
      <c r="Q27" s="9">
        <f t="shared" si="11"/>
        <v>1.0990183525394792</v>
      </c>
      <c r="R27" s="9">
        <f t="shared" si="11"/>
        <v>4.374733247972685</v>
      </c>
      <c r="S27" s="141">
        <f t="shared" si="11"/>
        <v>0</v>
      </c>
      <c r="T27" s="140">
        <f t="shared" si="11"/>
        <v>0</v>
      </c>
      <c r="U27" s="9">
        <f t="shared" si="11"/>
        <v>0.02134016218523261</v>
      </c>
      <c r="V27" s="9">
        <f t="shared" si="11"/>
        <v>0</v>
      </c>
      <c r="W27" s="57">
        <f t="shared" si="11"/>
        <v>0</v>
      </c>
    </row>
    <row r="28" spans="2:23" s="212" customFormat="1" ht="13.5">
      <c r="B28" s="219" t="s">
        <v>25</v>
      </c>
      <c r="C28" s="6">
        <f t="shared" si="10"/>
        <v>100.00000000000001</v>
      </c>
      <c r="D28" s="58">
        <f aca="true" t="shared" si="12" ref="D28:W28">D8/$C8*100</f>
        <v>31.724137931034484</v>
      </c>
      <c r="E28" s="140">
        <f t="shared" si="12"/>
        <v>15.172413793103448</v>
      </c>
      <c r="F28" s="8">
        <f t="shared" si="12"/>
        <v>16.551724137931036</v>
      </c>
      <c r="G28" s="140">
        <f t="shared" si="12"/>
        <v>0</v>
      </c>
      <c r="H28" s="8">
        <f t="shared" si="12"/>
        <v>0</v>
      </c>
      <c r="I28" s="140">
        <f t="shared" si="12"/>
        <v>0</v>
      </c>
      <c r="J28" s="290">
        <f t="shared" si="12"/>
        <v>0</v>
      </c>
      <c r="K28" s="9">
        <f t="shared" si="12"/>
        <v>21.379310344827587</v>
      </c>
      <c r="L28" s="9">
        <f t="shared" si="12"/>
        <v>5.517241379310345</v>
      </c>
      <c r="M28" s="7">
        <f t="shared" si="12"/>
        <v>4.137931034482759</v>
      </c>
      <c r="N28" s="290">
        <f t="shared" si="12"/>
        <v>1.3793103448275863</v>
      </c>
      <c r="O28" s="9">
        <f t="shared" si="12"/>
        <v>1.3793103448275863</v>
      </c>
      <c r="P28" s="9">
        <f t="shared" si="12"/>
        <v>28.27586206896552</v>
      </c>
      <c r="Q28" s="9">
        <f t="shared" si="12"/>
        <v>3.4482758620689653</v>
      </c>
      <c r="R28" s="9">
        <f t="shared" si="12"/>
        <v>8.275862068965518</v>
      </c>
      <c r="S28" s="141">
        <f t="shared" si="12"/>
        <v>0</v>
      </c>
      <c r="T28" s="140">
        <f t="shared" si="12"/>
        <v>0</v>
      </c>
      <c r="U28" s="9">
        <f t="shared" si="12"/>
        <v>0</v>
      </c>
      <c r="V28" s="9">
        <f t="shared" si="12"/>
        <v>0</v>
      </c>
      <c r="W28" s="57">
        <f t="shared" si="12"/>
        <v>0</v>
      </c>
    </row>
    <row r="29" spans="2:23" s="212" customFormat="1" ht="13.5">
      <c r="B29" s="219" t="s">
        <v>26</v>
      </c>
      <c r="C29" s="6">
        <f t="shared" si="10"/>
        <v>100</v>
      </c>
      <c r="D29" s="58">
        <f aca="true" t="shared" si="13" ref="D29:W29">D9/$C9*100</f>
        <v>17.77777777777778</v>
      </c>
      <c r="E29" s="140">
        <f t="shared" si="13"/>
        <v>7.777777777777778</v>
      </c>
      <c r="F29" s="8">
        <f t="shared" si="13"/>
        <v>10</v>
      </c>
      <c r="G29" s="140">
        <f t="shared" si="13"/>
        <v>0</v>
      </c>
      <c r="H29" s="8">
        <f t="shared" si="13"/>
        <v>0</v>
      </c>
      <c r="I29" s="140">
        <f t="shared" si="13"/>
        <v>0</v>
      </c>
      <c r="J29" s="290">
        <f t="shared" si="13"/>
        <v>0</v>
      </c>
      <c r="K29" s="9">
        <f t="shared" si="13"/>
        <v>28.888888888888886</v>
      </c>
      <c r="L29" s="9">
        <f t="shared" si="13"/>
        <v>0</v>
      </c>
      <c r="M29" s="7">
        <f t="shared" si="13"/>
        <v>0</v>
      </c>
      <c r="N29" s="290">
        <f t="shared" si="13"/>
        <v>0</v>
      </c>
      <c r="O29" s="9">
        <f t="shared" si="13"/>
        <v>0</v>
      </c>
      <c r="P29" s="9">
        <f t="shared" si="13"/>
        <v>51.11111111111111</v>
      </c>
      <c r="Q29" s="9">
        <f t="shared" si="13"/>
        <v>1.1111111111111112</v>
      </c>
      <c r="R29" s="9">
        <f t="shared" si="13"/>
        <v>1.1111111111111112</v>
      </c>
      <c r="S29" s="141">
        <f t="shared" si="13"/>
        <v>0</v>
      </c>
      <c r="T29" s="140">
        <f t="shared" si="13"/>
        <v>0</v>
      </c>
      <c r="U29" s="9">
        <f t="shared" si="13"/>
        <v>0</v>
      </c>
      <c r="V29" s="9">
        <f t="shared" si="13"/>
        <v>0</v>
      </c>
      <c r="W29" s="57">
        <f t="shared" si="13"/>
        <v>0</v>
      </c>
    </row>
    <row r="30" spans="2:23" s="212" customFormat="1" ht="13.5">
      <c r="B30" s="219" t="s">
        <v>27</v>
      </c>
      <c r="C30" s="6">
        <f t="shared" si="10"/>
        <v>99.99999999999999</v>
      </c>
      <c r="D30" s="58">
        <f aca="true" t="shared" si="14" ref="D30:W30">D10/$C10*100</f>
        <v>35.2059925093633</v>
      </c>
      <c r="E30" s="140">
        <f t="shared" si="14"/>
        <v>24.719101123595504</v>
      </c>
      <c r="F30" s="8">
        <f t="shared" si="14"/>
        <v>10.486891385767791</v>
      </c>
      <c r="G30" s="140">
        <f t="shared" si="14"/>
        <v>0</v>
      </c>
      <c r="H30" s="8">
        <f t="shared" si="14"/>
        <v>0</v>
      </c>
      <c r="I30" s="140">
        <f t="shared" si="14"/>
        <v>0</v>
      </c>
      <c r="J30" s="290">
        <f t="shared" si="14"/>
        <v>0</v>
      </c>
      <c r="K30" s="9">
        <f t="shared" si="14"/>
        <v>31.086142322097377</v>
      </c>
      <c r="L30" s="9">
        <f t="shared" si="14"/>
        <v>0.7490636704119851</v>
      </c>
      <c r="M30" s="7">
        <f t="shared" si="14"/>
        <v>0.37453183520599254</v>
      </c>
      <c r="N30" s="290">
        <f t="shared" si="14"/>
        <v>0.37453183520599254</v>
      </c>
      <c r="O30" s="9">
        <f t="shared" si="14"/>
        <v>0</v>
      </c>
      <c r="P30" s="9">
        <f t="shared" si="14"/>
        <v>28.46441947565543</v>
      </c>
      <c r="Q30" s="9">
        <f t="shared" si="14"/>
        <v>1.1235955056179776</v>
      </c>
      <c r="R30" s="9">
        <f t="shared" si="14"/>
        <v>3.3707865168539324</v>
      </c>
      <c r="S30" s="141">
        <f t="shared" si="14"/>
        <v>0</v>
      </c>
      <c r="T30" s="140">
        <f t="shared" si="14"/>
        <v>0</v>
      </c>
      <c r="U30" s="9">
        <f t="shared" si="14"/>
        <v>0</v>
      </c>
      <c r="V30" s="9">
        <f t="shared" si="14"/>
        <v>0</v>
      </c>
      <c r="W30" s="57">
        <f t="shared" si="14"/>
        <v>0</v>
      </c>
    </row>
    <row r="31" spans="2:23" s="212" customFormat="1" ht="13.5">
      <c r="B31" s="219" t="s">
        <v>28</v>
      </c>
      <c r="C31" s="6">
        <f t="shared" si="10"/>
        <v>99.99999999999999</v>
      </c>
      <c r="D31" s="58">
        <f aca="true" t="shared" si="15" ref="D31:W31">D11/$C11*100</f>
        <v>34.78260869565217</v>
      </c>
      <c r="E31" s="140">
        <f t="shared" si="15"/>
        <v>21.73913043478261</v>
      </c>
      <c r="F31" s="8">
        <f t="shared" si="15"/>
        <v>13.043478260869565</v>
      </c>
      <c r="G31" s="140">
        <f t="shared" si="15"/>
        <v>0</v>
      </c>
      <c r="H31" s="8">
        <f t="shared" si="15"/>
        <v>0</v>
      </c>
      <c r="I31" s="140">
        <f t="shared" si="15"/>
        <v>0</v>
      </c>
      <c r="J31" s="290">
        <f t="shared" si="15"/>
        <v>0</v>
      </c>
      <c r="K31" s="9">
        <f t="shared" si="15"/>
        <v>26.08695652173913</v>
      </c>
      <c r="L31" s="9">
        <f t="shared" si="15"/>
        <v>0</v>
      </c>
      <c r="M31" s="7">
        <f t="shared" si="15"/>
        <v>0</v>
      </c>
      <c r="N31" s="290">
        <f t="shared" si="15"/>
        <v>0</v>
      </c>
      <c r="O31" s="9">
        <f t="shared" si="15"/>
        <v>4.3478260869565215</v>
      </c>
      <c r="P31" s="9">
        <f t="shared" si="15"/>
        <v>30.434782608695656</v>
      </c>
      <c r="Q31" s="9">
        <f t="shared" si="15"/>
        <v>0</v>
      </c>
      <c r="R31" s="9">
        <f t="shared" si="15"/>
        <v>4.3478260869565215</v>
      </c>
      <c r="S31" s="141">
        <f t="shared" si="15"/>
        <v>0</v>
      </c>
      <c r="T31" s="140">
        <f t="shared" si="15"/>
        <v>0</v>
      </c>
      <c r="U31" s="9">
        <f t="shared" si="15"/>
        <v>0</v>
      </c>
      <c r="V31" s="9">
        <f t="shared" si="15"/>
        <v>0</v>
      </c>
      <c r="W31" s="57">
        <f t="shared" si="15"/>
        <v>0</v>
      </c>
    </row>
    <row r="32" spans="2:23" s="212" customFormat="1" ht="13.5">
      <c r="B32" s="219" t="s">
        <v>29</v>
      </c>
      <c r="C32" s="6">
        <f t="shared" si="10"/>
        <v>100</v>
      </c>
      <c r="D32" s="58">
        <f aca="true" t="shared" si="16" ref="D32:W32">D12/$C12*100</f>
        <v>12.5</v>
      </c>
      <c r="E32" s="140">
        <f t="shared" si="16"/>
        <v>0</v>
      </c>
      <c r="F32" s="8">
        <f t="shared" si="16"/>
        <v>12.5</v>
      </c>
      <c r="G32" s="140">
        <f t="shared" si="16"/>
        <v>0</v>
      </c>
      <c r="H32" s="8">
        <f t="shared" si="16"/>
        <v>0</v>
      </c>
      <c r="I32" s="140">
        <f t="shared" si="16"/>
        <v>0</v>
      </c>
      <c r="J32" s="290">
        <f t="shared" si="16"/>
        <v>0</v>
      </c>
      <c r="K32" s="9">
        <f t="shared" si="16"/>
        <v>0</v>
      </c>
      <c r="L32" s="9">
        <f t="shared" si="16"/>
        <v>18.75</v>
      </c>
      <c r="M32" s="7">
        <f t="shared" si="16"/>
        <v>18.75</v>
      </c>
      <c r="N32" s="290">
        <f t="shared" si="16"/>
        <v>0</v>
      </c>
      <c r="O32" s="9">
        <f t="shared" si="16"/>
        <v>0</v>
      </c>
      <c r="P32" s="9">
        <f t="shared" si="16"/>
        <v>62.5</v>
      </c>
      <c r="Q32" s="9">
        <f t="shared" si="16"/>
        <v>0</v>
      </c>
      <c r="R32" s="9">
        <f t="shared" si="16"/>
        <v>6.25</v>
      </c>
      <c r="S32" s="141">
        <f t="shared" si="16"/>
        <v>0</v>
      </c>
      <c r="T32" s="140">
        <f t="shared" si="16"/>
        <v>0</v>
      </c>
      <c r="U32" s="9">
        <f t="shared" si="16"/>
        <v>0</v>
      </c>
      <c r="V32" s="9">
        <f t="shared" si="16"/>
        <v>0</v>
      </c>
      <c r="W32" s="57">
        <f t="shared" si="16"/>
        <v>0</v>
      </c>
    </row>
    <row r="33" spans="2:23" s="212" customFormat="1" ht="13.5">
      <c r="B33" s="219" t="s">
        <v>58</v>
      </c>
      <c r="C33" s="6">
        <f t="shared" si="10"/>
        <v>100</v>
      </c>
      <c r="D33" s="58">
        <f aca="true" t="shared" si="17" ref="D33:W33">D13/$C13*100</f>
        <v>100</v>
      </c>
      <c r="E33" s="140">
        <f t="shared" si="17"/>
        <v>0</v>
      </c>
      <c r="F33" s="8">
        <f t="shared" si="17"/>
        <v>0</v>
      </c>
      <c r="G33" s="140">
        <f t="shared" si="17"/>
        <v>0</v>
      </c>
      <c r="H33" s="8">
        <f t="shared" si="17"/>
        <v>0</v>
      </c>
      <c r="I33" s="140">
        <f t="shared" si="17"/>
        <v>100</v>
      </c>
      <c r="J33" s="290">
        <f t="shared" si="17"/>
        <v>0</v>
      </c>
      <c r="K33" s="9">
        <f t="shared" si="17"/>
        <v>0</v>
      </c>
      <c r="L33" s="9">
        <f t="shared" si="17"/>
        <v>0</v>
      </c>
      <c r="M33" s="7">
        <f t="shared" si="17"/>
        <v>0</v>
      </c>
      <c r="N33" s="290">
        <f t="shared" si="17"/>
        <v>0</v>
      </c>
      <c r="O33" s="9">
        <f t="shared" si="17"/>
        <v>0</v>
      </c>
      <c r="P33" s="9">
        <f t="shared" si="17"/>
        <v>0</v>
      </c>
      <c r="Q33" s="9">
        <f t="shared" si="17"/>
        <v>0</v>
      </c>
      <c r="R33" s="9">
        <f t="shared" si="17"/>
        <v>0</v>
      </c>
      <c r="S33" s="141">
        <f t="shared" si="17"/>
        <v>0</v>
      </c>
      <c r="T33" s="140">
        <f t="shared" si="17"/>
        <v>0</v>
      </c>
      <c r="U33" s="9">
        <f t="shared" si="17"/>
        <v>0</v>
      </c>
      <c r="V33" s="9">
        <f t="shared" si="17"/>
        <v>0</v>
      </c>
      <c r="W33" s="57">
        <f t="shared" si="17"/>
        <v>0</v>
      </c>
    </row>
    <row r="34" spans="2:23" s="212" customFormat="1" ht="13.5">
      <c r="B34" s="219" t="s">
        <v>30</v>
      </c>
      <c r="C34" s="6">
        <f>C10/$C10*100</f>
        <v>100</v>
      </c>
      <c r="D34" s="58">
        <f aca="true" t="shared" si="18" ref="D34:W34">D14/$C14*100</f>
        <v>43.75</v>
      </c>
      <c r="E34" s="140">
        <f t="shared" si="18"/>
        <v>37.5</v>
      </c>
      <c r="F34" s="8">
        <f t="shared" si="18"/>
        <v>6.25</v>
      </c>
      <c r="G34" s="140">
        <f t="shared" si="18"/>
        <v>0</v>
      </c>
      <c r="H34" s="8">
        <f t="shared" si="18"/>
        <v>0</v>
      </c>
      <c r="I34" s="140">
        <f t="shared" si="18"/>
        <v>0</v>
      </c>
      <c r="J34" s="290">
        <f t="shared" si="18"/>
        <v>0</v>
      </c>
      <c r="K34" s="9">
        <f t="shared" si="18"/>
        <v>37.5</v>
      </c>
      <c r="L34" s="9">
        <f t="shared" si="18"/>
        <v>12.5</v>
      </c>
      <c r="M34" s="7">
        <f t="shared" si="18"/>
        <v>12.5</v>
      </c>
      <c r="N34" s="290">
        <f t="shared" si="18"/>
        <v>0</v>
      </c>
      <c r="O34" s="9">
        <f t="shared" si="18"/>
        <v>0</v>
      </c>
      <c r="P34" s="9">
        <f t="shared" si="18"/>
        <v>6.25</v>
      </c>
      <c r="Q34" s="9">
        <f t="shared" si="18"/>
        <v>0</v>
      </c>
      <c r="R34" s="9">
        <f t="shared" si="18"/>
        <v>0</v>
      </c>
      <c r="S34" s="141">
        <f t="shared" si="18"/>
        <v>0</v>
      </c>
      <c r="T34" s="140">
        <f t="shared" si="18"/>
        <v>0</v>
      </c>
      <c r="U34" s="9">
        <f t="shared" si="18"/>
        <v>0</v>
      </c>
      <c r="V34" s="9">
        <f t="shared" si="18"/>
        <v>0</v>
      </c>
      <c r="W34" s="57">
        <f t="shared" si="18"/>
        <v>0</v>
      </c>
    </row>
    <row r="35" spans="2:23" s="212" customFormat="1" ht="13.5">
      <c r="B35" s="219" t="s">
        <v>59</v>
      </c>
      <c r="C35" s="6">
        <f t="shared" si="10"/>
        <v>100</v>
      </c>
      <c r="D35" s="58">
        <f aca="true" t="shared" si="19" ref="D35:W35">D15/$C15*100</f>
        <v>23.076923076923077</v>
      </c>
      <c r="E35" s="140">
        <f t="shared" si="19"/>
        <v>23.076923076923077</v>
      </c>
      <c r="F35" s="8">
        <f t="shared" si="19"/>
        <v>0</v>
      </c>
      <c r="G35" s="140">
        <f t="shared" si="19"/>
        <v>0</v>
      </c>
      <c r="H35" s="8">
        <f t="shared" si="19"/>
        <v>0</v>
      </c>
      <c r="I35" s="140">
        <f t="shared" si="19"/>
        <v>0</v>
      </c>
      <c r="J35" s="290">
        <f t="shared" si="19"/>
        <v>0</v>
      </c>
      <c r="K35" s="9">
        <f t="shared" si="19"/>
        <v>42.30769230769231</v>
      </c>
      <c r="L35" s="9">
        <f t="shared" si="19"/>
        <v>0</v>
      </c>
      <c r="M35" s="7">
        <f t="shared" si="19"/>
        <v>0</v>
      </c>
      <c r="N35" s="290">
        <f t="shared" si="19"/>
        <v>0</v>
      </c>
      <c r="O35" s="9">
        <f t="shared" si="19"/>
        <v>0</v>
      </c>
      <c r="P35" s="9">
        <f t="shared" si="19"/>
        <v>30.76923076923077</v>
      </c>
      <c r="Q35" s="9">
        <f t="shared" si="19"/>
        <v>3.8461538461538463</v>
      </c>
      <c r="R35" s="9">
        <f t="shared" si="19"/>
        <v>0</v>
      </c>
      <c r="S35" s="141">
        <f t="shared" si="19"/>
        <v>0</v>
      </c>
      <c r="T35" s="140">
        <f t="shared" si="19"/>
        <v>0</v>
      </c>
      <c r="U35" s="9">
        <f t="shared" si="19"/>
        <v>0</v>
      </c>
      <c r="V35" s="9">
        <f t="shared" si="19"/>
        <v>0</v>
      </c>
      <c r="W35" s="57">
        <f t="shared" si="19"/>
        <v>0</v>
      </c>
    </row>
    <row r="36" spans="2:23" s="212" customFormat="1" ht="13.5">
      <c r="B36" s="219" t="s">
        <v>31</v>
      </c>
      <c r="C36" s="6">
        <f t="shared" si="10"/>
        <v>100</v>
      </c>
      <c r="D36" s="58">
        <f aca="true" t="shared" si="20" ref="D36:W36">D16/$C16*100</f>
        <v>31.724137931034484</v>
      </c>
      <c r="E36" s="140">
        <f t="shared" si="20"/>
        <v>15.172413793103448</v>
      </c>
      <c r="F36" s="8">
        <f t="shared" si="20"/>
        <v>16.551724137931036</v>
      </c>
      <c r="G36" s="140">
        <f t="shared" si="20"/>
        <v>0</v>
      </c>
      <c r="H36" s="8">
        <f t="shared" si="20"/>
        <v>0</v>
      </c>
      <c r="I36" s="140">
        <f t="shared" si="20"/>
        <v>0</v>
      </c>
      <c r="J36" s="290">
        <f t="shared" si="20"/>
        <v>0</v>
      </c>
      <c r="K36" s="9">
        <f t="shared" si="20"/>
        <v>36.896551724137936</v>
      </c>
      <c r="L36" s="9">
        <f t="shared" si="20"/>
        <v>0.6896551724137931</v>
      </c>
      <c r="M36" s="7">
        <f t="shared" si="20"/>
        <v>0</v>
      </c>
      <c r="N36" s="290">
        <f t="shared" si="20"/>
        <v>0.6896551724137931</v>
      </c>
      <c r="O36" s="9">
        <f t="shared" si="20"/>
        <v>0.3448275862068966</v>
      </c>
      <c r="P36" s="9">
        <f t="shared" si="20"/>
        <v>18.620689655172416</v>
      </c>
      <c r="Q36" s="9">
        <f t="shared" si="20"/>
        <v>2.7586206896551726</v>
      </c>
      <c r="R36" s="9">
        <f t="shared" si="20"/>
        <v>8.96551724137931</v>
      </c>
      <c r="S36" s="141">
        <f t="shared" si="20"/>
        <v>0</v>
      </c>
      <c r="T36" s="140">
        <f t="shared" si="20"/>
        <v>0</v>
      </c>
      <c r="U36" s="9">
        <f t="shared" si="20"/>
        <v>0</v>
      </c>
      <c r="V36" s="9">
        <f t="shared" si="20"/>
        <v>0</v>
      </c>
      <c r="W36" s="57">
        <f t="shared" si="20"/>
        <v>0</v>
      </c>
    </row>
    <row r="37" spans="2:23" s="212" customFormat="1" ht="13.5">
      <c r="B37" s="219" t="s">
        <v>32</v>
      </c>
      <c r="C37" s="6">
        <f t="shared" si="10"/>
        <v>99.99999999999997</v>
      </c>
      <c r="D37" s="58">
        <f aca="true" t="shared" si="21" ref="D37:W37">D17/$C17*100</f>
        <v>76.86832740213522</v>
      </c>
      <c r="E37" s="140">
        <f t="shared" si="21"/>
        <v>73.0723606168446</v>
      </c>
      <c r="F37" s="8">
        <f t="shared" si="21"/>
        <v>3.795966785290629</v>
      </c>
      <c r="G37" s="140">
        <f t="shared" si="21"/>
        <v>0</v>
      </c>
      <c r="H37" s="8">
        <f t="shared" si="21"/>
        <v>0</v>
      </c>
      <c r="I37" s="140">
        <f t="shared" si="21"/>
        <v>0</v>
      </c>
      <c r="J37" s="290">
        <f t="shared" si="21"/>
        <v>0</v>
      </c>
      <c r="K37" s="9">
        <f t="shared" si="21"/>
        <v>5.100830367734282</v>
      </c>
      <c r="L37" s="9">
        <f t="shared" si="21"/>
        <v>10.55753262158956</v>
      </c>
      <c r="M37" s="7">
        <f t="shared" si="21"/>
        <v>5.2194543297746145</v>
      </c>
      <c r="N37" s="290">
        <f t="shared" si="21"/>
        <v>5.338078291814947</v>
      </c>
      <c r="O37" s="9">
        <f t="shared" si="21"/>
        <v>0</v>
      </c>
      <c r="P37" s="9">
        <f t="shared" si="21"/>
        <v>1.7793594306049825</v>
      </c>
      <c r="Q37" s="9">
        <f t="shared" si="21"/>
        <v>0.7117437722419928</v>
      </c>
      <c r="R37" s="9">
        <f t="shared" si="21"/>
        <v>4.98220640569395</v>
      </c>
      <c r="S37" s="141">
        <f t="shared" si="21"/>
        <v>0</v>
      </c>
      <c r="T37" s="140">
        <f t="shared" si="21"/>
        <v>0</v>
      </c>
      <c r="U37" s="9">
        <f t="shared" si="21"/>
        <v>0</v>
      </c>
      <c r="V37" s="9">
        <f t="shared" si="21"/>
        <v>0</v>
      </c>
      <c r="W37" s="57">
        <f t="shared" si="21"/>
        <v>0</v>
      </c>
    </row>
    <row r="38" spans="2:23" s="212" customFormat="1" ht="13.5">
      <c r="B38" s="220" t="s">
        <v>33</v>
      </c>
      <c r="C38" s="133">
        <f t="shared" si="10"/>
        <v>100.00000000000001</v>
      </c>
      <c r="D38" s="134">
        <f aca="true" t="shared" si="22" ref="D38:W38">D18/$C18*100</f>
        <v>10.833333333333334</v>
      </c>
      <c r="E38" s="136">
        <f t="shared" si="22"/>
        <v>2.5</v>
      </c>
      <c r="F38" s="135">
        <f t="shared" si="22"/>
        <v>7.5</v>
      </c>
      <c r="G38" s="136">
        <f t="shared" si="22"/>
        <v>0.8333333333333334</v>
      </c>
      <c r="H38" s="135">
        <f t="shared" si="22"/>
        <v>0</v>
      </c>
      <c r="I38" s="136">
        <f t="shared" si="22"/>
        <v>0</v>
      </c>
      <c r="J38" s="291">
        <f t="shared" si="22"/>
        <v>0</v>
      </c>
      <c r="K38" s="137">
        <f t="shared" si="22"/>
        <v>9.166666666666666</v>
      </c>
      <c r="L38" s="137">
        <f t="shared" si="22"/>
        <v>1.6666666666666667</v>
      </c>
      <c r="M38" s="138">
        <f t="shared" si="22"/>
        <v>0</v>
      </c>
      <c r="N38" s="291">
        <f t="shared" si="22"/>
        <v>1.6666666666666667</v>
      </c>
      <c r="O38" s="137">
        <f t="shared" si="22"/>
        <v>5</v>
      </c>
      <c r="P38" s="137">
        <f t="shared" si="22"/>
        <v>30.833333333333336</v>
      </c>
      <c r="Q38" s="137">
        <f t="shared" si="22"/>
        <v>35.833333333333336</v>
      </c>
      <c r="R38" s="137">
        <f t="shared" si="22"/>
        <v>6.666666666666667</v>
      </c>
      <c r="S38" s="139">
        <f t="shared" si="22"/>
        <v>0</v>
      </c>
      <c r="T38" s="136">
        <f t="shared" si="22"/>
        <v>0</v>
      </c>
      <c r="U38" s="137">
        <f t="shared" si="22"/>
        <v>0</v>
      </c>
      <c r="V38" s="137">
        <f t="shared" si="22"/>
        <v>0</v>
      </c>
      <c r="W38" s="293">
        <f t="shared" si="22"/>
        <v>0</v>
      </c>
    </row>
    <row r="39" spans="2:23" s="212" customFormat="1" ht="13.5">
      <c r="B39" s="219" t="s">
        <v>24</v>
      </c>
      <c r="C39" s="6">
        <f t="shared" si="10"/>
        <v>100</v>
      </c>
      <c r="D39" s="58">
        <f aca="true" t="shared" si="23" ref="D39:W39">D19/$C19*100</f>
        <v>10.526315789473683</v>
      </c>
      <c r="E39" s="140">
        <f t="shared" si="23"/>
        <v>2.1052631578947367</v>
      </c>
      <c r="F39" s="8">
        <f t="shared" si="23"/>
        <v>7.368421052631578</v>
      </c>
      <c r="G39" s="140">
        <f t="shared" si="23"/>
        <v>1.0526315789473684</v>
      </c>
      <c r="H39" s="8">
        <f t="shared" si="23"/>
        <v>0</v>
      </c>
      <c r="I39" s="140">
        <f t="shared" si="23"/>
        <v>0</v>
      </c>
      <c r="J39" s="290">
        <f t="shared" si="23"/>
        <v>0</v>
      </c>
      <c r="K39" s="9">
        <f t="shared" si="23"/>
        <v>8.421052631578947</v>
      </c>
      <c r="L39" s="9">
        <f t="shared" si="23"/>
        <v>1.0526315789473684</v>
      </c>
      <c r="M39" s="7">
        <f t="shared" si="23"/>
        <v>0</v>
      </c>
      <c r="N39" s="290">
        <f t="shared" si="23"/>
        <v>1.0526315789473684</v>
      </c>
      <c r="O39" s="9">
        <f t="shared" si="23"/>
        <v>5.263157894736842</v>
      </c>
      <c r="P39" s="9">
        <f t="shared" si="23"/>
        <v>30.526315789473685</v>
      </c>
      <c r="Q39" s="9">
        <f t="shared" si="23"/>
        <v>35.78947368421053</v>
      </c>
      <c r="R39" s="9">
        <f t="shared" si="23"/>
        <v>8.421052631578947</v>
      </c>
      <c r="S39" s="141">
        <f t="shared" si="23"/>
        <v>0</v>
      </c>
      <c r="T39" s="140">
        <f t="shared" si="23"/>
        <v>0</v>
      </c>
      <c r="U39" s="9">
        <f t="shared" si="23"/>
        <v>0</v>
      </c>
      <c r="V39" s="9">
        <f t="shared" si="23"/>
        <v>0</v>
      </c>
      <c r="W39" s="57">
        <f t="shared" si="23"/>
        <v>0</v>
      </c>
    </row>
    <row r="40" spans="2:23" s="212" customFormat="1" ht="13.5">
      <c r="B40" s="219" t="s">
        <v>25</v>
      </c>
      <c r="C40" s="6">
        <v>0</v>
      </c>
      <c r="D40" s="58">
        <v>0</v>
      </c>
      <c r="E40" s="140">
        <v>0</v>
      </c>
      <c r="F40" s="8">
        <v>0</v>
      </c>
      <c r="G40" s="140">
        <v>0</v>
      </c>
      <c r="H40" s="8">
        <v>0</v>
      </c>
      <c r="I40" s="140">
        <v>0</v>
      </c>
      <c r="J40" s="290">
        <v>0</v>
      </c>
      <c r="K40" s="9">
        <v>0</v>
      </c>
      <c r="L40" s="9">
        <v>0</v>
      </c>
      <c r="M40" s="7">
        <v>0</v>
      </c>
      <c r="N40" s="290">
        <v>0</v>
      </c>
      <c r="O40" s="9">
        <v>0</v>
      </c>
      <c r="P40" s="9">
        <v>0</v>
      </c>
      <c r="Q40" s="9">
        <v>0</v>
      </c>
      <c r="R40" s="9">
        <v>0</v>
      </c>
      <c r="S40" s="141">
        <v>0</v>
      </c>
      <c r="T40" s="140">
        <v>0</v>
      </c>
      <c r="U40" s="9">
        <v>0</v>
      </c>
      <c r="V40" s="9">
        <v>0</v>
      </c>
      <c r="W40" s="57">
        <v>0</v>
      </c>
    </row>
    <row r="41" spans="2:23" s="212" customFormat="1" ht="13.5">
      <c r="B41" s="219" t="s">
        <v>26</v>
      </c>
      <c r="C41" s="6">
        <f t="shared" si="10"/>
        <v>99.99999999999999</v>
      </c>
      <c r="D41" s="58">
        <f aca="true" t="shared" si="24" ref="D41:W41">D21/$C21*100</f>
        <v>28.57142857142857</v>
      </c>
      <c r="E41" s="140">
        <f t="shared" si="24"/>
        <v>14.285714285714285</v>
      </c>
      <c r="F41" s="8">
        <f t="shared" si="24"/>
        <v>14.285714285714285</v>
      </c>
      <c r="G41" s="140">
        <f t="shared" si="24"/>
        <v>0</v>
      </c>
      <c r="H41" s="8">
        <f t="shared" si="24"/>
        <v>0</v>
      </c>
      <c r="I41" s="140">
        <f t="shared" si="24"/>
        <v>0</v>
      </c>
      <c r="J41" s="290">
        <f t="shared" si="24"/>
        <v>0</v>
      </c>
      <c r="K41" s="9">
        <f t="shared" si="24"/>
        <v>0</v>
      </c>
      <c r="L41" s="9">
        <f t="shared" si="24"/>
        <v>0</v>
      </c>
      <c r="M41" s="7">
        <f t="shared" si="24"/>
        <v>0</v>
      </c>
      <c r="N41" s="290">
        <f t="shared" si="24"/>
        <v>0</v>
      </c>
      <c r="O41" s="9">
        <f t="shared" si="24"/>
        <v>0</v>
      </c>
      <c r="P41" s="9">
        <f t="shared" si="24"/>
        <v>42.857142857142854</v>
      </c>
      <c r="Q41" s="9">
        <f t="shared" si="24"/>
        <v>28.57142857142857</v>
      </c>
      <c r="R41" s="9">
        <f t="shared" si="24"/>
        <v>0</v>
      </c>
      <c r="S41" s="141">
        <f t="shared" si="24"/>
        <v>0</v>
      </c>
      <c r="T41" s="140">
        <f t="shared" si="24"/>
        <v>0</v>
      </c>
      <c r="U41" s="9">
        <f t="shared" si="24"/>
        <v>0</v>
      </c>
      <c r="V41" s="9">
        <f t="shared" si="24"/>
        <v>0</v>
      </c>
      <c r="W41" s="57">
        <f t="shared" si="24"/>
        <v>0</v>
      </c>
    </row>
    <row r="42" spans="2:23" s="212" customFormat="1" ht="13.5">
      <c r="B42" s="219" t="s">
        <v>27</v>
      </c>
      <c r="C42" s="6">
        <f t="shared" si="10"/>
        <v>100</v>
      </c>
      <c r="D42" s="58">
        <f aca="true" t="shared" si="25" ref="D42:W42">D22/$C22*100</f>
        <v>12.5</v>
      </c>
      <c r="E42" s="140">
        <f t="shared" si="25"/>
        <v>0</v>
      </c>
      <c r="F42" s="8">
        <f t="shared" si="25"/>
        <v>12.5</v>
      </c>
      <c r="G42" s="140">
        <f t="shared" si="25"/>
        <v>0</v>
      </c>
      <c r="H42" s="8">
        <f t="shared" si="25"/>
        <v>0</v>
      </c>
      <c r="I42" s="140">
        <f t="shared" si="25"/>
        <v>0</v>
      </c>
      <c r="J42" s="290">
        <f t="shared" si="25"/>
        <v>0</v>
      </c>
      <c r="K42" s="9">
        <f t="shared" si="25"/>
        <v>25</v>
      </c>
      <c r="L42" s="9">
        <f t="shared" si="25"/>
        <v>12.5</v>
      </c>
      <c r="M42" s="7">
        <f t="shared" si="25"/>
        <v>0</v>
      </c>
      <c r="N42" s="290">
        <f t="shared" si="25"/>
        <v>12.5</v>
      </c>
      <c r="O42" s="9">
        <f t="shared" si="25"/>
        <v>0</v>
      </c>
      <c r="P42" s="9">
        <f t="shared" si="25"/>
        <v>12.5</v>
      </c>
      <c r="Q42" s="9">
        <f t="shared" si="25"/>
        <v>37.5</v>
      </c>
      <c r="R42" s="9">
        <f t="shared" si="25"/>
        <v>0</v>
      </c>
      <c r="S42" s="141">
        <f t="shared" si="25"/>
        <v>0</v>
      </c>
      <c r="T42" s="140">
        <f t="shared" si="25"/>
        <v>0</v>
      </c>
      <c r="U42" s="9">
        <f t="shared" si="25"/>
        <v>0</v>
      </c>
      <c r="V42" s="9">
        <f t="shared" si="25"/>
        <v>0</v>
      </c>
      <c r="W42" s="57">
        <f t="shared" si="25"/>
        <v>0</v>
      </c>
    </row>
    <row r="43" spans="2:23" s="212" customFormat="1" ht="14.25" thickBot="1">
      <c r="B43" s="221" t="s">
        <v>29</v>
      </c>
      <c r="C43" s="142">
        <f t="shared" si="10"/>
        <v>100</v>
      </c>
      <c r="D43" s="61">
        <f aca="true" t="shared" si="26" ref="D43:W43">D23/$C23*100</f>
        <v>0</v>
      </c>
      <c r="E43" s="145">
        <f t="shared" si="26"/>
        <v>0</v>
      </c>
      <c r="F43" s="144">
        <f t="shared" si="26"/>
        <v>0</v>
      </c>
      <c r="G43" s="145">
        <f t="shared" si="26"/>
        <v>0</v>
      </c>
      <c r="H43" s="144">
        <f t="shared" si="26"/>
        <v>0</v>
      </c>
      <c r="I43" s="145">
        <f t="shared" si="26"/>
        <v>0</v>
      </c>
      <c r="J43" s="294">
        <f t="shared" si="26"/>
        <v>0</v>
      </c>
      <c r="K43" s="10">
        <f t="shared" si="26"/>
        <v>10</v>
      </c>
      <c r="L43" s="10">
        <f t="shared" si="26"/>
        <v>0</v>
      </c>
      <c r="M43" s="143">
        <f t="shared" si="26"/>
        <v>0</v>
      </c>
      <c r="N43" s="294">
        <f t="shared" si="26"/>
        <v>0</v>
      </c>
      <c r="O43" s="10">
        <f t="shared" si="26"/>
        <v>10</v>
      </c>
      <c r="P43" s="10">
        <f t="shared" si="26"/>
        <v>40</v>
      </c>
      <c r="Q43" s="10">
        <f t="shared" si="26"/>
        <v>40</v>
      </c>
      <c r="R43" s="10">
        <f t="shared" si="26"/>
        <v>0</v>
      </c>
      <c r="S43" s="295">
        <f t="shared" si="26"/>
        <v>0</v>
      </c>
      <c r="T43" s="145">
        <f t="shared" si="26"/>
        <v>0</v>
      </c>
      <c r="U43" s="10">
        <f t="shared" si="26"/>
        <v>0</v>
      </c>
      <c r="V43" s="10">
        <f t="shared" si="26"/>
        <v>0</v>
      </c>
      <c r="W43" s="60">
        <f t="shared" si="26"/>
        <v>0</v>
      </c>
    </row>
  </sheetData>
  <sheetProtection/>
  <mergeCells count="25">
    <mergeCell ref="B3:B5"/>
    <mergeCell ref="C3:C4"/>
    <mergeCell ref="D3:J3"/>
    <mergeCell ref="M3:N3"/>
    <mergeCell ref="I4:I5"/>
    <mergeCell ref="J4:J5"/>
    <mergeCell ref="K4:K5"/>
    <mergeCell ref="L4:L5"/>
    <mergeCell ref="M4:M5"/>
    <mergeCell ref="T2:W2"/>
    <mergeCell ref="T3:W3"/>
    <mergeCell ref="D4:D5"/>
    <mergeCell ref="E4:E5"/>
    <mergeCell ref="F4:F5"/>
    <mergeCell ref="G4:G5"/>
    <mergeCell ref="H4:H5"/>
    <mergeCell ref="N4:N5"/>
    <mergeCell ref="V4:V5"/>
    <mergeCell ref="W4:W5"/>
    <mergeCell ref="T4:T5"/>
    <mergeCell ref="U4:U5"/>
    <mergeCell ref="O4:O5"/>
    <mergeCell ref="Q4:Q5"/>
    <mergeCell ref="R4:R5"/>
    <mergeCell ref="S4:S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41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9.00390625" defaultRowHeight="13.5"/>
  <cols>
    <col min="1" max="1" width="9.00390625" style="12" customWidth="1"/>
    <col min="2" max="2" width="10.625" style="12" customWidth="1"/>
    <col min="3" max="3" width="11.125" style="12" bestFit="1" customWidth="1"/>
    <col min="4" max="4" width="9.00390625" style="12" customWidth="1"/>
    <col min="5" max="5" width="7.375" style="12" customWidth="1"/>
    <col min="6" max="6" width="7.125" style="12" customWidth="1"/>
    <col min="7" max="8" width="5.875" style="12" customWidth="1"/>
    <col min="9" max="9" width="7.75390625" style="12" customWidth="1"/>
    <col min="10" max="10" width="5.875" style="12" customWidth="1"/>
    <col min="11" max="11" width="8.25390625" style="12" customWidth="1"/>
    <col min="12" max="14" width="6.875" style="12" customWidth="1"/>
    <col min="15" max="15" width="6.00390625" style="12" customWidth="1"/>
    <col min="16" max="18" width="7.125" style="12" customWidth="1"/>
    <col min="19" max="19" width="4.50390625" style="12" customWidth="1"/>
    <col min="20" max="22" width="4.375" style="12" customWidth="1"/>
    <col min="23" max="23" width="5.25390625" style="12" customWidth="1"/>
    <col min="24" max="24" width="7.25390625" style="12" customWidth="1"/>
    <col min="25" max="25" width="6.25390625" style="12" customWidth="1"/>
    <col min="26" max="26" width="3.375" style="12" customWidth="1"/>
    <col min="27" max="27" width="6.375" style="12" customWidth="1"/>
    <col min="28" max="28" width="5.375" style="12" customWidth="1"/>
    <col min="29" max="29" width="6.125" style="12" customWidth="1"/>
    <col min="30" max="30" width="5.375" style="12" customWidth="1"/>
    <col min="31" max="16384" width="9.00390625" style="12" customWidth="1"/>
  </cols>
  <sheetData>
    <row r="1" ht="17.25">
      <c r="B1" s="11" t="s">
        <v>85</v>
      </c>
    </row>
    <row r="2" spans="2:23" ht="18" thickBot="1">
      <c r="B2" s="11"/>
      <c r="T2" s="403" t="s">
        <v>83</v>
      </c>
      <c r="U2" s="403"/>
      <c r="V2" s="403"/>
      <c r="W2" s="403"/>
    </row>
    <row r="3" spans="2:23" ht="29.25" customHeight="1" thickBot="1">
      <c r="B3" s="480" t="s">
        <v>0</v>
      </c>
      <c r="C3" s="483" t="s">
        <v>1</v>
      </c>
      <c r="D3" s="485" t="s">
        <v>2</v>
      </c>
      <c r="E3" s="486"/>
      <c r="F3" s="486"/>
      <c r="G3" s="486"/>
      <c r="H3" s="486"/>
      <c r="I3" s="486"/>
      <c r="J3" s="487"/>
      <c r="K3" s="13" t="s">
        <v>35</v>
      </c>
      <c r="L3" s="14" t="s">
        <v>36</v>
      </c>
      <c r="M3" s="488" t="s">
        <v>3</v>
      </c>
      <c r="N3" s="489"/>
      <c r="O3" s="13" t="s">
        <v>37</v>
      </c>
      <c r="P3" s="13" t="s">
        <v>38</v>
      </c>
      <c r="Q3" s="13" t="s">
        <v>39</v>
      </c>
      <c r="R3" s="13" t="s">
        <v>40</v>
      </c>
      <c r="S3" s="14" t="s">
        <v>41</v>
      </c>
      <c r="T3" s="490" t="s">
        <v>42</v>
      </c>
      <c r="U3" s="491"/>
      <c r="V3" s="491"/>
      <c r="W3" s="492"/>
    </row>
    <row r="4" spans="2:23" ht="45.75" customHeight="1">
      <c r="B4" s="481"/>
      <c r="C4" s="484"/>
      <c r="D4" s="493" t="s">
        <v>4</v>
      </c>
      <c r="E4" s="495" t="s">
        <v>5</v>
      </c>
      <c r="F4" s="476" t="s">
        <v>6</v>
      </c>
      <c r="G4" s="476" t="s">
        <v>7</v>
      </c>
      <c r="H4" s="476" t="s">
        <v>8</v>
      </c>
      <c r="I4" s="476" t="s">
        <v>9</v>
      </c>
      <c r="J4" s="460" t="s">
        <v>10</v>
      </c>
      <c r="K4" s="464" t="s">
        <v>11</v>
      </c>
      <c r="L4" s="472" t="s">
        <v>4</v>
      </c>
      <c r="M4" s="478" t="s">
        <v>12</v>
      </c>
      <c r="N4" s="460" t="s">
        <v>13</v>
      </c>
      <c r="O4" s="462" t="s">
        <v>14</v>
      </c>
      <c r="P4" s="15" t="s">
        <v>43</v>
      </c>
      <c r="Q4" s="464" t="s">
        <v>15</v>
      </c>
      <c r="R4" s="466" t="s">
        <v>16</v>
      </c>
      <c r="S4" s="468" t="s">
        <v>44</v>
      </c>
      <c r="T4" s="470" t="s">
        <v>17</v>
      </c>
      <c r="U4" s="474" t="s">
        <v>18</v>
      </c>
      <c r="V4" s="474" t="s">
        <v>19</v>
      </c>
      <c r="W4" s="458" t="s">
        <v>20</v>
      </c>
    </row>
    <row r="5" spans="2:23" ht="44.25" customHeight="1" thickBot="1">
      <c r="B5" s="482"/>
      <c r="C5" s="16" t="s">
        <v>21</v>
      </c>
      <c r="D5" s="494"/>
      <c r="E5" s="496"/>
      <c r="F5" s="477"/>
      <c r="G5" s="477"/>
      <c r="H5" s="477"/>
      <c r="I5" s="477"/>
      <c r="J5" s="461"/>
      <c r="K5" s="465"/>
      <c r="L5" s="473"/>
      <c r="M5" s="479"/>
      <c r="N5" s="461"/>
      <c r="O5" s="463"/>
      <c r="P5" s="17" t="s">
        <v>22</v>
      </c>
      <c r="Q5" s="465"/>
      <c r="R5" s="467"/>
      <c r="S5" s="469"/>
      <c r="T5" s="471"/>
      <c r="U5" s="475"/>
      <c r="V5" s="475"/>
      <c r="W5" s="459"/>
    </row>
    <row r="6" spans="2:23" ht="13.5">
      <c r="B6" s="351" t="s">
        <v>23</v>
      </c>
      <c r="C6" s="18">
        <f aca="true" t="shared" si="0" ref="C6:T6">SUM(C7:C16)</f>
        <v>12928</v>
      </c>
      <c r="D6" s="19">
        <f t="shared" si="0"/>
        <v>7921</v>
      </c>
      <c r="E6" s="20">
        <f t="shared" si="0"/>
        <v>6936</v>
      </c>
      <c r="F6" s="21">
        <f t="shared" si="0"/>
        <v>982</v>
      </c>
      <c r="G6" s="21">
        <f t="shared" si="0"/>
        <v>3</v>
      </c>
      <c r="H6" s="21">
        <f t="shared" si="0"/>
        <v>0</v>
      </c>
      <c r="I6" s="21">
        <f t="shared" si="0"/>
        <v>0</v>
      </c>
      <c r="J6" s="22">
        <f t="shared" si="0"/>
        <v>0</v>
      </c>
      <c r="K6" s="23">
        <f t="shared" si="0"/>
        <v>2261</v>
      </c>
      <c r="L6" s="23">
        <f t="shared" si="0"/>
        <v>559</v>
      </c>
      <c r="M6" s="24">
        <f t="shared" si="0"/>
        <v>210</v>
      </c>
      <c r="N6" s="22">
        <f t="shared" si="0"/>
        <v>349</v>
      </c>
      <c r="O6" s="23">
        <f t="shared" si="0"/>
        <v>65</v>
      </c>
      <c r="P6" s="23">
        <f t="shared" si="0"/>
        <v>1288</v>
      </c>
      <c r="Q6" s="23">
        <f t="shared" si="0"/>
        <v>162</v>
      </c>
      <c r="R6" s="23">
        <f t="shared" si="0"/>
        <v>672</v>
      </c>
      <c r="S6" s="25">
        <f t="shared" si="0"/>
        <v>0</v>
      </c>
      <c r="T6" s="26">
        <f t="shared" si="0"/>
        <v>1</v>
      </c>
      <c r="U6" s="23">
        <f>SUM(U7:U15)</f>
        <v>2</v>
      </c>
      <c r="V6" s="23">
        <f>SUM(V7:V16)</f>
        <v>0</v>
      </c>
      <c r="W6" s="27">
        <f>SUM(W7:W16)</f>
        <v>0</v>
      </c>
    </row>
    <row r="7" spans="2:23" ht="13.5">
      <c r="B7" s="352" t="s">
        <v>24</v>
      </c>
      <c r="C7" s="28">
        <f>D7+K7+L7+O7+P7+Q7+R7+S7</f>
        <v>9912</v>
      </c>
      <c r="D7" s="29">
        <f>SUM(E7:J7)</f>
        <v>6434</v>
      </c>
      <c r="E7" s="30">
        <f>'【男】公立'!E7+'【女】公立'!E7</f>
        <v>5570</v>
      </c>
      <c r="F7" s="31">
        <f>'【男】公立'!F7+'【女】公立'!F7</f>
        <v>861</v>
      </c>
      <c r="G7" s="31">
        <f>'【男】公立'!G7+'【女】公立'!G7</f>
        <v>3</v>
      </c>
      <c r="H7" s="31">
        <f>'【男】公立'!H7+'【女】公立'!H7</f>
        <v>0</v>
      </c>
      <c r="I7" s="31">
        <f>'【男】公立'!I7+'【女】公立'!I7</f>
        <v>0</v>
      </c>
      <c r="J7" s="32">
        <f>'【男】公立'!J7+'【女】公立'!J7</f>
        <v>0</v>
      </c>
      <c r="K7" s="33">
        <f>'【男】公立'!K7+'【女】公立'!K7</f>
        <v>1837</v>
      </c>
      <c r="L7" s="34">
        <f>SUM(M7:N7)</f>
        <v>315</v>
      </c>
      <c r="M7" s="35">
        <f>'【男】公立'!M7+'【女】公立'!M7</f>
        <v>88</v>
      </c>
      <c r="N7" s="32">
        <f>'【男】公立'!N7+'【女】公立'!N7</f>
        <v>227</v>
      </c>
      <c r="O7" s="33">
        <f>'【男】公立'!O7+'【女】公立'!O7</f>
        <v>35</v>
      </c>
      <c r="P7" s="33">
        <f>'【男】公立'!P7+'【女】公立'!P7</f>
        <v>615</v>
      </c>
      <c r="Q7" s="33">
        <f>'【男】公立'!Q7+'【女】公立'!Q7</f>
        <v>135</v>
      </c>
      <c r="R7" s="33">
        <f>'【男】公立'!R7+'【女】公立'!R7</f>
        <v>541</v>
      </c>
      <c r="S7" s="36">
        <v>0</v>
      </c>
      <c r="T7" s="37">
        <f>'【男】公立'!T7+'【女】公立'!T7</f>
        <v>1</v>
      </c>
      <c r="U7" s="33">
        <f>'【男】公立'!U7+'【女】公立'!U7</f>
        <v>2</v>
      </c>
      <c r="V7" s="33">
        <f>'【男】公立'!V7+'【女】公立'!V7</f>
        <v>0</v>
      </c>
      <c r="W7" s="38">
        <f>'【男】公立'!W7+'【女】公立'!W7</f>
        <v>0</v>
      </c>
    </row>
    <row r="8" spans="2:23" ht="13.5">
      <c r="B8" s="352" t="s">
        <v>25</v>
      </c>
      <c r="C8" s="28">
        <f aca="true" t="shared" si="1" ref="C8:C22">D8+K8+L8+O8+P8+Q8+R8+S8</f>
        <v>316</v>
      </c>
      <c r="D8" s="29">
        <f aca="true" t="shared" si="2" ref="D8:D22">SUM(E8:J8)</f>
        <v>99</v>
      </c>
      <c r="E8" s="30">
        <f>'【男】公立'!E8+'【女】公立'!E8</f>
        <v>69</v>
      </c>
      <c r="F8" s="31">
        <f>'【男】公立'!F8+'【女】公立'!F8</f>
        <v>30</v>
      </c>
      <c r="G8" s="31">
        <f>'【男】公立'!G8+'【女】公立'!G8</f>
        <v>0</v>
      </c>
      <c r="H8" s="31">
        <f>'【男】公立'!H8+'【女】公立'!H8</f>
        <v>0</v>
      </c>
      <c r="I8" s="31">
        <f>'【男】公立'!I8+'【女】公立'!I8</f>
        <v>0</v>
      </c>
      <c r="J8" s="32">
        <f>'【男】公立'!J8+'【女】公立'!J8</f>
        <v>0</v>
      </c>
      <c r="K8" s="33">
        <f>'【男】公立'!K8+'【女】公立'!K8</f>
        <v>52</v>
      </c>
      <c r="L8" s="34">
        <f aca="true" t="shared" si="3" ref="L8:L21">SUM(M8:N8)</f>
        <v>27</v>
      </c>
      <c r="M8" s="35">
        <f>'【男】公立'!M8+'【女】公立'!M8</f>
        <v>21</v>
      </c>
      <c r="N8" s="32">
        <f>'【男】公立'!N8+'【女】公立'!N8</f>
        <v>6</v>
      </c>
      <c r="O8" s="33">
        <f>'【男】公立'!O8+'【女】公立'!O8</f>
        <v>9</v>
      </c>
      <c r="P8" s="33">
        <f>'【男】公立'!P8+'【女】公立'!P8</f>
        <v>104</v>
      </c>
      <c r="Q8" s="33">
        <f>'【男】公立'!Q8+'【女】公立'!Q8</f>
        <v>6</v>
      </c>
      <c r="R8" s="33">
        <f>'【男】公立'!R8+'【女】公立'!R8</f>
        <v>19</v>
      </c>
      <c r="S8" s="36">
        <v>0</v>
      </c>
      <c r="T8" s="37">
        <f>'【男】公立'!T8+'【女】公立'!T8</f>
        <v>0</v>
      </c>
      <c r="U8" s="33">
        <f>'【男】公立'!U8+'【女】公立'!U8</f>
        <v>0</v>
      </c>
      <c r="V8" s="33">
        <f>'【男】公立'!V8+'【女】公立'!V8</f>
        <v>0</v>
      </c>
      <c r="W8" s="38">
        <f>'【男】公立'!W8+'【女】公立'!W8</f>
        <v>0</v>
      </c>
    </row>
    <row r="9" spans="2:23" ht="13.5">
      <c r="B9" s="352" t="s">
        <v>26</v>
      </c>
      <c r="C9" s="28">
        <f t="shared" si="1"/>
        <v>616</v>
      </c>
      <c r="D9" s="29">
        <f t="shared" si="2"/>
        <v>142</v>
      </c>
      <c r="E9" s="30">
        <f>'【男】公立'!E9+'【女】公立'!E9</f>
        <v>124</v>
      </c>
      <c r="F9" s="31">
        <f>'【男】公立'!F9+'【女】公立'!F9</f>
        <v>18</v>
      </c>
      <c r="G9" s="31">
        <f>'【男】公立'!G9+'【女】公立'!G9</f>
        <v>0</v>
      </c>
      <c r="H9" s="31">
        <f>'【男】公立'!H9+'【女】公立'!H9</f>
        <v>0</v>
      </c>
      <c r="I9" s="31">
        <f>'【男】公立'!I9+'【女】公立'!I9</f>
        <v>0</v>
      </c>
      <c r="J9" s="32">
        <f>'【男】公立'!J9+'【女】公立'!J9</f>
        <v>0</v>
      </c>
      <c r="K9" s="33">
        <f>'【男】公立'!K9+'【女】公立'!K9</f>
        <v>88</v>
      </c>
      <c r="L9" s="34">
        <f t="shared" si="3"/>
        <v>4</v>
      </c>
      <c r="M9" s="35">
        <f>'【男】公立'!M9+'【女】公立'!M9</f>
        <v>0</v>
      </c>
      <c r="N9" s="32">
        <f>'【男】公立'!N9+'【女】公立'!N9</f>
        <v>4</v>
      </c>
      <c r="O9" s="33">
        <f>'【男】公立'!O9+'【女】公立'!O9</f>
        <v>2</v>
      </c>
      <c r="P9" s="33">
        <f>'【男】公立'!P9+'【女】公立'!P9</f>
        <v>367</v>
      </c>
      <c r="Q9" s="33">
        <f>'【男】公立'!Q9+'【女】公立'!Q9</f>
        <v>8</v>
      </c>
      <c r="R9" s="33">
        <f>'【男】公立'!R9+'【女】公立'!R9</f>
        <v>5</v>
      </c>
      <c r="S9" s="36">
        <v>0</v>
      </c>
      <c r="T9" s="37">
        <f>'【男】公立'!T9+'【女】公立'!T9</f>
        <v>0</v>
      </c>
      <c r="U9" s="33">
        <f>'【男】公立'!U9+'【女】公立'!U9</f>
        <v>0</v>
      </c>
      <c r="V9" s="33">
        <f>'【男】公立'!V9+'【女】公立'!V9</f>
        <v>0</v>
      </c>
      <c r="W9" s="38">
        <f>'【男】公立'!W9+'【女】公立'!W9</f>
        <v>0</v>
      </c>
    </row>
    <row r="10" spans="2:23" ht="13.5">
      <c r="B10" s="352" t="s">
        <v>27</v>
      </c>
      <c r="C10" s="28">
        <f t="shared" si="1"/>
        <v>327</v>
      </c>
      <c r="D10" s="29">
        <f t="shared" si="2"/>
        <v>135</v>
      </c>
      <c r="E10" s="30">
        <f>'【男】公立'!E10+'【女】公立'!E10</f>
        <v>111</v>
      </c>
      <c r="F10" s="31">
        <f>'【男】公立'!F10+'【女】公立'!F10</f>
        <v>24</v>
      </c>
      <c r="G10" s="31">
        <f>'【男】公立'!G10+'【女】公立'!G10</f>
        <v>0</v>
      </c>
      <c r="H10" s="31">
        <f>'【男】公立'!H10+'【女】公立'!H10</f>
        <v>0</v>
      </c>
      <c r="I10" s="31">
        <f>'【男】公立'!I10+'【女】公立'!I10</f>
        <v>0</v>
      </c>
      <c r="J10" s="32">
        <f>'【男】公立'!J10+'【女】公立'!J10</f>
        <v>0</v>
      </c>
      <c r="K10" s="33">
        <f>'【男】公立'!K10+'【女】公立'!K10</f>
        <v>97</v>
      </c>
      <c r="L10" s="34">
        <f t="shared" si="3"/>
        <v>3</v>
      </c>
      <c r="M10" s="35">
        <f>'【男】公立'!M10+'【女】公立'!M10</f>
        <v>2</v>
      </c>
      <c r="N10" s="32">
        <f>'【男】公立'!N10+'【女】公立'!N10</f>
        <v>1</v>
      </c>
      <c r="O10" s="33">
        <f>'【男】公立'!O10+'【女】公立'!O10</f>
        <v>3</v>
      </c>
      <c r="P10" s="33">
        <f>'【男】公立'!P10+'【女】公立'!P10</f>
        <v>79</v>
      </c>
      <c r="Q10" s="33">
        <f>'【男】公立'!Q10+'【女】公立'!Q10</f>
        <v>3</v>
      </c>
      <c r="R10" s="33">
        <f>'【男】公立'!R10+'【女】公立'!R10</f>
        <v>7</v>
      </c>
      <c r="S10" s="36">
        <v>0</v>
      </c>
      <c r="T10" s="37">
        <f>'【男】公立'!T10+'【女】公立'!T10</f>
        <v>0</v>
      </c>
      <c r="U10" s="33">
        <f>'【男】公立'!U10+'【女】公立'!U10</f>
        <v>0</v>
      </c>
      <c r="V10" s="33">
        <f>'【男】公立'!V10+'【女】公立'!V10</f>
        <v>0</v>
      </c>
      <c r="W10" s="38">
        <f>'【男】公立'!W10+'【女】公立'!W10</f>
        <v>0</v>
      </c>
    </row>
    <row r="11" spans="2:23" ht="13.5">
      <c r="B11" s="352" t="s">
        <v>28</v>
      </c>
      <c r="C11" s="28">
        <f t="shared" si="1"/>
        <v>95</v>
      </c>
      <c r="D11" s="29">
        <f t="shared" si="2"/>
        <v>22</v>
      </c>
      <c r="E11" s="30">
        <f>'【男】公立'!E11+'【女】公立'!E11</f>
        <v>17</v>
      </c>
      <c r="F11" s="31">
        <f>'【男】公立'!F11+'【女】公立'!F11</f>
        <v>5</v>
      </c>
      <c r="G11" s="31">
        <f>'【男】公立'!G11+'【女】公立'!G11</f>
        <v>0</v>
      </c>
      <c r="H11" s="31">
        <f>'【男】公立'!H11+'【女】公立'!H11</f>
        <v>0</v>
      </c>
      <c r="I11" s="31">
        <f>'【男】公立'!I11+'【女】公立'!I11</f>
        <v>0</v>
      </c>
      <c r="J11" s="32">
        <f>'【男】公立'!J11+'【女】公立'!J11</f>
        <v>0</v>
      </c>
      <c r="K11" s="33">
        <f>'【男】公立'!K11+'【女】公立'!K11</f>
        <v>28</v>
      </c>
      <c r="L11" s="34">
        <f t="shared" si="3"/>
        <v>0</v>
      </c>
      <c r="M11" s="35">
        <f>'【男】公立'!M11+'【女】公立'!M11</f>
        <v>0</v>
      </c>
      <c r="N11" s="32">
        <f>'【男】公立'!N11+'【女】公立'!N11</f>
        <v>0</v>
      </c>
      <c r="O11" s="33">
        <f>'【男】公立'!O11+'【女】公立'!O11</f>
        <v>4</v>
      </c>
      <c r="P11" s="33">
        <f>'【男】公立'!P11+'【女】公立'!P11</f>
        <v>37</v>
      </c>
      <c r="Q11" s="33">
        <f>'【男】公立'!Q11+'【女】公立'!Q11</f>
        <v>0</v>
      </c>
      <c r="R11" s="33">
        <f>'【男】公立'!R11+'【女】公立'!R11</f>
        <v>4</v>
      </c>
      <c r="S11" s="36">
        <v>0</v>
      </c>
      <c r="T11" s="37">
        <f>'【男】公立'!T11+'【女】公立'!T11</f>
        <v>0</v>
      </c>
      <c r="U11" s="33">
        <f>'【男】公立'!U11+'【女】公立'!U11</f>
        <v>0</v>
      </c>
      <c r="V11" s="33">
        <f>'【男】公立'!V11+'【女】公立'!V11</f>
        <v>0</v>
      </c>
      <c r="W11" s="38">
        <f>'【男】公立'!W11+'【女】公立'!W11</f>
        <v>0</v>
      </c>
    </row>
    <row r="12" spans="2:23" ht="13.5">
      <c r="B12" s="352" t="s">
        <v>29</v>
      </c>
      <c r="C12" s="28">
        <f t="shared" si="1"/>
        <v>16</v>
      </c>
      <c r="D12" s="29">
        <f t="shared" si="2"/>
        <v>2</v>
      </c>
      <c r="E12" s="30">
        <f>'【男】公立'!E12+'【女】公立'!E12</f>
        <v>0</v>
      </c>
      <c r="F12" s="31">
        <f>'【男】公立'!F12+'【女】公立'!F12</f>
        <v>2</v>
      </c>
      <c r="G12" s="31">
        <f>'【男】公立'!G12+'【女】公立'!G12</f>
        <v>0</v>
      </c>
      <c r="H12" s="31">
        <f>'【男】公立'!H12+'【女】公立'!H12</f>
        <v>0</v>
      </c>
      <c r="I12" s="31">
        <f>'【男】公立'!I12+'【女】公立'!I12</f>
        <v>0</v>
      </c>
      <c r="J12" s="32">
        <f>'【男】公立'!J12+'【女】公立'!J12</f>
        <v>0</v>
      </c>
      <c r="K12" s="33">
        <f>'【男】公立'!K12+'【女】公立'!K12</f>
        <v>0</v>
      </c>
      <c r="L12" s="34">
        <f t="shared" si="3"/>
        <v>3</v>
      </c>
      <c r="M12" s="35">
        <f>'【男】公立'!M12+'【女】公立'!M12</f>
        <v>3</v>
      </c>
      <c r="N12" s="32">
        <f>'【男】公立'!N12+'【女】公立'!N12</f>
        <v>0</v>
      </c>
      <c r="O12" s="33">
        <f>'【男】公立'!O12+'【女】公立'!O12</f>
        <v>0</v>
      </c>
      <c r="P12" s="33">
        <f>'【男】公立'!P12+'【女】公立'!P12</f>
        <v>10</v>
      </c>
      <c r="Q12" s="33">
        <f>'【男】公立'!Q12+'【女】公立'!Q12</f>
        <v>0</v>
      </c>
      <c r="R12" s="33">
        <f>'【男】公立'!R12+'【女】公立'!R12</f>
        <v>1</v>
      </c>
      <c r="S12" s="36">
        <v>0</v>
      </c>
      <c r="T12" s="37">
        <f>'【男】公立'!T12+'【女】公立'!T12</f>
        <v>0</v>
      </c>
      <c r="U12" s="33">
        <f>'【男】公立'!U12+'【女】公立'!U12</f>
        <v>0</v>
      </c>
      <c r="V12" s="33">
        <f>'【男】公立'!V12+'【女】公立'!V12</f>
        <v>0</v>
      </c>
      <c r="W12" s="38">
        <f>'【男】公立'!W12+'【女】公立'!W12</f>
        <v>0</v>
      </c>
    </row>
    <row r="13" spans="2:23" ht="13.5">
      <c r="B13" s="352" t="s">
        <v>30</v>
      </c>
      <c r="C13" s="28">
        <f t="shared" si="1"/>
        <v>69</v>
      </c>
      <c r="D13" s="29">
        <f t="shared" si="2"/>
        <v>37</v>
      </c>
      <c r="E13" s="30">
        <f>'【男】公立'!E13+'【女】公立'!E13</f>
        <v>35</v>
      </c>
      <c r="F13" s="31">
        <f>'【男】公立'!F13+'【女】公立'!F13</f>
        <v>2</v>
      </c>
      <c r="G13" s="31">
        <f>'【男】公立'!G13+'【女】公立'!G13</f>
        <v>0</v>
      </c>
      <c r="H13" s="31">
        <f>'【男】公立'!H13+'【女】公立'!H13</f>
        <v>0</v>
      </c>
      <c r="I13" s="31">
        <f>'【男】公立'!I13+'【女】公立'!I13</f>
        <v>0</v>
      </c>
      <c r="J13" s="32">
        <f>'【男】公立'!J13+'【女】公立'!J13</f>
        <v>0</v>
      </c>
      <c r="K13" s="33">
        <f>'【男】公立'!K13+'【女】公立'!K13</f>
        <v>16</v>
      </c>
      <c r="L13" s="34">
        <f t="shared" si="3"/>
        <v>7</v>
      </c>
      <c r="M13" s="35">
        <f>'【男】公立'!M13+'【女】公立'!M13</f>
        <v>2</v>
      </c>
      <c r="N13" s="32">
        <f>'【男】公立'!N13+'【女】公立'!N13</f>
        <v>5</v>
      </c>
      <c r="O13" s="33">
        <f>'【男】公立'!O13+'【女】公立'!O13</f>
        <v>2</v>
      </c>
      <c r="P13" s="33">
        <f>'【男】公立'!P13+'【女】公立'!P13</f>
        <v>5</v>
      </c>
      <c r="Q13" s="33">
        <f>'【男】公立'!Q13+'【女】公立'!Q13</f>
        <v>1</v>
      </c>
      <c r="R13" s="33">
        <f>'【男】公立'!R13+'【女】公立'!R13</f>
        <v>1</v>
      </c>
      <c r="S13" s="36">
        <v>0</v>
      </c>
      <c r="T13" s="37">
        <f>'【男】公立'!T13+'【女】公立'!T13</f>
        <v>0</v>
      </c>
      <c r="U13" s="33">
        <f>'【男】公立'!U13+'【女】公立'!U13</f>
        <v>0</v>
      </c>
      <c r="V13" s="33">
        <f>'【男】公立'!V13+'【女】公立'!V13</f>
        <v>0</v>
      </c>
      <c r="W13" s="38">
        <f>'【男】公立'!W13+'【女】公立'!W13</f>
        <v>0</v>
      </c>
    </row>
    <row r="14" spans="2:23" ht="13.5">
      <c r="B14" s="352" t="s">
        <v>59</v>
      </c>
      <c r="C14" s="28">
        <f>D14+K14+L14+O14+P14+Q14+R14+S14</f>
        <v>29</v>
      </c>
      <c r="D14" s="29">
        <f>SUM(E14:J14)</f>
        <v>8</v>
      </c>
      <c r="E14" s="30">
        <f>'【男】公立'!E14+'【女】公立'!E14</f>
        <v>6</v>
      </c>
      <c r="F14" s="31">
        <f>'【男】公立'!F14+'【女】公立'!F14</f>
        <v>2</v>
      </c>
      <c r="G14" s="31">
        <f>'【男】公立'!G14+'【女】公立'!G14</f>
        <v>0</v>
      </c>
      <c r="H14" s="31">
        <f>'【男】公立'!H14+'【女】公立'!H14</f>
        <v>0</v>
      </c>
      <c r="I14" s="31">
        <f>'【男】公立'!I14+'【女】公立'!I14</f>
        <v>0</v>
      </c>
      <c r="J14" s="32">
        <f>'【男】公立'!J14+'【女】公立'!J14</f>
        <v>0</v>
      </c>
      <c r="K14" s="33">
        <f>'【男】公立'!K14+'【女】公立'!K14</f>
        <v>9</v>
      </c>
      <c r="L14" s="34">
        <f>SUM(M14:N14)</f>
        <v>0</v>
      </c>
      <c r="M14" s="35">
        <f>'【男】公立'!M14+'【女】公立'!M14</f>
        <v>0</v>
      </c>
      <c r="N14" s="32">
        <f>'【男】公立'!N14+'【女】公立'!N14</f>
        <v>0</v>
      </c>
      <c r="O14" s="33">
        <f>'【男】公立'!O14+'【女】公立'!O14</f>
        <v>0</v>
      </c>
      <c r="P14" s="33">
        <f>'【男】公立'!P14+'【女】公立'!P14</f>
        <v>9</v>
      </c>
      <c r="Q14" s="33">
        <f>'【男】公立'!Q14+'【女】公立'!Q14</f>
        <v>2</v>
      </c>
      <c r="R14" s="33">
        <f>'【男】公立'!R14+'【女】公立'!R14</f>
        <v>1</v>
      </c>
      <c r="S14" s="36">
        <v>0</v>
      </c>
      <c r="T14" s="37">
        <f>'【男】公立'!T14+'【女】公立'!T14</f>
        <v>0</v>
      </c>
      <c r="U14" s="33">
        <f>'【男】公立'!U14+'【女】公立'!U14</f>
        <v>0</v>
      </c>
      <c r="V14" s="33">
        <f>'【男】公立'!V14+'【女】公立'!V14</f>
        <v>0</v>
      </c>
      <c r="W14" s="38">
        <f>'【男】公立'!W14+'【女】公立'!W14</f>
        <v>0</v>
      </c>
    </row>
    <row r="15" spans="2:23" ht="13.5">
      <c r="B15" s="352" t="s">
        <v>31</v>
      </c>
      <c r="C15" s="28">
        <f t="shared" si="1"/>
        <v>280</v>
      </c>
      <c r="D15" s="29">
        <f t="shared" si="2"/>
        <v>101</v>
      </c>
      <c r="E15" s="30">
        <f>'【男】公立'!E15+'【女】公立'!E15</f>
        <v>76</v>
      </c>
      <c r="F15" s="31">
        <f>'【男】公立'!F15+'【女】公立'!F15</f>
        <v>25</v>
      </c>
      <c r="G15" s="31">
        <f>'【男】公立'!G15+'【女】公立'!G15</f>
        <v>0</v>
      </c>
      <c r="H15" s="31">
        <f>'【男】公立'!H15+'【女】公立'!H15</f>
        <v>0</v>
      </c>
      <c r="I15" s="31">
        <f>'【男】公立'!I15+'【女】公立'!I15</f>
        <v>0</v>
      </c>
      <c r="J15" s="32">
        <f>'【男】公立'!J15+'【女】公立'!J15</f>
        <v>0</v>
      </c>
      <c r="K15" s="33">
        <f>'【男】公立'!K15+'【女】公立'!K15</f>
        <v>92</v>
      </c>
      <c r="L15" s="34">
        <f t="shared" si="3"/>
        <v>7</v>
      </c>
      <c r="M15" s="35">
        <f>'【男】公立'!M15+'【女】公立'!M15</f>
        <v>0</v>
      </c>
      <c r="N15" s="32">
        <f>'【男】公立'!N15+'【女】公立'!N15</f>
        <v>7</v>
      </c>
      <c r="O15" s="33">
        <f>'【男】公立'!O15+'【女】公立'!O15</f>
        <v>9</v>
      </c>
      <c r="P15" s="33">
        <f>'【男】公立'!P15+'【女】公立'!P15</f>
        <v>54</v>
      </c>
      <c r="Q15" s="33">
        <f>'【男】公立'!Q15+'【女】公立'!Q15</f>
        <v>1</v>
      </c>
      <c r="R15" s="33">
        <f>'【男】公立'!R15+'【女】公立'!R15</f>
        <v>16</v>
      </c>
      <c r="S15" s="36">
        <v>0</v>
      </c>
      <c r="T15" s="37">
        <f>'【男】公立'!T15+'【女】公立'!T15</f>
        <v>0</v>
      </c>
      <c r="U15" s="33">
        <f>'【男】公立'!U15+'【女】公立'!U15</f>
        <v>0</v>
      </c>
      <c r="V15" s="33">
        <f>'【男】公立'!V15+'【女】公立'!V15</f>
        <v>0</v>
      </c>
      <c r="W15" s="38">
        <f>'【男】公立'!W15+'【女】公立'!W15</f>
        <v>0</v>
      </c>
    </row>
    <row r="16" spans="2:23" ht="13.5">
      <c r="B16" s="352" t="s">
        <v>32</v>
      </c>
      <c r="C16" s="28">
        <f t="shared" si="1"/>
        <v>1268</v>
      </c>
      <c r="D16" s="29">
        <f t="shared" si="2"/>
        <v>941</v>
      </c>
      <c r="E16" s="30">
        <f>'【男】公立'!E16+'【女】公立'!E16</f>
        <v>928</v>
      </c>
      <c r="F16" s="31">
        <f>'【男】公立'!F16+'【女】公立'!F16</f>
        <v>13</v>
      </c>
      <c r="G16" s="31">
        <f>'【男】公立'!G16+'【女】公立'!G16</f>
        <v>0</v>
      </c>
      <c r="H16" s="31">
        <f>'【男】公立'!H16+'【女】公立'!H16</f>
        <v>0</v>
      </c>
      <c r="I16" s="31">
        <f>'【男】公立'!I16+'【女】公立'!I16</f>
        <v>0</v>
      </c>
      <c r="J16" s="32">
        <f>'【男】公立'!J16+'【女】公立'!J16</f>
        <v>0</v>
      </c>
      <c r="K16" s="33">
        <f>'【男】公立'!K16+'【女】公立'!K16</f>
        <v>42</v>
      </c>
      <c r="L16" s="34">
        <f>SUM(M16:N16)</f>
        <v>193</v>
      </c>
      <c r="M16" s="35">
        <f>'【男】公立'!M16+'【女】公立'!M16</f>
        <v>94</v>
      </c>
      <c r="N16" s="32">
        <f>'【男】公立'!N16+'【女】公立'!N16</f>
        <v>99</v>
      </c>
      <c r="O16" s="33">
        <f>'【男】公立'!O16+'【女】公立'!O16</f>
        <v>1</v>
      </c>
      <c r="P16" s="33">
        <f>'【男】公立'!P16+'【女】公立'!P16</f>
        <v>8</v>
      </c>
      <c r="Q16" s="33">
        <f>'【男】公立'!Q16+'【女】公立'!Q16</f>
        <v>6</v>
      </c>
      <c r="R16" s="33">
        <f>'【男】公立'!R16+'【女】公立'!R16</f>
        <v>77</v>
      </c>
      <c r="S16" s="36">
        <v>0</v>
      </c>
      <c r="T16" s="37">
        <f>'【男】公立'!T16+'【女】公立'!T16</f>
        <v>0</v>
      </c>
      <c r="U16" s="33">
        <f>'【男】公立'!U16+'【女】公立'!U16</f>
        <v>0</v>
      </c>
      <c r="V16" s="33">
        <f>'【男】公立'!V16+'【女】公立'!V16</f>
        <v>0</v>
      </c>
      <c r="W16" s="38">
        <f>'【男】公立'!W16+'【女】公立'!W16</f>
        <v>0</v>
      </c>
    </row>
    <row r="17" spans="2:23" ht="13.5">
      <c r="B17" s="353" t="s">
        <v>33</v>
      </c>
      <c r="C17" s="200">
        <f aca="true" t="shared" si="4" ref="C17:I17">SUM(C18:C22)</f>
        <v>315</v>
      </c>
      <c r="D17" s="201">
        <f t="shared" si="4"/>
        <v>35</v>
      </c>
      <c r="E17" s="39">
        <f t="shared" si="4"/>
        <v>19</v>
      </c>
      <c r="F17" s="39">
        <f t="shared" si="4"/>
        <v>12</v>
      </c>
      <c r="G17" s="39">
        <f t="shared" si="4"/>
        <v>4</v>
      </c>
      <c r="H17" s="39">
        <f t="shared" si="4"/>
        <v>0</v>
      </c>
      <c r="I17" s="39">
        <f t="shared" si="4"/>
        <v>0</v>
      </c>
      <c r="J17" s="40">
        <f aca="true" t="shared" si="5" ref="J17:W17">SUM(J18:J22)</f>
        <v>0</v>
      </c>
      <c r="K17" s="41">
        <f t="shared" si="5"/>
        <v>28</v>
      </c>
      <c r="L17" s="41">
        <f t="shared" si="5"/>
        <v>5</v>
      </c>
      <c r="M17" s="39">
        <f t="shared" si="5"/>
        <v>2</v>
      </c>
      <c r="N17" s="40">
        <f t="shared" si="5"/>
        <v>3</v>
      </c>
      <c r="O17" s="41">
        <f t="shared" si="5"/>
        <v>11</v>
      </c>
      <c r="P17" s="41">
        <f t="shared" si="5"/>
        <v>126</v>
      </c>
      <c r="Q17" s="202">
        <f t="shared" si="5"/>
        <v>83</v>
      </c>
      <c r="R17" s="41">
        <f t="shared" si="5"/>
        <v>27</v>
      </c>
      <c r="S17" s="40">
        <f t="shared" si="5"/>
        <v>0</v>
      </c>
      <c r="T17" s="42">
        <f t="shared" si="5"/>
        <v>0</v>
      </c>
      <c r="U17" s="41">
        <f t="shared" si="5"/>
        <v>0</v>
      </c>
      <c r="V17" s="41">
        <f t="shared" si="5"/>
        <v>0</v>
      </c>
      <c r="W17" s="43">
        <f t="shared" si="5"/>
        <v>0</v>
      </c>
    </row>
    <row r="18" spans="2:23" ht="13.5">
      <c r="B18" s="352" t="s">
        <v>24</v>
      </c>
      <c r="C18" s="28">
        <f t="shared" si="1"/>
        <v>228</v>
      </c>
      <c r="D18" s="29">
        <f t="shared" si="2"/>
        <v>29</v>
      </c>
      <c r="E18" s="35">
        <f>'【男】公立'!E18+'【女】公立'!E18</f>
        <v>15</v>
      </c>
      <c r="F18" s="31">
        <f>'【男】公立'!F18+'【女】公立'!F18</f>
        <v>10</v>
      </c>
      <c r="G18" s="31">
        <f>'【男】公立'!G18+'【女】公立'!G18</f>
        <v>4</v>
      </c>
      <c r="H18" s="31">
        <f>'【男】公立'!H18+'【女】公立'!H18</f>
        <v>0</v>
      </c>
      <c r="I18" s="31">
        <f>'【男】公立'!I18+'【女】公立'!I18</f>
        <v>0</v>
      </c>
      <c r="J18" s="32">
        <f>'【男】公立'!J18+'【女】公立'!J18</f>
        <v>0</v>
      </c>
      <c r="K18" s="33">
        <f>'【男】公立'!K18+'【女】公立'!K18</f>
        <v>19</v>
      </c>
      <c r="L18" s="34">
        <f t="shared" si="3"/>
        <v>4</v>
      </c>
      <c r="M18" s="35">
        <f>'【男】公立'!M18+'【女】公立'!M18</f>
        <v>2</v>
      </c>
      <c r="N18" s="32">
        <f>'【男】公立'!N18+'【女】公立'!N18</f>
        <v>2</v>
      </c>
      <c r="O18" s="33">
        <f>'【男】公立'!O18+'【女】公立'!O18</f>
        <v>6</v>
      </c>
      <c r="P18" s="33">
        <f>'【男】公立'!P18+'【女】公立'!P18</f>
        <v>79</v>
      </c>
      <c r="Q18" s="33">
        <f>'【男】公立'!Q18+'【女】公立'!Q18</f>
        <v>67</v>
      </c>
      <c r="R18" s="33">
        <f>'【男】公立'!R18+'【女】公立'!R18</f>
        <v>24</v>
      </c>
      <c r="S18" s="33">
        <f>'【男】公立'!S18+'【女】公立'!S18</f>
        <v>0</v>
      </c>
      <c r="T18" s="37">
        <f>'【男】公立'!T18+'【女】公立'!T18</f>
        <v>0</v>
      </c>
      <c r="U18" s="33">
        <f>'【男】公立'!U18+'【女】公立'!U18</f>
        <v>0</v>
      </c>
      <c r="V18" s="33">
        <f>'【男】公立'!V18+'【女】公立'!V18</f>
        <v>0</v>
      </c>
      <c r="W18" s="38">
        <f>'【男】公立'!W18+'【女】公立'!W18</f>
        <v>0</v>
      </c>
    </row>
    <row r="19" spans="2:23" ht="13.5">
      <c r="B19" s="352" t="s">
        <v>25</v>
      </c>
      <c r="C19" s="28">
        <f t="shared" si="1"/>
        <v>11</v>
      </c>
      <c r="D19" s="29">
        <f t="shared" si="2"/>
        <v>2</v>
      </c>
      <c r="E19" s="35">
        <f>'【男】公立'!E19+'【女】公立'!E19</f>
        <v>2</v>
      </c>
      <c r="F19" s="31">
        <f>'【男】公立'!F19+'【女】公立'!F19</f>
        <v>0</v>
      </c>
      <c r="G19" s="31">
        <f>'【男】公立'!G19+'【女】公立'!G19</f>
        <v>0</v>
      </c>
      <c r="H19" s="31">
        <f>'【男】公立'!H19+'【女】公立'!H19</f>
        <v>0</v>
      </c>
      <c r="I19" s="31">
        <f>'【男】公立'!I19+'【女】公立'!I19</f>
        <v>0</v>
      </c>
      <c r="J19" s="32">
        <f>'【男】公立'!J19+'【女】公立'!J19</f>
        <v>0</v>
      </c>
      <c r="K19" s="33">
        <f>'【男】公立'!K19+'【女】公立'!K19</f>
        <v>2</v>
      </c>
      <c r="L19" s="34">
        <f t="shared" si="3"/>
        <v>0</v>
      </c>
      <c r="M19" s="35">
        <f>'【男】公立'!M19+'【女】公立'!M19</f>
        <v>0</v>
      </c>
      <c r="N19" s="32">
        <f>'【男】公立'!N19+'【女】公立'!N19</f>
        <v>0</v>
      </c>
      <c r="O19" s="33">
        <f>'【男】公立'!O19+'【女】公立'!O19</f>
        <v>3</v>
      </c>
      <c r="P19" s="33">
        <f>'【男】公立'!P19+'【女】公立'!P19</f>
        <v>3</v>
      </c>
      <c r="Q19" s="33">
        <f>'【男】公立'!Q19+'【女】公立'!Q19</f>
        <v>1</v>
      </c>
      <c r="R19" s="33">
        <f>'【男】公立'!R19+'【女】公立'!R19</f>
        <v>0</v>
      </c>
      <c r="S19" s="33">
        <f>'【男】公立'!S19+'【女】公立'!S19</f>
        <v>0</v>
      </c>
      <c r="T19" s="37">
        <f>'【男】公立'!T19+'【女】公立'!T19</f>
        <v>0</v>
      </c>
      <c r="U19" s="33">
        <f>'【男】公立'!U19+'【女】公立'!U19</f>
        <v>0</v>
      </c>
      <c r="V19" s="33">
        <f>'【男】公立'!V19+'【女】公立'!V19</f>
        <v>0</v>
      </c>
      <c r="W19" s="38">
        <f>'【男】公立'!W19+'【女】公立'!W19</f>
        <v>0</v>
      </c>
    </row>
    <row r="20" spans="2:23" ht="13.5">
      <c r="B20" s="352" t="s">
        <v>26</v>
      </c>
      <c r="C20" s="28">
        <f t="shared" si="1"/>
        <v>42</v>
      </c>
      <c r="D20" s="29">
        <f t="shared" si="2"/>
        <v>2</v>
      </c>
      <c r="E20" s="35">
        <f>'【男】公立'!E20+'【女】公立'!E20</f>
        <v>1</v>
      </c>
      <c r="F20" s="31">
        <f>'【男】公立'!F20+'【女】公立'!F20</f>
        <v>1</v>
      </c>
      <c r="G20" s="31">
        <f>'【男】公立'!G20+'【女】公立'!G20</f>
        <v>0</v>
      </c>
      <c r="H20" s="31">
        <f>'【男】公立'!H20+'【女】公立'!H20</f>
        <v>0</v>
      </c>
      <c r="I20" s="31">
        <f>'【男】公立'!I20+'【女】公立'!I20</f>
        <v>0</v>
      </c>
      <c r="J20" s="32">
        <f>'【男】公立'!J20+'【女】公立'!J20</f>
        <v>0</v>
      </c>
      <c r="K20" s="33">
        <f>'【男】公立'!K20+'【女】公立'!K20</f>
        <v>4</v>
      </c>
      <c r="L20" s="34">
        <f t="shared" si="3"/>
        <v>0</v>
      </c>
      <c r="M20" s="35">
        <f>'【男】公立'!M20+'【女】公立'!M20</f>
        <v>0</v>
      </c>
      <c r="N20" s="32">
        <f>'【男】公立'!N20+'【女】公立'!N20</f>
        <v>0</v>
      </c>
      <c r="O20" s="33">
        <f>'【男】公立'!O20+'【女】公立'!O20</f>
        <v>0</v>
      </c>
      <c r="P20" s="33">
        <f>'【男】公立'!P20+'【女】公立'!P20</f>
        <v>31</v>
      </c>
      <c r="Q20" s="33">
        <f>'【男】公立'!Q20+'【女】公立'!Q20</f>
        <v>2</v>
      </c>
      <c r="R20" s="33">
        <f>'【男】公立'!R20+'【女】公立'!R20</f>
        <v>3</v>
      </c>
      <c r="S20" s="33">
        <f>'【男】公立'!S20+'【女】公立'!S20</f>
        <v>0</v>
      </c>
      <c r="T20" s="37">
        <f>'【男】公立'!T20+'【女】公立'!T20</f>
        <v>0</v>
      </c>
      <c r="U20" s="33">
        <f>'【男】公立'!U20+'【女】公立'!U20</f>
        <v>0</v>
      </c>
      <c r="V20" s="33">
        <f>'【男】公立'!V20+'【女】公立'!V20</f>
        <v>0</v>
      </c>
      <c r="W20" s="38">
        <f>'【男】公立'!W20+'【女】公立'!W20</f>
        <v>0</v>
      </c>
    </row>
    <row r="21" spans="2:23" ht="13.5">
      <c r="B21" s="352" t="s">
        <v>27</v>
      </c>
      <c r="C21" s="28">
        <f t="shared" si="1"/>
        <v>24</v>
      </c>
      <c r="D21" s="29">
        <f t="shared" si="2"/>
        <v>2</v>
      </c>
      <c r="E21" s="35">
        <f>'【男】公立'!E21+'【女】公立'!E21</f>
        <v>1</v>
      </c>
      <c r="F21" s="31">
        <f>'【男】公立'!F21+'【女】公立'!F21</f>
        <v>1</v>
      </c>
      <c r="G21" s="31">
        <f>'【男】公立'!G21+'【女】公立'!G21</f>
        <v>0</v>
      </c>
      <c r="H21" s="31">
        <f>'【男】公立'!H21+'【女】公立'!H21</f>
        <v>0</v>
      </c>
      <c r="I21" s="31">
        <f>'【男】公立'!I21+'【女】公立'!I21</f>
        <v>0</v>
      </c>
      <c r="J21" s="32">
        <f>'【男】公立'!J21+'【女】公立'!J21</f>
        <v>0</v>
      </c>
      <c r="K21" s="33">
        <f>'【男】公立'!K21+'【女】公立'!K21</f>
        <v>2</v>
      </c>
      <c r="L21" s="34">
        <f t="shared" si="3"/>
        <v>1</v>
      </c>
      <c r="M21" s="35">
        <f>'【男】公立'!M21+'【女】公立'!M21</f>
        <v>0</v>
      </c>
      <c r="N21" s="32">
        <f>'【男】公立'!N21+'【女】公立'!N21</f>
        <v>1</v>
      </c>
      <c r="O21" s="33">
        <f>'【男】公立'!O21+'【女】公立'!O21</f>
        <v>1</v>
      </c>
      <c r="P21" s="33">
        <f>'【男】公立'!P21+'【女】公立'!P21</f>
        <v>9</v>
      </c>
      <c r="Q21" s="33">
        <f>'【男】公立'!Q21+'【女】公立'!Q21</f>
        <v>9</v>
      </c>
      <c r="R21" s="33">
        <f>'【男】公立'!R21+'【女】公立'!R21</f>
        <v>0</v>
      </c>
      <c r="S21" s="33">
        <f>'【男】公立'!S21+'【女】公立'!S21</f>
        <v>0</v>
      </c>
      <c r="T21" s="37">
        <f>'【男】公立'!T21+'【女】公立'!T21</f>
        <v>0</v>
      </c>
      <c r="U21" s="33">
        <f>'【男】公立'!U21+'【女】公立'!U21</f>
        <v>0</v>
      </c>
      <c r="V21" s="33">
        <f>'【男】公立'!V21+'【女】公立'!V21</f>
        <v>0</v>
      </c>
      <c r="W21" s="38">
        <f>'【男】公立'!W21+'【女】公立'!W21</f>
        <v>0</v>
      </c>
    </row>
    <row r="22" spans="2:23" ht="14.25" thickBot="1">
      <c r="B22" s="354" t="s">
        <v>29</v>
      </c>
      <c r="C22" s="62">
        <f t="shared" si="1"/>
        <v>10</v>
      </c>
      <c r="D22" s="44">
        <f t="shared" si="2"/>
        <v>0</v>
      </c>
      <c r="E22" s="45">
        <f>'【男】公立'!E22+'【女】公立'!E22</f>
        <v>0</v>
      </c>
      <c r="F22" s="46">
        <f>'【男】公立'!F22+'【女】公立'!F22</f>
        <v>0</v>
      </c>
      <c r="G22" s="46">
        <f>'【男】公立'!G22+'【女】公立'!G22</f>
        <v>0</v>
      </c>
      <c r="H22" s="46">
        <f>'【男】公立'!H22+'【女】公立'!H22</f>
        <v>0</v>
      </c>
      <c r="I22" s="46">
        <f>'【男】公立'!I22+'【女】公立'!I22</f>
        <v>0</v>
      </c>
      <c r="J22" s="47">
        <f>'【男】公立'!J22+'【女】公立'!J22</f>
        <v>0</v>
      </c>
      <c r="K22" s="48">
        <f>'【男】公立'!K22+'【女】公立'!K22</f>
        <v>1</v>
      </c>
      <c r="L22" s="49">
        <f>SUM(M22:N22)</f>
        <v>0</v>
      </c>
      <c r="M22" s="45">
        <f>'【男】公立'!M22+'【女】公立'!M22</f>
        <v>0</v>
      </c>
      <c r="N22" s="47">
        <f>'【男】公立'!N22+'【女】公立'!N22</f>
        <v>0</v>
      </c>
      <c r="O22" s="48">
        <f>'【男】公立'!O22+'【女】公立'!O22</f>
        <v>1</v>
      </c>
      <c r="P22" s="48">
        <f>'【男】公立'!P22+'【女】公立'!P22</f>
        <v>4</v>
      </c>
      <c r="Q22" s="48">
        <f>'【男】公立'!Q22+'【女】公立'!Q22</f>
        <v>4</v>
      </c>
      <c r="R22" s="48">
        <f>'【男】公立'!R22+'【女】公立'!R22</f>
        <v>0</v>
      </c>
      <c r="S22" s="48">
        <f>'【男】公立'!S22+'【女】公立'!S22</f>
        <v>0</v>
      </c>
      <c r="T22" s="51">
        <f>'【男】公立'!T22+'【女】公立'!T22</f>
        <v>0</v>
      </c>
      <c r="U22" s="48">
        <f>'【男】公立'!U22+'【女】公立'!U22</f>
        <v>0</v>
      </c>
      <c r="V22" s="48">
        <f>'【男】公立'!V22+'【女】公立'!V22</f>
        <v>0</v>
      </c>
      <c r="W22" s="52">
        <f>'【男】公立'!W22+'【女】公立'!W22</f>
        <v>0</v>
      </c>
    </row>
    <row r="23" spans="2:30" ht="13.5">
      <c r="B23" s="53"/>
      <c r="C23" s="54"/>
      <c r="D23" s="54"/>
      <c r="E23" s="1"/>
      <c r="F23" s="1"/>
      <c r="G23" s="1"/>
      <c r="H23" s="1"/>
      <c r="I23" s="1"/>
      <c r="J23" s="1"/>
      <c r="K23" s="1"/>
      <c r="L23" s="5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5"/>
      <c r="AA23" s="1"/>
      <c r="AB23" s="1"/>
      <c r="AC23" s="1"/>
      <c r="AD23" s="1"/>
    </row>
    <row r="24" ht="14.25" thickBot="1">
      <c r="B24" s="56" t="s">
        <v>34</v>
      </c>
    </row>
    <row r="25" spans="2:23" ht="13.5">
      <c r="B25" s="297" t="s">
        <v>23</v>
      </c>
      <c r="C25" s="2">
        <f>D25+K25+L25+O25+P25+Q25+R25+S25</f>
        <v>99.99999999999999</v>
      </c>
      <c r="D25" s="278">
        <f aca="true" t="shared" si="6" ref="D25:E33">D6/$C6*100</f>
        <v>61.270111386138616</v>
      </c>
      <c r="E25" s="224">
        <f t="shared" si="6"/>
        <v>53.650990099009896</v>
      </c>
      <c r="F25" s="4">
        <f aca="true" t="shared" si="7" ref="F25:L25">F6/$C6*100</f>
        <v>7.595915841584159</v>
      </c>
      <c r="G25" s="224">
        <f t="shared" si="7"/>
        <v>0.023205445544554455</v>
      </c>
      <c r="H25" s="4">
        <f t="shared" si="7"/>
        <v>0</v>
      </c>
      <c r="I25" s="224">
        <f t="shared" si="7"/>
        <v>0</v>
      </c>
      <c r="J25" s="289">
        <f t="shared" si="7"/>
        <v>0</v>
      </c>
      <c r="K25" s="224">
        <f t="shared" si="7"/>
        <v>17.489170792079207</v>
      </c>
      <c r="L25" s="5">
        <f t="shared" si="7"/>
        <v>4.32394801980198</v>
      </c>
      <c r="M25" s="3">
        <f aca="true" t="shared" si="8" ref="M25:W25">M6/$C6*100</f>
        <v>1.624381188118812</v>
      </c>
      <c r="N25" s="289">
        <f t="shared" si="8"/>
        <v>2.6995668316831685</v>
      </c>
      <c r="O25" s="5">
        <f t="shared" si="8"/>
        <v>0.5027846534653465</v>
      </c>
      <c r="P25" s="5">
        <f t="shared" si="8"/>
        <v>9.962871287128714</v>
      </c>
      <c r="Q25" s="5">
        <f t="shared" si="8"/>
        <v>1.2530940594059408</v>
      </c>
      <c r="R25" s="5">
        <f t="shared" si="8"/>
        <v>5.198019801980198</v>
      </c>
      <c r="S25" s="292">
        <f t="shared" si="8"/>
        <v>0</v>
      </c>
      <c r="T25" s="224">
        <f t="shared" si="8"/>
        <v>0.007735148514851485</v>
      </c>
      <c r="U25" s="5">
        <f t="shared" si="8"/>
        <v>0.01547029702970297</v>
      </c>
      <c r="V25" s="5">
        <f t="shared" si="8"/>
        <v>0</v>
      </c>
      <c r="W25" s="296">
        <f t="shared" si="8"/>
        <v>0</v>
      </c>
    </row>
    <row r="26" spans="2:23" ht="13.5">
      <c r="B26" s="298" t="s">
        <v>24</v>
      </c>
      <c r="C26" s="6">
        <f aca="true" t="shared" si="9" ref="C26:C40">D26+K26+L26+O26+P26+Q26+R26+S26</f>
        <v>100.00000000000001</v>
      </c>
      <c r="D26" s="58">
        <f t="shared" si="6"/>
        <v>64.91121872477804</v>
      </c>
      <c r="E26" s="140">
        <f t="shared" si="6"/>
        <v>56.19451170298628</v>
      </c>
      <c r="F26" s="8">
        <f aca="true" t="shared" si="10" ref="F26:L33">F7/$C7*100</f>
        <v>8.686440677966102</v>
      </c>
      <c r="G26" s="140">
        <f t="shared" si="10"/>
        <v>0.03026634382566586</v>
      </c>
      <c r="H26" s="8">
        <f t="shared" si="10"/>
        <v>0</v>
      </c>
      <c r="I26" s="140">
        <f t="shared" si="10"/>
        <v>0</v>
      </c>
      <c r="J26" s="290">
        <f t="shared" si="10"/>
        <v>0</v>
      </c>
      <c r="K26" s="140">
        <f t="shared" si="10"/>
        <v>18.533091202582728</v>
      </c>
      <c r="L26" s="9">
        <f t="shared" si="10"/>
        <v>3.1779661016949152</v>
      </c>
      <c r="M26" s="7">
        <f aca="true" t="shared" si="11" ref="M26:W26">M7/$C7*100</f>
        <v>0.8878127522195319</v>
      </c>
      <c r="N26" s="290">
        <f t="shared" si="11"/>
        <v>2.2901533494753834</v>
      </c>
      <c r="O26" s="9">
        <f t="shared" si="11"/>
        <v>0.3531073446327684</v>
      </c>
      <c r="P26" s="9">
        <f t="shared" si="11"/>
        <v>6.204600484261501</v>
      </c>
      <c r="Q26" s="9">
        <f t="shared" si="11"/>
        <v>1.3619854721549636</v>
      </c>
      <c r="R26" s="9">
        <f t="shared" si="11"/>
        <v>5.458030669895077</v>
      </c>
      <c r="S26" s="141">
        <f t="shared" si="11"/>
        <v>0</v>
      </c>
      <c r="T26" s="140">
        <f t="shared" si="11"/>
        <v>0.010088781275221953</v>
      </c>
      <c r="U26" s="9">
        <f t="shared" si="11"/>
        <v>0.020177562550443905</v>
      </c>
      <c r="V26" s="9">
        <f t="shared" si="11"/>
        <v>0</v>
      </c>
      <c r="W26" s="57">
        <f t="shared" si="11"/>
        <v>0</v>
      </c>
    </row>
    <row r="27" spans="2:23" ht="13.5">
      <c r="B27" s="298" t="s">
        <v>25</v>
      </c>
      <c r="C27" s="6">
        <f t="shared" si="9"/>
        <v>100</v>
      </c>
      <c r="D27" s="58">
        <f t="shared" si="6"/>
        <v>31.329113924050635</v>
      </c>
      <c r="E27" s="140">
        <f t="shared" si="6"/>
        <v>21.835443037974684</v>
      </c>
      <c r="F27" s="8">
        <f t="shared" si="10"/>
        <v>9.49367088607595</v>
      </c>
      <c r="G27" s="140">
        <f t="shared" si="10"/>
        <v>0</v>
      </c>
      <c r="H27" s="8">
        <f t="shared" si="10"/>
        <v>0</v>
      </c>
      <c r="I27" s="140">
        <f t="shared" si="10"/>
        <v>0</v>
      </c>
      <c r="J27" s="290">
        <f t="shared" si="10"/>
        <v>0</v>
      </c>
      <c r="K27" s="140">
        <f t="shared" si="10"/>
        <v>16.455696202531644</v>
      </c>
      <c r="L27" s="9">
        <f t="shared" si="10"/>
        <v>8.544303797468354</v>
      </c>
      <c r="M27" s="7">
        <f aca="true" t="shared" si="12" ref="M27:W27">M8/$C8*100</f>
        <v>6.645569620253164</v>
      </c>
      <c r="N27" s="290">
        <f t="shared" si="12"/>
        <v>1.89873417721519</v>
      </c>
      <c r="O27" s="9">
        <f t="shared" si="12"/>
        <v>2.848101265822785</v>
      </c>
      <c r="P27" s="9">
        <f t="shared" si="12"/>
        <v>32.91139240506329</v>
      </c>
      <c r="Q27" s="9">
        <f t="shared" si="12"/>
        <v>1.89873417721519</v>
      </c>
      <c r="R27" s="9">
        <f t="shared" si="12"/>
        <v>6.012658227848101</v>
      </c>
      <c r="S27" s="141">
        <f t="shared" si="12"/>
        <v>0</v>
      </c>
      <c r="T27" s="140">
        <f t="shared" si="12"/>
        <v>0</v>
      </c>
      <c r="U27" s="9">
        <f t="shared" si="12"/>
        <v>0</v>
      </c>
      <c r="V27" s="9">
        <f t="shared" si="12"/>
        <v>0</v>
      </c>
      <c r="W27" s="57">
        <f t="shared" si="12"/>
        <v>0</v>
      </c>
    </row>
    <row r="28" spans="2:23" ht="13.5">
      <c r="B28" s="298" t="s">
        <v>26</v>
      </c>
      <c r="C28" s="6">
        <f t="shared" si="9"/>
        <v>100.00000000000001</v>
      </c>
      <c r="D28" s="58">
        <f t="shared" si="6"/>
        <v>23.051948051948052</v>
      </c>
      <c r="E28" s="140">
        <f t="shared" si="6"/>
        <v>20.12987012987013</v>
      </c>
      <c r="F28" s="8">
        <f t="shared" si="10"/>
        <v>2.922077922077922</v>
      </c>
      <c r="G28" s="140">
        <f t="shared" si="10"/>
        <v>0</v>
      </c>
      <c r="H28" s="8">
        <f t="shared" si="10"/>
        <v>0</v>
      </c>
      <c r="I28" s="140">
        <f t="shared" si="10"/>
        <v>0</v>
      </c>
      <c r="J28" s="290">
        <f t="shared" si="10"/>
        <v>0</v>
      </c>
      <c r="K28" s="140">
        <f t="shared" si="10"/>
        <v>14.285714285714285</v>
      </c>
      <c r="L28" s="9">
        <f t="shared" si="10"/>
        <v>0.6493506493506493</v>
      </c>
      <c r="M28" s="7">
        <f aca="true" t="shared" si="13" ref="M28:W28">M9/$C9*100</f>
        <v>0</v>
      </c>
      <c r="N28" s="290">
        <f t="shared" si="13"/>
        <v>0.6493506493506493</v>
      </c>
      <c r="O28" s="9">
        <f t="shared" si="13"/>
        <v>0.3246753246753247</v>
      </c>
      <c r="P28" s="9">
        <f t="shared" si="13"/>
        <v>59.577922077922075</v>
      </c>
      <c r="Q28" s="9">
        <f t="shared" si="13"/>
        <v>1.2987012987012987</v>
      </c>
      <c r="R28" s="9">
        <f t="shared" si="13"/>
        <v>0.8116883116883116</v>
      </c>
      <c r="S28" s="141">
        <f t="shared" si="13"/>
        <v>0</v>
      </c>
      <c r="T28" s="140">
        <f t="shared" si="13"/>
        <v>0</v>
      </c>
      <c r="U28" s="9">
        <f t="shared" si="13"/>
        <v>0</v>
      </c>
      <c r="V28" s="9">
        <f t="shared" si="13"/>
        <v>0</v>
      </c>
      <c r="W28" s="57">
        <f t="shared" si="13"/>
        <v>0</v>
      </c>
    </row>
    <row r="29" spans="2:23" ht="13.5">
      <c r="B29" s="298" t="s">
        <v>27</v>
      </c>
      <c r="C29" s="6">
        <f t="shared" si="9"/>
        <v>99.99999999999999</v>
      </c>
      <c r="D29" s="58">
        <f t="shared" si="6"/>
        <v>41.284403669724774</v>
      </c>
      <c r="E29" s="140">
        <f t="shared" si="6"/>
        <v>33.94495412844037</v>
      </c>
      <c r="F29" s="8">
        <f t="shared" si="10"/>
        <v>7.339449541284404</v>
      </c>
      <c r="G29" s="140">
        <f t="shared" si="10"/>
        <v>0</v>
      </c>
      <c r="H29" s="8">
        <f t="shared" si="10"/>
        <v>0</v>
      </c>
      <c r="I29" s="140">
        <f t="shared" si="10"/>
        <v>0</v>
      </c>
      <c r="J29" s="290">
        <f t="shared" si="10"/>
        <v>0</v>
      </c>
      <c r="K29" s="140">
        <f t="shared" si="10"/>
        <v>29.66360856269113</v>
      </c>
      <c r="L29" s="9">
        <f t="shared" si="10"/>
        <v>0.9174311926605505</v>
      </c>
      <c r="M29" s="7">
        <f aca="true" t="shared" si="14" ref="M29:W29">M10/$C10*100</f>
        <v>0.6116207951070336</v>
      </c>
      <c r="N29" s="290">
        <f t="shared" si="14"/>
        <v>0.3058103975535168</v>
      </c>
      <c r="O29" s="9">
        <f t="shared" si="14"/>
        <v>0.9174311926605505</v>
      </c>
      <c r="P29" s="9">
        <f t="shared" si="14"/>
        <v>24.159021406727827</v>
      </c>
      <c r="Q29" s="9">
        <f t="shared" si="14"/>
        <v>0.9174311926605505</v>
      </c>
      <c r="R29" s="9">
        <f t="shared" si="14"/>
        <v>2.1406727828746175</v>
      </c>
      <c r="S29" s="141">
        <f t="shared" si="14"/>
        <v>0</v>
      </c>
      <c r="T29" s="140">
        <f t="shared" si="14"/>
        <v>0</v>
      </c>
      <c r="U29" s="9">
        <f t="shared" si="14"/>
        <v>0</v>
      </c>
      <c r="V29" s="9">
        <f t="shared" si="14"/>
        <v>0</v>
      </c>
      <c r="W29" s="57">
        <f t="shared" si="14"/>
        <v>0</v>
      </c>
    </row>
    <row r="30" spans="2:23" ht="13.5">
      <c r="B30" s="298" t="s">
        <v>28</v>
      </c>
      <c r="C30" s="6">
        <f t="shared" si="9"/>
        <v>100</v>
      </c>
      <c r="D30" s="58">
        <f t="shared" si="6"/>
        <v>23.157894736842106</v>
      </c>
      <c r="E30" s="140">
        <f t="shared" si="6"/>
        <v>17.894736842105264</v>
      </c>
      <c r="F30" s="8">
        <f t="shared" si="10"/>
        <v>5.263157894736842</v>
      </c>
      <c r="G30" s="140">
        <f t="shared" si="10"/>
        <v>0</v>
      </c>
      <c r="H30" s="8">
        <f t="shared" si="10"/>
        <v>0</v>
      </c>
      <c r="I30" s="140">
        <f t="shared" si="10"/>
        <v>0</v>
      </c>
      <c r="J30" s="290">
        <f t="shared" si="10"/>
        <v>0</v>
      </c>
      <c r="K30" s="140">
        <f t="shared" si="10"/>
        <v>29.47368421052631</v>
      </c>
      <c r="L30" s="9">
        <f t="shared" si="10"/>
        <v>0</v>
      </c>
      <c r="M30" s="7">
        <f aca="true" t="shared" si="15" ref="M30:W30">M11/$C11*100</f>
        <v>0</v>
      </c>
      <c r="N30" s="290">
        <f t="shared" si="15"/>
        <v>0</v>
      </c>
      <c r="O30" s="9">
        <f t="shared" si="15"/>
        <v>4.2105263157894735</v>
      </c>
      <c r="P30" s="9">
        <f t="shared" si="15"/>
        <v>38.94736842105263</v>
      </c>
      <c r="Q30" s="9">
        <f t="shared" si="15"/>
        <v>0</v>
      </c>
      <c r="R30" s="9">
        <f t="shared" si="15"/>
        <v>4.2105263157894735</v>
      </c>
      <c r="S30" s="141">
        <f t="shared" si="15"/>
        <v>0</v>
      </c>
      <c r="T30" s="140">
        <f t="shared" si="15"/>
        <v>0</v>
      </c>
      <c r="U30" s="9">
        <f t="shared" si="15"/>
        <v>0</v>
      </c>
      <c r="V30" s="9">
        <f t="shared" si="15"/>
        <v>0</v>
      </c>
      <c r="W30" s="57">
        <f t="shared" si="15"/>
        <v>0</v>
      </c>
    </row>
    <row r="31" spans="2:23" ht="13.5">
      <c r="B31" s="298" t="s">
        <v>29</v>
      </c>
      <c r="C31" s="6">
        <f t="shared" si="9"/>
        <v>100</v>
      </c>
      <c r="D31" s="58">
        <f t="shared" si="6"/>
        <v>12.5</v>
      </c>
      <c r="E31" s="140">
        <f t="shared" si="6"/>
        <v>0</v>
      </c>
      <c r="F31" s="8">
        <f t="shared" si="10"/>
        <v>12.5</v>
      </c>
      <c r="G31" s="140">
        <f t="shared" si="10"/>
        <v>0</v>
      </c>
      <c r="H31" s="8">
        <f t="shared" si="10"/>
        <v>0</v>
      </c>
      <c r="I31" s="140">
        <f t="shared" si="10"/>
        <v>0</v>
      </c>
      <c r="J31" s="290">
        <f t="shared" si="10"/>
        <v>0</v>
      </c>
      <c r="K31" s="140">
        <f t="shared" si="10"/>
        <v>0</v>
      </c>
      <c r="L31" s="9">
        <f t="shared" si="10"/>
        <v>18.75</v>
      </c>
      <c r="M31" s="7">
        <f aca="true" t="shared" si="16" ref="M31:W31">M12/$C12*100</f>
        <v>18.75</v>
      </c>
      <c r="N31" s="290">
        <f t="shared" si="16"/>
        <v>0</v>
      </c>
      <c r="O31" s="9">
        <f t="shared" si="16"/>
        <v>0</v>
      </c>
      <c r="P31" s="9">
        <f t="shared" si="16"/>
        <v>62.5</v>
      </c>
      <c r="Q31" s="9">
        <f t="shared" si="16"/>
        <v>0</v>
      </c>
      <c r="R31" s="9">
        <f t="shared" si="16"/>
        <v>6.25</v>
      </c>
      <c r="S31" s="141">
        <f t="shared" si="16"/>
        <v>0</v>
      </c>
      <c r="T31" s="140">
        <f t="shared" si="16"/>
        <v>0</v>
      </c>
      <c r="U31" s="9">
        <f t="shared" si="16"/>
        <v>0</v>
      </c>
      <c r="V31" s="9">
        <f t="shared" si="16"/>
        <v>0</v>
      </c>
      <c r="W31" s="57">
        <f t="shared" si="16"/>
        <v>0</v>
      </c>
    </row>
    <row r="32" spans="2:23" ht="13.5">
      <c r="B32" s="298" t="s">
        <v>30</v>
      </c>
      <c r="C32" s="6">
        <f t="shared" si="9"/>
        <v>100.00000000000003</v>
      </c>
      <c r="D32" s="58">
        <f t="shared" si="6"/>
        <v>53.62318840579711</v>
      </c>
      <c r="E32" s="140">
        <f t="shared" si="6"/>
        <v>50.72463768115942</v>
      </c>
      <c r="F32" s="8">
        <f t="shared" si="10"/>
        <v>2.898550724637681</v>
      </c>
      <c r="G32" s="140">
        <f t="shared" si="10"/>
        <v>0</v>
      </c>
      <c r="H32" s="8">
        <f t="shared" si="10"/>
        <v>0</v>
      </c>
      <c r="I32" s="140">
        <f t="shared" si="10"/>
        <v>0</v>
      </c>
      <c r="J32" s="290">
        <f t="shared" si="10"/>
        <v>0</v>
      </c>
      <c r="K32" s="140">
        <f t="shared" si="10"/>
        <v>23.18840579710145</v>
      </c>
      <c r="L32" s="9">
        <f t="shared" si="10"/>
        <v>10.144927536231885</v>
      </c>
      <c r="M32" s="7">
        <f aca="true" t="shared" si="17" ref="M32:W33">M13/$C13*100</f>
        <v>2.898550724637681</v>
      </c>
      <c r="N32" s="290">
        <f t="shared" si="17"/>
        <v>7.246376811594203</v>
      </c>
      <c r="O32" s="9">
        <f t="shared" si="17"/>
        <v>2.898550724637681</v>
      </c>
      <c r="P32" s="9">
        <f t="shared" si="17"/>
        <v>7.246376811594203</v>
      </c>
      <c r="Q32" s="9">
        <f t="shared" si="17"/>
        <v>1.4492753623188406</v>
      </c>
      <c r="R32" s="9">
        <f t="shared" si="17"/>
        <v>1.4492753623188406</v>
      </c>
      <c r="S32" s="141">
        <f t="shared" si="17"/>
        <v>0</v>
      </c>
      <c r="T32" s="140">
        <f t="shared" si="17"/>
        <v>0</v>
      </c>
      <c r="U32" s="9">
        <f t="shared" si="17"/>
        <v>0</v>
      </c>
      <c r="V32" s="9">
        <f t="shared" si="17"/>
        <v>0</v>
      </c>
      <c r="W32" s="57">
        <f t="shared" si="17"/>
        <v>0</v>
      </c>
    </row>
    <row r="33" spans="2:23" ht="13.5">
      <c r="B33" s="352" t="s">
        <v>59</v>
      </c>
      <c r="C33" s="6">
        <f>D33+K33+L33+O33+P33+Q33+R33+S33</f>
        <v>100.00000000000001</v>
      </c>
      <c r="D33" s="58">
        <f t="shared" si="6"/>
        <v>27.586206896551722</v>
      </c>
      <c r="E33" s="140">
        <f t="shared" si="6"/>
        <v>20.689655172413794</v>
      </c>
      <c r="F33" s="8">
        <f t="shared" si="10"/>
        <v>6.896551724137931</v>
      </c>
      <c r="G33" s="140">
        <f t="shared" si="10"/>
        <v>0</v>
      </c>
      <c r="H33" s="8">
        <f t="shared" si="10"/>
        <v>0</v>
      </c>
      <c r="I33" s="140">
        <f t="shared" si="10"/>
        <v>0</v>
      </c>
      <c r="J33" s="290">
        <f t="shared" si="10"/>
        <v>0</v>
      </c>
      <c r="K33" s="140">
        <f t="shared" si="10"/>
        <v>31.03448275862069</v>
      </c>
      <c r="L33" s="9">
        <f t="shared" si="10"/>
        <v>0</v>
      </c>
      <c r="M33" s="7">
        <f t="shared" si="17"/>
        <v>0</v>
      </c>
      <c r="N33" s="290">
        <f t="shared" si="17"/>
        <v>0</v>
      </c>
      <c r="O33" s="9">
        <f t="shared" si="17"/>
        <v>0</v>
      </c>
      <c r="P33" s="9">
        <f t="shared" si="17"/>
        <v>31.03448275862069</v>
      </c>
      <c r="Q33" s="9">
        <f t="shared" si="17"/>
        <v>6.896551724137931</v>
      </c>
      <c r="R33" s="9">
        <f t="shared" si="17"/>
        <v>3.4482758620689653</v>
      </c>
      <c r="S33" s="141">
        <f t="shared" si="17"/>
        <v>0</v>
      </c>
      <c r="T33" s="140">
        <f t="shared" si="17"/>
        <v>0</v>
      </c>
      <c r="U33" s="9">
        <f t="shared" si="17"/>
        <v>0</v>
      </c>
      <c r="V33" s="9">
        <f t="shared" si="17"/>
        <v>0</v>
      </c>
      <c r="W33" s="57">
        <f t="shared" si="17"/>
        <v>0</v>
      </c>
    </row>
    <row r="34" spans="2:23" ht="13.5">
      <c r="B34" s="298" t="s">
        <v>31</v>
      </c>
      <c r="C34" s="6">
        <f t="shared" si="9"/>
        <v>99.99999999999999</v>
      </c>
      <c r="D34" s="58">
        <f aca="true" t="shared" si="18" ref="D34:D41">D15/$C15*100</f>
        <v>36.07142857142857</v>
      </c>
      <c r="E34" s="140">
        <f aca="true" t="shared" si="19" ref="E34:L41">E15/$C15*100</f>
        <v>27.142857142857142</v>
      </c>
      <c r="F34" s="8">
        <f t="shared" si="19"/>
        <v>8.928571428571429</v>
      </c>
      <c r="G34" s="140">
        <f t="shared" si="19"/>
        <v>0</v>
      </c>
      <c r="H34" s="8">
        <f t="shared" si="19"/>
        <v>0</v>
      </c>
      <c r="I34" s="140">
        <f t="shared" si="19"/>
        <v>0</v>
      </c>
      <c r="J34" s="290">
        <f t="shared" si="19"/>
        <v>0</v>
      </c>
      <c r="K34" s="140">
        <f t="shared" si="19"/>
        <v>32.857142857142854</v>
      </c>
      <c r="L34" s="9">
        <f t="shared" si="19"/>
        <v>2.5</v>
      </c>
      <c r="M34" s="7">
        <f aca="true" t="shared" si="20" ref="M34:W34">M15/$C15*100</f>
        <v>0</v>
      </c>
      <c r="N34" s="290">
        <f t="shared" si="20"/>
        <v>2.5</v>
      </c>
      <c r="O34" s="9">
        <f t="shared" si="20"/>
        <v>3.214285714285714</v>
      </c>
      <c r="P34" s="9">
        <f t="shared" si="20"/>
        <v>19.28571428571429</v>
      </c>
      <c r="Q34" s="9">
        <f t="shared" si="20"/>
        <v>0.35714285714285715</v>
      </c>
      <c r="R34" s="9">
        <f t="shared" si="20"/>
        <v>5.714285714285714</v>
      </c>
      <c r="S34" s="141">
        <f t="shared" si="20"/>
        <v>0</v>
      </c>
      <c r="T34" s="140">
        <f t="shared" si="20"/>
        <v>0</v>
      </c>
      <c r="U34" s="9">
        <f t="shared" si="20"/>
        <v>0</v>
      </c>
      <c r="V34" s="9">
        <f t="shared" si="20"/>
        <v>0</v>
      </c>
      <c r="W34" s="57">
        <f t="shared" si="20"/>
        <v>0</v>
      </c>
    </row>
    <row r="35" spans="2:23" ht="13.5">
      <c r="B35" s="298" t="s">
        <v>32</v>
      </c>
      <c r="C35" s="6">
        <f t="shared" si="9"/>
        <v>100.00000000000001</v>
      </c>
      <c r="D35" s="58">
        <f t="shared" si="18"/>
        <v>74.21135646687698</v>
      </c>
      <c r="E35" s="140">
        <f t="shared" si="19"/>
        <v>73.18611987381703</v>
      </c>
      <c r="F35" s="8">
        <f t="shared" si="19"/>
        <v>1.025236593059937</v>
      </c>
      <c r="G35" s="140">
        <f t="shared" si="19"/>
        <v>0</v>
      </c>
      <c r="H35" s="8">
        <f t="shared" si="19"/>
        <v>0</v>
      </c>
      <c r="I35" s="140">
        <f t="shared" si="19"/>
        <v>0</v>
      </c>
      <c r="J35" s="290">
        <f t="shared" si="19"/>
        <v>0</v>
      </c>
      <c r="K35" s="140">
        <f t="shared" si="19"/>
        <v>3.3123028391167195</v>
      </c>
      <c r="L35" s="9">
        <f t="shared" si="19"/>
        <v>15.220820189274448</v>
      </c>
      <c r="M35" s="7">
        <f aca="true" t="shared" si="21" ref="M35:W35">M16/$C16*100</f>
        <v>7.413249211356467</v>
      </c>
      <c r="N35" s="290">
        <f t="shared" si="21"/>
        <v>7.807570977917981</v>
      </c>
      <c r="O35" s="9">
        <f t="shared" si="21"/>
        <v>0.07886435331230283</v>
      </c>
      <c r="P35" s="9">
        <f t="shared" si="21"/>
        <v>0.6309148264984227</v>
      </c>
      <c r="Q35" s="9">
        <f t="shared" si="21"/>
        <v>0.47318611987381703</v>
      </c>
      <c r="R35" s="9">
        <f t="shared" si="21"/>
        <v>6.072555205047318</v>
      </c>
      <c r="S35" s="141">
        <f t="shared" si="21"/>
        <v>0</v>
      </c>
      <c r="T35" s="140">
        <f t="shared" si="21"/>
        <v>0</v>
      </c>
      <c r="U35" s="9">
        <f t="shared" si="21"/>
        <v>0</v>
      </c>
      <c r="V35" s="9">
        <f t="shared" si="21"/>
        <v>0</v>
      </c>
      <c r="W35" s="57">
        <f t="shared" si="21"/>
        <v>0</v>
      </c>
    </row>
    <row r="36" spans="2:23" ht="13.5">
      <c r="B36" s="299" t="s">
        <v>33</v>
      </c>
      <c r="C36" s="369">
        <f t="shared" si="9"/>
        <v>100.00000000000001</v>
      </c>
      <c r="D36" s="370">
        <f t="shared" si="18"/>
        <v>11.11111111111111</v>
      </c>
      <c r="E36" s="371">
        <f t="shared" si="19"/>
        <v>6.031746031746032</v>
      </c>
      <c r="F36" s="372">
        <f t="shared" si="19"/>
        <v>3.8095238095238098</v>
      </c>
      <c r="G36" s="371">
        <f t="shared" si="19"/>
        <v>1.2698412698412698</v>
      </c>
      <c r="H36" s="372">
        <f t="shared" si="19"/>
        <v>0</v>
      </c>
      <c r="I36" s="371">
        <f t="shared" si="19"/>
        <v>0</v>
      </c>
      <c r="J36" s="373">
        <f t="shared" si="19"/>
        <v>0</v>
      </c>
      <c r="K36" s="371">
        <f t="shared" si="19"/>
        <v>8.88888888888889</v>
      </c>
      <c r="L36" s="374">
        <f t="shared" si="19"/>
        <v>1.5873015873015872</v>
      </c>
      <c r="M36" s="375">
        <f aca="true" t="shared" si="22" ref="M36:W36">M17/$C17*100</f>
        <v>0.6349206349206349</v>
      </c>
      <c r="N36" s="373">
        <f t="shared" si="22"/>
        <v>0.9523809523809524</v>
      </c>
      <c r="O36" s="374">
        <f t="shared" si="22"/>
        <v>3.492063492063492</v>
      </c>
      <c r="P36" s="374">
        <f t="shared" si="22"/>
        <v>40</v>
      </c>
      <c r="Q36" s="374">
        <f t="shared" si="22"/>
        <v>26.34920634920635</v>
      </c>
      <c r="R36" s="374">
        <f t="shared" si="22"/>
        <v>8.571428571428571</v>
      </c>
      <c r="S36" s="376">
        <f t="shared" si="22"/>
        <v>0</v>
      </c>
      <c r="T36" s="371">
        <f t="shared" si="22"/>
        <v>0</v>
      </c>
      <c r="U36" s="374">
        <f t="shared" si="22"/>
        <v>0</v>
      </c>
      <c r="V36" s="374">
        <f t="shared" si="22"/>
        <v>0</v>
      </c>
      <c r="W36" s="377">
        <f t="shared" si="22"/>
        <v>0</v>
      </c>
    </row>
    <row r="37" spans="2:23" ht="13.5">
      <c r="B37" s="298" t="s">
        <v>24</v>
      </c>
      <c r="C37" s="6">
        <f t="shared" si="9"/>
        <v>100.00000000000001</v>
      </c>
      <c r="D37" s="58">
        <f t="shared" si="18"/>
        <v>12.719298245614036</v>
      </c>
      <c r="E37" s="140">
        <f t="shared" si="19"/>
        <v>6.578947368421052</v>
      </c>
      <c r="F37" s="8">
        <f t="shared" si="19"/>
        <v>4.385964912280701</v>
      </c>
      <c r="G37" s="140">
        <f t="shared" si="19"/>
        <v>1.7543859649122806</v>
      </c>
      <c r="H37" s="8">
        <f t="shared" si="19"/>
        <v>0</v>
      </c>
      <c r="I37" s="140">
        <f t="shared" si="19"/>
        <v>0</v>
      </c>
      <c r="J37" s="290">
        <f t="shared" si="19"/>
        <v>0</v>
      </c>
      <c r="K37" s="140">
        <f t="shared" si="19"/>
        <v>8.333333333333332</v>
      </c>
      <c r="L37" s="9">
        <f t="shared" si="19"/>
        <v>1.7543859649122806</v>
      </c>
      <c r="M37" s="7">
        <f aca="true" t="shared" si="23" ref="M37:W37">M18/$C18*100</f>
        <v>0.8771929824561403</v>
      </c>
      <c r="N37" s="290">
        <f t="shared" si="23"/>
        <v>0.8771929824561403</v>
      </c>
      <c r="O37" s="9">
        <f t="shared" si="23"/>
        <v>2.631578947368421</v>
      </c>
      <c r="P37" s="9">
        <f t="shared" si="23"/>
        <v>34.64912280701755</v>
      </c>
      <c r="Q37" s="9">
        <f t="shared" si="23"/>
        <v>29.385964912280706</v>
      </c>
      <c r="R37" s="9">
        <f t="shared" si="23"/>
        <v>10.526315789473683</v>
      </c>
      <c r="S37" s="141">
        <f t="shared" si="23"/>
        <v>0</v>
      </c>
      <c r="T37" s="140">
        <f t="shared" si="23"/>
        <v>0</v>
      </c>
      <c r="U37" s="9">
        <f t="shared" si="23"/>
        <v>0</v>
      </c>
      <c r="V37" s="9">
        <f t="shared" si="23"/>
        <v>0</v>
      </c>
      <c r="W37" s="57">
        <f t="shared" si="23"/>
        <v>0</v>
      </c>
    </row>
    <row r="38" spans="2:23" ht="13.5">
      <c r="B38" s="298" t="s">
        <v>25</v>
      </c>
      <c r="C38" s="6">
        <f t="shared" si="9"/>
        <v>100</v>
      </c>
      <c r="D38" s="58">
        <f t="shared" si="18"/>
        <v>18.181818181818183</v>
      </c>
      <c r="E38" s="140">
        <f t="shared" si="19"/>
        <v>18.181818181818183</v>
      </c>
      <c r="F38" s="8">
        <f t="shared" si="19"/>
        <v>0</v>
      </c>
      <c r="G38" s="140">
        <f t="shared" si="19"/>
        <v>0</v>
      </c>
      <c r="H38" s="8">
        <f t="shared" si="19"/>
        <v>0</v>
      </c>
      <c r="I38" s="140">
        <f t="shared" si="19"/>
        <v>0</v>
      </c>
      <c r="J38" s="290">
        <f t="shared" si="19"/>
        <v>0</v>
      </c>
      <c r="K38" s="140">
        <f t="shared" si="19"/>
        <v>18.181818181818183</v>
      </c>
      <c r="L38" s="9">
        <f t="shared" si="19"/>
        <v>0</v>
      </c>
      <c r="M38" s="7">
        <f aca="true" t="shared" si="24" ref="M38:W38">M19/$C19*100</f>
        <v>0</v>
      </c>
      <c r="N38" s="290">
        <f t="shared" si="24"/>
        <v>0</v>
      </c>
      <c r="O38" s="9">
        <f t="shared" si="24"/>
        <v>27.27272727272727</v>
      </c>
      <c r="P38" s="9">
        <f t="shared" si="24"/>
        <v>27.27272727272727</v>
      </c>
      <c r="Q38" s="9">
        <f t="shared" si="24"/>
        <v>9.090909090909092</v>
      </c>
      <c r="R38" s="9">
        <f t="shared" si="24"/>
        <v>0</v>
      </c>
      <c r="S38" s="141">
        <f t="shared" si="24"/>
        <v>0</v>
      </c>
      <c r="T38" s="140">
        <f t="shared" si="24"/>
        <v>0</v>
      </c>
      <c r="U38" s="9">
        <f t="shared" si="24"/>
        <v>0</v>
      </c>
      <c r="V38" s="9">
        <f t="shared" si="24"/>
        <v>0</v>
      </c>
      <c r="W38" s="57">
        <f t="shared" si="24"/>
        <v>0</v>
      </c>
    </row>
    <row r="39" spans="2:23" ht="13.5">
      <c r="B39" s="298" t="s">
        <v>26</v>
      </c>
      <c r="C39" s="6">
        <f t="shared" si="9"/>
        <v>100</v>
      </c>
      <c r="D39" s="58">
        <f t="shared" si="18"/>
        <v>4.761904761904762</v>
      </c>
      <c r="E39" s="140">
        <f t="shared" si="19"/>
        <v>2.380952380952381</v>
      </c>
      <c r="F39" s="8">
        <f t="shared" si="19"/>
        <v>2.380952380952381</v>
      </c>
      <c r="G39" s="140">
        <f t="shared" si="19"/>
        <v>0</v>
      </c>
      <c r="H39" s="8">
        <f t="shared" si="19"/>
        <v>0</v>
      </c>
      <c r="I39" s="140">
        <f t="shared" si="19"/>
        <v>0</v>
      </c>
      <c r="J39" s="290">
        <f t="shared" si="19"/>
        <v>0</v>
      </c>
      <c r="K39" s="140">
        <f t="shared" si="19"/>
        <v>9.523809523809524</v>
      </c>
      <c r="L39" s="9">
        <f t="shared" si="19"/>
        <v>0</v>
      </c>
      <c r="M39" s="7">
        <f aca="true" t="shared" si="25" ref="M39:W39">M20/$C20*100</f>
        <v>0</v>
      </c>
      <c r="N39" s="290">
        <f t="shared" si="25"/>
        <v>0</v>
      </c>
      <c r="O39" s="9">
        <f t="shared" si="25"/>
        <v>0</v>
      </c>
      <c r="P39" s="9">
        <f t="shared" si="25"/>
        <v>73.80952380952381</v>
      </c>
      <c r="Q39" s="9">
        <f t="shared" si="25"/>
        <v>4.761904761904762</v>
      </c>
      <c r="R39" s="9">
        <f t="shared" si="25"/>
        <v>7.142857142857142</v>
      </c>
      <c r="S39" s="141">
        <f t="shared" si="25"/>
        <v>0</v>
      </c>
      <c r="T39" s="140">
        <f t="shared" si="25"/>
        <v>0</v>
      </c>
      <c r="U39" s="9">
        <f t="shared" si="25"/>
        <v>0</v>
      </c>
      <c r="V39" s="9">
        <f t="shared" si="25"/>
        <v>0</v>
      </c>
      <c r="W39" s="57">
        <f t="shared" si="25"/>
        <v>0</v>
      </c>
    </row>
    <row r="40" spans="2:23" ht="13.5">
      <c r="B40" s="298" t="s">
        <v>27</v>
      </c>
      <c r="C40" s="6">
        <f t="shared" si="9"/>
        <v>100</v>
      </c>
      <c r="D40" s="58">
        <f t="shared" si="18"/>
        <v>8.333333333333332</v>
      </c>
      <c r="E40" s="140">
        <f t="shared" si="19"/>
        <v>4.166666666666666</v>
      </c>
      <c r="F40" s="8">
        <f t="shared" si="19"/>
        <v>4.166666666666666</v>
      </c>
      <c r="G40" s="140">
        <f t="shared" si="19"/>
        <v>0</v>
      </c>
      <c r="H40" s="8">
        <f t="shared" si="19"/>
        <v>0</v>
      </c>
      <c r="I40" s="140">
        <f t="shared" si="19"/>
        <v>0</v>
      </c>
      <c r="J40" s="290">
        <f t="shared" si="19"/>
        <v>0</v>
      </c>
      <c r="K40" s="140">
        <f t="shared" si="19"/>
        <v>8.333333333333332</v>
      </c>
      <c r="L40" s="9">
        <f t="shared" si="19"/>
        <v>4.166666666666666</v>
      </c>
      <c r="M40" s="7">
        <f aca="true" t="shared" si="26" ref="M40:W40">M21/$C21*100</f>
        <v>0</v>
      </c>
      <c r="N40" s="290">
        <f t="shared" si="26"/>
        <v>4.166666666666666</v>
      </c>
      <c r="O40" s="9">
        <f t="shared" si="26"/>
        <v>4.166666666666666</v>
      </c>
      <c r="P40" s="9">
        <f t="shared" si="26"/>
        <v>37.5</v>
      </c>
      <c r="Q40" s="9">
        <f t="shared" si="26"/>
        <v>37.5</v>
      </c>
      <c r="R40" s="9">
        <f t="shared" si="26"/>
        <v>0</v>
      </c>
      <c r="S40" s="141">
        <f t="shared" si="26"/>
        <v>0</v>
      </c>
      <c r="T40" s="140">
        <f t="shared" si="26"/>
        <v>0</v>
      </c>
      <c r="U40" s="9">
        <f t="shared" si="26"/>
        <v>0</v>
      </c>
      <c r="V40" s="9">
        <f t="shared" si="26"/>
        <v>0</v>
      </c>
      <c r="W40" s="57">
        <f t="shared" si="26"/>
        <v>0</v>
      </c>
    </row>
    <row r="41" spans="2:23" ht="14.25" thickBot="1">
      <c r="B41" s="300" t="s">
        <v>29</v>
      </c>
      <c r="C41" s="142">
        <f>D41+K41+L41+O41+P41+Q41+R41+S41</f>
        <v>100</v>
      </c>
      <c r="D41" s="61">
        <f t="shared" si="18"/>
        <v>0</v>
      </c>
      <c r="E41" s="145">
        <f t="shared" si="19"/>
        <v>0</v>
      </c>
      <c r="F41" s="144">
        <f t="shared" si="19"/>
        <v>0</v>
      </c>
      <c r="G41" s="145">
        <f t="shared" si="19"/>
        <v>0</v>
      </c>
      <c r="H41" s="144">
        <f t="shared" si="19"/>
        <v>0</v>
      </c>
      <c r="I41" s="145">
        <f t="shared" si="19"/>
        <v>0</v>
      </c>
      <c r="J41" s="294">
        <f t="shared" si="19"/>
        <v>0</v>
      </c>
      <c r="K41" s="145">
        <f t="shared" si="19"/>
        <v>10</v>
      </c>
      <c r="L41" s="10">
        <f t="shared" si="19"/>
        <v>0</v>
      </c>
      <c r="M41" s="143">
        <f aca="true" t="shared" si="27" ref="M41:W41">M22/$C22*100</f>
        <v>0</v>
      </c>
      <c r="N41" s="294">
        <f t="shared" si="27"/>
        <v>0</v>
      </c>
      <c r="O41" s="10">
        <f t="shared" si="27"/>
        <v>10</v>
      </c>
      <c r="P41" s="10">
        <f t="shared" si="27"/>
        <v>40</v>
      </c>
      <c r="Q41" s="10">
        <f t="shared" si="27"/>
        <v>40</v>
      </c>
      <c r="R41" s="10">
        <f t="shared" si="27"/>
        <v>0</v>
      </c>
      <c r="S41" s="295">
        <f t="shared" si="27"/>
        <v>0</v>
      </c>
      <c r="T41" s="145">
        <f t="shared" si="27"/>
        <v>0</v>
      </c>
      <c r="U41" s="10">
        <f t="shared" si="27"/>
        <v>0</v>
      </c>
      <c r="V41" s="10">
        <f t="shared" si="27"/>
        <v>0</v>
      </c>
      <c r="W41" s="60">
        <f t="shared" si="27"/>
        <v>0</v>
      </c>
    </row>
  </sheetData>
  <sheetProtection/>
  <mergeCells count="25">
    <mergeCell ref="T2:W2"/>
    <mergeCell ref="B3:B5"/>
    <mergeCell ref="C3:C4"/>
    <mergeCell ref="D3:J3"/>
    <mergeCell ref="M3:N3"/>
    <mergeCell ref="T3:W3"/>
    <mergeCell ref="D4:D5"/>
    <mergeCell ref="E4:E5"/>
    <mergeCell ref="F4:F5"/>
    <mergeCell ref="K4:K5"/>
    <mergeCell ref="L4:L5"/>
    <mergeCell ref="U4:U5"/>
    <mergeCell ref="V4:V5"/>
    <mergeCell ref="G4:G5"/>
    <mergeCell ref="H4:H5"/>
    <mergeCell ref="I4:I5"/>
    <mergeCell ref="J4:J5"/>
    <mergeCell ref="M4:M5"/>
    <mergeCell ref="W4:W5"/>
    <mergeCell ref="N4:N5"/>
    <mergeCell ref="O4:O5"/>
    <mergeCell ref="Q4:Q5"/>
    <mergeCell ref="R4:R5"/>
    <mergeCell ref="S4:S5"/>
    <mergeCell ref="T4:T5"/>
  </mergeCells>
  <printOptions horizontalCentered="1" verticalCentered="1"/>
  <pageMargins left="0" right="0.7874015748031497" top="0" bottom="0" header="0" footer="0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41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3" sqref="B3:B5"/>
    </sheetView>
  </sheetViews>
  <sheetFormatPr defaultColWidth="9.00390625" defaultRowHeight="13.5"/>
  <cols>
    <col min="1" max="1" width="9.00390625" style="12" customWidth="1"/>
    <col min="2" max="2" width="10.625" style="12" customWidth="1"/>
    <col min="3" max="3" width="11.125" style="12" bestFit="1" customWidth="1"/>
    <col min="4" max="4" width="9.00390625" style="12" customWidth="1"/>
    <col min="5" max="5" width="7.375" style="12" customWidth="1"/>
    <col min="6" max="6" width="7.125" style="12" customWidth="1"/>
    <col min="7" max="8" width="5.875" style="12" customWidth="1"/>
    <col min="9" max="9" width="7.75390625" style="12" customWidth="1"/>
    <col min="10" max="10" width="5.875" style="12" customWidth="1"/>
    <col min="11" max="11" width="8.25390625" style="12" customWidth="1"/>
    <col min="12" max="14" width="6.875" style="12" customWidth="1"/>
    <col min="15" max="15" width="6.00390625" style="12" customWidth="1"/>
    <col min="16" max="18" width="7.125" style="12" customWidth="1"/>
    <col min="19" max="19" width="4.50390625" style="12" customWidth="1"/>
    <col min="20" max="22" width="4.375" style="12" customWidth="1"/>
    <col min="23" max="23" width="5.25390625" style="12" customWidth="1"/>
    <col min="24" max="24" width="7.25390625" style="12" customWidth="1"/>
    <col min="25" max="25" width="6.25390625" style="12" customWidth="1"/>
    <col min="26" max="26" width="3.375" style="12" customWidth="1"/>
    <col min="27" max="27" width="6.375" style="12" customWidth="1"/>
    <col min="28" max="28" width="5.375" style="12" customWidth="1"/>
    <col min="29" max="29" width="6.125" style="12" customWidth="1"/>
    <col min="30" max="30" width="5.375" style="12" customWidth="1"/>
    <col min="31" max="16384" width="9.00390625" style="12" customWidth="1"/>
  </cols>
  <sheetData>
    <row r="1" ht="17.25">
      <c r="B1" s="11" t="s">
        <v>78</v>
      </c>
    </row>
    <row r="2" spans="2:23" ht="18" thickBot="1">
      <c r="B2" s="11"/>
      <c r="T2" s="403" t="s">
        <v>83</v>
      </c>
      <c r="U2" s="403"/>
      <c r="V2" s="403"/>
      <c r="W2" s="403"/>
    </row>
    <row r="3" spans="2:23" ht="29.25" customHeight="1" thickBot="1">
      <c r="B3" s="480" t="s">
        <v>0</v>
      </c>
      <c r="C3" s="483" t="s">
        <v>1</v>
      </c>
      <c r="D3" s="485" t="s">
        <v>2</v>
      </c>
      <c r="E3" s="486"/>
      <c r="F3" s="486"/>
      <c r="G3" s="486"/>
      <c r="H3" s="486"/>
      <c r="I3" s="486"/>
      <c r="J3" s="487"/>
      <c r="K3" s="13" t="s">
        <v>35</v>
      </c>
      <c r="L3" s="14" t="s">
        <v>36</v>
      </c>
      <c r="M3" s="488" t="s">
        <v>3</v>
      </c>
      <c r="N3" s="489"/>
      <c r="O3" s="13" t="s">
        <v>37</v>
      </c>
      <c r="P3" s="13" t="s">
        <v>38</v>
      </c>
      <c r="Q3" s="13" t="s">
        <v>39</v>
      </c>
      <c r="R3" s="13" t="s">
        <v>40</v>
      </c>
      <c r="S3" s="14" t="s">
        <v>41</v>
      </c>
      <c r="T3" s="490" t="s">
        <v>42</v>
      </c>
      <c r="U3" s="491"/>
      <c r="V3" s="491"/>
      <c r="W3" s="492"/>
    </row>
    <row r="4" spans="2:23" ht="45.75" customHeight="1">
      <c r="B4" s="481"/>
      <c r="C4" s="484"/>
      <c r="D4" s="493" t="s">
        <v>4</v>
      </c>
      <c r="E4" s="495" t="s">
        <v>5</v>
      </c>
      <c r="F4" s="476" t="s">
        <v>6</v>
      </c>
      <c r="G4" s="476" t="s">
        <v>7</v>
      </c>
      <c r="H4" s="476" t="s">
        <v>8</v>
      </c>
      <c r="I4" s="476" t="s">
        <v>9</v>
      </c>
      <c r="J4" s="460" t="s">
        <v>10</v>
      </c>
      <c r="K4" s="464" t="s">
        <v>11</v>
      </c>
      <c r="L4" s="472" t="s">
        <v>4</v>
      </c>
      <c r="M4" s="478" t="s">
        <v>12</v>
      </c>
      <c r="N4" s="460" t="s">
        <v>13</v>
      </c>
      <c r="O4" s="462" t="s">
        <v>14</v>
      </c>
      <c r="P4" s="15" t="s">
        <v>43</v>
      </c>
      <c r="Q4" s="464" t="s">
        <v>15</v>
      </c>
      <c r="R4" s="466" t="s">
        <v>16</v>
      </c>
      <c r="S4" s="468" t="s">
        <v>44</v>
      </c>
      <c r="T4" s="470" t="s">
        <v>17</v>
      </c>
      <c r="U4" s="474" t="s">
        <v>18</v>
      </c>
      <c r="V4" s="474" t="s">
        <v>19</v>
      </c>
      <c r="W4" s="458" t="s">
        <v>20</v>
      </c>
    </row>
    <row r="5" spans="2:23" ht="44.25" customHeight="1" thickBot="1">
      <c r="B5" s="482"/>
      <c r="C5" s="16" t="s">
        <v>21</v>
      </c>
      <c r="D5" s="494"/>
      <c r="E5" s="496"/>
      <c r="F5" s="477"/>
      <c r="G5" s="477"/>
      <c r="H5" s="477"/>
      <c r="I5" s="477"/>
      <c r="J5" s="461"/>
      <c r="K5" s="465"/>
      <c r="L5" s="473"/>
      <c r="M5" s="479"/>
      <c r="N5" s="461"/>
      <c r="O5" s="463"/>
      <c r="P5" s="17" t="s">
        <v>22</v>
      </c>
      <c r="Q5" s="465"/>
      <c r="R5" s="467"/>
      <c r="S5" s="469"/>
      <c r="T5" s="471"/>
      <c r="U5" s="475"/>
      <c r="V5" s="475"/>
      <c r="W5" s="459"/>
    </row>
    <row r="6" spans="2:23" ht="13.5">
      <c r="B6" s="351" t="s">
        <v>23</v>
      </c>
      <c r="C6" s="18">
        <f aca="true" t="shared" si="0" ref="C6:W6">SUM(C7:C16)</f>
        <v>6329</v>
      </c>
      <c r="D6" s="19">
        <f t="shared" si="0"/>
        <v>3848</v>
      </c>
      <c r="E6" s="20">
        <f t="shared" si="0"/>
        <v>3765</v>
      </c>
      <c r="F6" s="21">
        <f t="shared" si="0"/>
        <v>81</v>
      </c>
      <c r="G6" s="21">
        <f t="shared" si="0"/>
        <v>2</v>
      </c>
      <c r="H6" s="21">
        <f t="shared" si="0"/>
        <v>0</v>
      </c>
      <c r="I6" s="21">
        <f t="shared" si="0"/>
        <v>0</v>
      </c>
      <c r="J6" s="22">
        <f t="shared" si="0"/>
        <v>0</v>
      </c>
      <c r="K6" s="23">
        <f t="shared" si="0"/>
        <v>889</v>
      </c>
      <c r="L6" s="23">
        <f t="shared" si="0"/>
        <v>344</v>
      </c>
      <c r="M6" s="24">
        <f t="shared" si="0"/>
        <v>117</v>
      </c>
      <c r="N6" s="22">
        <f t="shared" si="0"/>
        <v>227</v>
      </c>
      <c r="O6" s="23">
        <f t="shared" si="0"/>
        <v>55</v>
      </c>
      <c r="P6" s="23">
        <f t="shared" si="0"/>
        <v>780</v>
      </c>
      <c r="Q6" s="23">
        <f t="shared" si="0"/>
        <v>51</v>
      </c>
      <c r="R6" s="23">
        <f t="shared" si="0"/>
        <v>362</v>
      </c>
      <c r="S6" s="25">
        <f t="shared" si="0"/>
        <v>0</v>
      </c>
      <c r="T6" s="26">
        <f t="shared" si="0"/>
        <v>1</v>
      </c>
      <c r="U6" s="23">
        <f t="shared" si="0"/>
        <v>0</v>
      </c>
      <c r="V6" s="23">
        <f t="shared" si="0"/>
        <v>0</v>
      </c>
      <c r="W6" s="27">
        <f t="shared" si="0"/>
        <v>0</v>
      </c>
    </row>
    <row r="7" spans="2:23" ht="13.5">
      <c r="B7" s="352" t="s">
        <v>24</v>
      </c>
      <c r="C7" s="28">
        <f>D7+K7+L7+O7+P7+Q7+R7+S7</f>
        <v>4683</v>
      </c>
      <c r="D7" s="29">
        <f>SUM(E7:J7)</f>
        <v>3109</v>
      </c>
      <c r="E7" s="30">
        <v>3052</v>
      </c>
      <c r="F7" s="31">
        <v>55</v>
      </c>
      <c r="G7" s="31">
        <v>2</v>
      </c>
      <c r="H7" s="31">
        <v>0</v>
      </c>
      <c r="I7" s="31">
        <v>0</v>
      </c>
      <c r="J7" s="32">
        <v>0</v>
      </c>
      <c r="K7" s="33">
        <v>692</v>
      </c>
      <c r="L7" s="34">
        <f>SUM(M7:N7)</f>
        <v>201</v>
      </c>
      <c r="M7" s="35">
        <v>51</v>
      </c>
      <c r="N7" s="32">
        <v>150</v>
      </c>
      <c r="O7" s="33">
        <v>29</v>
      </c>
      <c r="P7" s="33">
        <v>314</v>
      </c>
      <c r="Q7" s="33">
        <v>40</v>
      </c>
      <c r="R7" s="33">
        <v>298</v>
      </c>
      <c r="S7" s="36">
        <v>0</v>
      </c>
      <c r="T7" s="37">
        <v>1</v>
      </c>
      <c r="U7" s="33">
        <v>0</v>
      </c>
      <c r="V7" s="33">
        <v>0</v>
      </c>
      <c r="W7" s="38">
        <v>0</v>
      </c>
    </row>
    <row r="8" spans="2:23" ht="13.5">
      <c r="B8" s="352" t="s">
        <v>25</v>
      </c>
      <c r="C8" s="28">
        <f aca="true" t="shared" si="1" ref="C8:C22">D8+K8+L8+O8+P8+Q8+R8+S8</f>
        <v>171</v>
      </c>
      <c r="D8" s="29">
        <f aca="true" t="shared" si="2" ref="D8:D22">SUM(E8:J8)</f>
        <v>53</v>
      </c>
      <c r="E8" s="30">
        <v>47</v>
      </c>
      <c r="F8" s="31">
        <v>6</v>
      </c>
      <c r="G8" s="31">
        <v>0</v>
      </c>
      <c r="H8" s="31">
        <v>0</v>
      </c>
      <c r="I8" s="31">
        <v>0</v>
      </c>
      <c r="J8" s="32">
        <v>0</v>
      </c>
      <c r="K8" s="33">
        <v>21</v>
      </c>
      <c r="L8" s="34">
        <f aca="true" t="shared" si="3" ref="L8:L22">SUM(M8:N8)</f>
        <v>19</v>
      </c>
      <c r="M8" s="35">
        <v>15</v>
      </c>
      <c r="N8" s="32">
        <v>4</v>
      </c>
      <c r="O8" s="33">
        <v>7</v>
      </c>
      <c r="P8" s="33">
        <v>63</v>
      </c>
      <c r="Q8" s="33">
        <v>1</v>
      </c>
      <c r="R8" s="33">
        <v>7</v>
      </c>
      <c r="S8" s="36">
        <v>0</v>
      </c>
      <c r="T8" s="37">
        <v>0</v>
      </c>
      <c r="U8" s="33">
        <v>0</v>
      </c>
      <c r="V8" s="33">
        <v>0</v>
      </c>
      <c r="W8" s="38">
        <v>0</v>
      </c>
    </row>
    <row r="9" spans="2:23" ht="13.5">
      <c r="B9" s="352" t="s">
        <v>26</v>
      </c>
      <c r="C9" s="28">
        <f t="shared" si="1"/>
        <v>526</v>
      </c>
      <c r="D9" s="29">
        <f t="shared" si="2"/>
        <v>126</v>
      </c>
      <c r="E9" s="30">
        <v>117</v>
      </c>
      <c r="F9" s="31">
        <v>9</v>
      </c>
      <c r="G9" s="31">
        <v>0</v>
      </c>
      <c r="H9" s="31">
        <v>0</v>
      </c>
      <c r="I9" s="31">
        <v>0</v>
      </c>
      <c r="J9" s="32">
        <v>0</v>
      </c>
      <c r="K9" s="33">
        <v>62</v>
      </c>
      <c r="L9" s="34">
        <f t="shared" si="3"/>
        <v>4</v>
      </c>
      <c r="M9" s="35">
        <v>0</v>
      </c>
      <c r="N9" s="32">
        <v>4</v>
      </c>
      <c r="O9" s="33">
        <v>2</v>
      </c>
      <c r="P9" s="33">
        <v>321</v>
      </c>
      <c r="Q9" s="33">
        <v>7</v>
      </c>
      <c r="R9" s="33">
        <v>4</v>
      </c>
      <c r="S9" s="36">
        <v>0</v>
      </c>
      <c r="T9" s="37">
        <v>0</v>
      </c>
      <c r="U9" s="33">
        <v>0</v>
      </c>
      <c r="V9" s="33">
        <v>0</v>
      </c>
      <c r="W9" s="38">
        <v>0</v>
      </c>
    </row>
    <row r="10" spans="2:23" ht="13.5">
      <c r="B10" s="352" t="s">
        <v>27</v>
      </c>
      <c r="C10" s="28">
        <f t="shared" si="1"/>
        <v>95</v>
      </c>
      <c r="D10" s="29">
        <f t="shared" si="2"/>
        <v>53</v>
      </c>
      <c r="E10" s="30">
        <v>52</v>
      </c>
      <c r="F10" s="31">
        <v>1</v>
      </c>
      <c r="G10" s="31">
        <v>0</v>
      </c>
      <c r="H10" s="31">
        <v>0</v>
      </c>
      <c r="I10" s="31">
        <v>0</v>
      </c>
      <c r="J10" s="32">
        <v>0</v>
      </c>
      <c r="K10" s="33">
        <v>24</v>
      </c>
      <c r="L10" s="34">
        <f t="shared" si="3"/>
        <v>1</v>
      </c>
      <c r="M10" s="35">
        <v>1</v>
      </c>
      <c r="N10" s="32">
        <v>0</v>
      </c>
      <c r="O10" s="33">
        <v>3</v>
      </c>
      <c r="P10" s="33">
        <v>13</v>
      </c>
      <c r="Q10" s="33">
        <v>0</v>
      </c>
      <c r="R10" s="33">
        <v>1</v>
      </c>
      <c r="S10" s="36">
        <v>0</v>
      </c>
      <c r="T10" s="37">
        <v>0</v>
      </c>
      <c r="U10" s="33">
        <v>0</v>
      </c>
      <c r="V10" s="33">
        <v>0</v>
      </c>
      <c r="W10" s="38">
        <v>0</v>
      </c>
    </row>
    <row r="11" spans="2:23" ht="13.5">
      <c r="B11" s="352" t="s">
        <v>28</v>
      </c>
      <c r="C11" s="28">
        <f t="shared" si="1"/>
        <v>72</v>
      </c>
      <c r="D11" s="29">
        <f t="shared" si="2"/>
        <v>14</v>
      </c>
      <c r="E11" s="30">
        <v>12</v>
      </c>
      <c r="F11" s="31">
        <v>2</v>
      </c>
      <c r="G11" s="31">
        <v>0</v>
      </c>
      <c r="H11" s="31">
        <v>0</v>
      </c>
      <c r="I11" s="31">
        <v>0</v>
      </c>
      <c r="J11" s="32">
        <v>0</v>
      </c>
      <c r="K11" s="33">
        <v>22</v>
      </c>
      <c r="L11" s="34">
        <f t="shared" si="3"/>
        <v>0</v>
      </c>
      <c r="M11" s="35">
        <v>0</v>
      </c>
      <c r="N11" s="32">
        <v>0</v>
      </c>
      <c r="O11" s="33">
        <v>3</v>
      </c>
      <c r="P11" s="33">
        <v>30</v>
      </c>
      <c r="Q11" s="33">
        <v>0</v>
      </c>
      <c r="R11" s="33">
        <v>3</v>
      </c>
      <c r="S11" s="36">
        <v>0</v>
      </c>
      <c r="T11" s="37">
        <v>0</v>
      </c>
      <c r="U11" s="33">
        <v>0</v>
      </c>
      <c r="V11" s="33">
        <v>0</v>
      </c>
      <c r="W11" s="38">
        <v>0</v>
      </c>
    </row>
    <row r="12" spans="2:23" ht="13.5">
      <c r="B12" s="352" t="s">
        <v>29</v>
      </c>
      <c r="C12" s="28">
        <f t="shared" si="1"/>
        <v>0</v>
      </c>
      <c r="D12" s="29">
        <f t="shared" si="2"/>
        <v>0</v>
      </c>
      <c r="E12" s="30">
        <v>0</v>
      </c>
      <c r="F12" s="31">
        <v>0</v>
      </c>
      <c r="G12" s="31">
        <v>0</v>
      </c>
      <c r="H12" s="31">
        <v>0</v>
      </c>
      <c r="I12" s="31">
        <v>0</v>
      </c>
      <c r="J12" s="32">
        <v>0</v>
      </c>
      <c r="K12" s="33">
        <v>0</v>
      </c>
      <c r="L12" s="34">
        <f t="shared" si="3"/>
        <v>0</v>
      </c>
      <c r="M12" s="35">
        <v>0</v>
      </c>
      <c r="N12" s="32">
        <v>0</v>
      </c>
      <c r="O12" s="33">
        <v>0</v>
      </c>
      <c r="P12" s="33">
        <v>0</v>
      </c>
      <c r="Q12" s="33">
        <v>0</v>
      </c>
      <c r="R12" s="33">
        <v>0</v>
      </c>
      <c r="S12" s="36">
        <v>0</v>
      </c>
      <c r="T12" s="37">
        <v>0</v>
      </c>
      <c r="U12" s="33">
        <v>0</v>
      </c>
      <c r="V12" s="33">
        <v>0</v>
      </c>
      <c r="W12" s="38">
        <v>0</v>
      </c>
    </row>
    <row r="13" spans="2:23" ht="13.5">
      <c r="B13" s="352" t="s">
        <v>30</v>
      </c>
      <c r="C13" s="28">
        <f t="shared" si="1"/>
        <v>53</v>
      </c>
      <c r="D13" s="29">
        <f t="shared" si="2"/>
        <v>30</v>
      </c>
      <c r="E13" s="30">
        <v>29</v>
      </c>
      <c r="F13" s="31">
        <v>1</v>
      </c>
      <c r="G13" s="31">
        <v>0</v>
      </c>
      <c r="H13" s="31">
        <v>0</v>
      </c>
      <c r="I13" s="31">
        <v>0</v>
      </c>
      <c r="J13" s="32">
        <v>0</v>
      </c>
      <c r="K13" s="33">
        <v>10</v>
      </c>
      <c r="L13" s="34">
        <f t="shared" si="3"/>
        <v>5</v>
      </c>
      <c r="M13" s="35">
        <v>0</v>
      </c>
      <c r="N13" s="32">
        <v>5</v>
      </c>
      <c r="O13" s="33">
        <v>2</v>
      </c>
      <c r="P13" s="33">
        <v>4</v>
      </c>
      <c r="Q13" s="33">
        <v>1</v>
      </c>
      <c r="R13" s="33">
        <v>1</v>
      </c>
      <c r="S13" s="36">
        <v>0</v>
      </c>
      <c r="T13" s="37">
        <v>0</v>
      </c>
      <c r="U13" s="33">
        <v>0</v>
      </c>
      <c r="V13" s="33">
        <v>0</v>
      </c>
      <c r="W13" s="38">
        <v>0</v>
      </c>
    </row>
    <row r="14" spans="2:23" ht="13.5">
      <c r="B14" s="352" t="s">
        <v>84</v>
      </c>
      <c r="C14" s="28">
        <f>D14+K14+L14+O14+P14+Q14+R14+S14</f>
        <v>8</v>
      </c>
      <c r="D14" s="29">
        <f t="shared" si="2"/>
        <v>2</v>
      </c>
      <c r="E14" s="30">
        <v>0</v>
      </c>
      <c r="F14" s="31">
        <v>2</v>
      </c>
      <c r="G14" s="31">
        <v>0</v>
      </c>
      <c r="H14" s="31">
        <v>0</v>
      </c>
      <c r="I14" s="31">
        <v>0</v>
      </c>
      <c r="J14" s="32">
        <v>0</v>
      </c>
      <c r="K14" s="33">
        <v>1</v>
      </c>
      <c r="L14" s="34">
        <f t="shared" si="3"/>
        <v>0</v>
      </c>
      <c r="M14" s="35">
        <v>0</v>
      </c>
      <c r="N14" s="32">
        <v>0</v>
      </c>
      <c r="O14" s="33">
        <v>0</v>
      </c>
      <c r="P14" s="33">
        <v>3</v>
      </c>
      <c r="Q14" s="33">
        <v>1</v>
      </c>
      <c r="R14" s="33">
        <v>1</v>
      </c>
      <c r="S14" s="36">
        <v>0</v>
      </c>
      <c r="T14" s="37">
        <v>0</v>
      </c>
      <c r="U14" s="33">
        <v>0</v>
      </c>
      <c r="V14" s="33">
        <v>0</v>
      </c>
      <c r="W14" s="38">
        <v>0</v>
      </c>
    </row>
    <row r="15" spans="2:23" ht="13.5">
      <c r="B15" s="352" t="s">
        <v>31</v>
      </c>
      <c r="C15" s="28">
        <f t="shared" si="1"/>
        <v>146</v>
      </c>
      <c r="D15" s="29">
        <f t="shared" si="2"/>
        <v>55</v>
      </c>
      <c r="E15" s="30">
        <v>53</v>
      </c>
      <c r="F15" s="31">
        <v>2</v>
      </c>
      <c r="G15" s="31">
        <v>0</v>
      </c>
      <c r="H15" s="31">
        <v>0</v>
      </c>
      <c r="I15" s="31">
        <v>0</v>
      </c>
      <c r="J15" s="32">
        <v>0</v>
      </c>
      <c r="K15" s="33">
        <v>45</v>
      </c>
      <c r="L15" s="34">
        <f t="shared" si="3"/>
        <v>5</v>
      </c>
      <c r="M15" s="35">
        <v>0</v>
      </c>
      <c r="N15" s="32">
        <v>5</v>
      </c>
      <c r="O15" s="33">
        <v>8</v>
      </c>
      <c r="P15" s="33">
        <v>30</v>
      </c>
      <c r="Q15" s="33">
        <v>0</v>
      </c>
      <c r="R15" s="33">
        <v>3</v>
      </c>
      <c r="S15" s="36">
        <v>0</v>
      </c>
      <c r="T15" s="37">
        <v>0</v>
      </c>
      <c r="U15" s="33">
        <v>0</v>
      </c>
      <c r="V15" s="33">
        <v>0</v>
      </c>
      <c r="W15" s="38">
        <v>0</v>
      </c>
    </row>
    <row r="16" spans="2:23" ht="13.5">
      <c r="B16" s="352" t="s">
        <v>32</v>
      </c>
      <c r="C16" s="28">
        <f t="shared" si="1"/>
        <v>575</v>
      </c>
      <c r="D16" s="29">
        <f t="shared" si="2"/>
        <v>406</v>
      </c>
      <c r="E16" s="30">
        <v>403</v>
      </c>
      <c r="F16" s="31">
        <v>3</v>
      </c>
      <c r="G16" s="31">
        <v>0</v>
      </c>
      <c r="H16" s="31">
        <v>0</v>
      </c>
      <c r="I16" s="31">
        <v>0</v>
      </c>
      <c r="J16" s="32">
        <v>0</v>
      </c>
      <c r="K16" s="33">
        <v>12</v>
      </c>
      <c r="L16" s="34">
        <f t="shared" si="3"/>
        <v>109</v>
      </c>
      <c r="M16" s="35">
        <v>50</v>
      </c>
      <c r="N16" s="32">
        <v>59</v>
      </c>
      <c r="O16" s="33">
        <v>1</v>
      </c>
      <c r="P16" s="33">
        <v>2</v>
      </c>
      <c r="Q16" s="33">
        <v>1</v>
      </c>
      <c r="R16" s="33">
        <v>44</v>
      </c>
      <c r="S16" s="36">
        <v>0</v>
      </c>
      <c r="T16" s="37">
        <v>0</v>
      </c>
      <c r="U16" s="33">
        <v>0</v>
      </c>
      <c r="V16" s="33">
        <v>0</v>
      </c>
      <c r="W16" s="38">
        <v>0</v>
      </c>
    </row>
    <row r="17" spans="2:23" ht="13.5">
      <c r="B17" s="355" t="s">
        <v>33</v>
      </c>
      <c r="C17" s="203">
        <f aca="true" t="shared" si="4" ref="C17:I17">SUM(C18:C22)</f>
        <v>195</v>
      </c>
      <c r="D17" s="204">
        <f t="shared" si="4"/>
        <v>22</v>
      </c>
      <c r="E17" s="205">
        <f t="shared" si="4"/>
        <v>16</v>
      </c>
      <c r="F17" s="205">
        <f t="shared" si="4"/>
        <v>3</v>
      </c>
      <c r="G17" s="205">
        <f t="shared" si="4"/>
        <v>3</v>
      </c>
      <c r="H17" s="205">
        <f t="shared" si="4"/>
        <v>0</v>
      </c>
      <c r="I17" s="205">
        <f t="shared" si="4"/>
        <v>0</v>
      </c>
      <c r="J17" s="206">
        <f aca="true" t="shared" si="5" ref="J17:W17">SUM(J18:J22)</f>
        <v>0</v>
      </c>
      <c r="K17" s="207">
        <f t="shared" si="5"/>
        <v>17</v>
      </c>
      <c r="L17" s="207">
        <f t="shared" si="5"/>
        <v>3</v>
      </c>
      <c r="M17" s="205">
        <f t="shared" si="5"/>
        <v>2</v>
      </c>
      <c r="N17" s="206">
        <f t="shared" si="5"/>
        <v>1</v>
      </c>
      <c r="O17" s="207">
        <f t="shared" si="5"/>
        <v>5</v>
      </c>
      <c r="P17" s="207">
        <f t="shared" si="5"/>
        <v>89</v>
      </c>
      <c r="Q17" s="208">
        <f t="shared" si="5"/>
        <v>40</v>
      </c>
      <c r="R17" s="207">
        <f t="shared" si="5"/>
        <v>19</v>
      </c>
      <c r="S17" s="206">
        <f t="shared" si="5"/>
        <v>0</v>
      </c>
      <c r="T17" s="209">
        <f t="shared" si="5"/>
        <v>0</v>
      </c>
      <c r="U17" s="207">
        <f t="shared" si="5"/>
        <v>0</v>
      </c>
      <c r="V17" s="207">
        <f t="shared" si="5"/>
        <v>0</v>
      </c>
      <c r="W17" s="210">
        <f t="shared" si="5"/>
        <v>0</v>
      </c>
    </row>
    <row r="18" spans="2:23" ht="13.5">
      <c r="B18" s="352" t="s">
        <v>24</v>
      </c>
      <c r="C18" s="28">
        <f t="shared" si="1"/>
        <v>133</v>
      </c>
      <c r="D18" s="29">
        <f t="shared" si="2"/>
        <v>19</v>
      </c>
      <c r="E18" s="35">
        <v>13</v>
      </c>
      <c r="F18" s="31">
        <v>3</v>
      </c>
      <c r="G18" s="31">
        <v>3</v>
      </c>
      <c r="H18" s="31">
        <v>0</v>
      </c>
      <c r="I18" s="31">
        <v>0</v>
      </c>
      <c r="J18" s="32">
        <v>0</v>
      </c>
      <c r="K18" s="33">
        <v>11</v>
      </c>
      <c r="L18" s="34">
        <f t="shared" si="3"/>
        <v>3</v>
      </c>
      <c r="M18" s="35">
        <v>2</v>
      </c>
      <c r="N18" s="32">
        <v>1</v>
      </c>
      <c r="O18" s="33">
        <v>1</v>
      </c>
      <c r="P18" s="33">
        <v>50</v>
      </c>
      <c r="Q18" s="33">
        <v>33</v>
      </c>
      <c r="R18" s="33">
        <v>16</v>
      </c>
      <c r="S18" s="36">
        <v>0</v>
      </c>
      <c r="T18" s="37">
        <v>0</v>
      </c>
      <c r="U18" s="33">
        <v>0</v>
      </c>
      <c r="V18" s="33">
        <v>0</v>
      </c>
      <c r="W18" s="38">
        <v>0</v>
      </c>
    </row>
    <row r="19" spans="2:23" ht="13.5">
      <c r="B19" s="352" t="s">
        <v>25</v>
      </c>
      <c r="C19" s="28">
        <f t="shared" si="1"/>
        <v>11</v>
      </c>
      <c r="D19" s="29">
        <f t="shared" si="2"/>
        <v>2</v>
      </c>
      <c r="E19" s="35">
        <v>2</v>
      </c>
      <c r="F19" s="31">
        <v>0</v>
      </c>
      <c r="G19" s="31">
        <v>0</v>
      </c>
      <c r="H19" s="31">
        <v>0</v>
      </c>
      <c r="I19" s="31">
        <v>0</v>
      </c>
      <c r="J19" s="32">
        <v>0</v>
      </c>
      <c r="K19" s="33">
        <v>2</v>
      </c>
      <c r="L19" s="34">
        <f t="shared" si="3"/>
        <v>0</v>
      </c>
      <c r="M19" s="35">
        <v>0</v>
      </c>
      <c r="N19" s="32">
        <v>0</v>
      </c>
      <c r="O19" s="33">
        <v>3</v>
      </c>
      <c r="P19" s="33">
        <v>3</v>
      </c>
      <c r="Q19" s="33">
        <v>1</v>
      </c>
      <c r="R19" s="33">
        <v>0</v>
      </c>
      <c r="S19" s="36">
        <v>0</v>
      </c>
      <c r="T19" s="37">
        <v>0</v>
      </c>
      <c r="U19" s="33">
        <v>0</v>
      </c>
      <c r="V19" s="33">
        <v>0</v>
      </c>
      <c r="W19" s="38">
        <v>0</v>
      </c>
    </row>
    <row r="20" spans="2:23" ht="13.5">
      <c r="B20" s="352" t="s">
        <v>26</v>
      </c>
      <c r="C20" s="28">
        <f t="shared" si="1"/>
        <v>35</v>
      </c>
      <c r="D20" s="29">
        <f t="shared" si="2"/>
        <v>0</v>
      </c>
      <c r="E20" s="35">
        <v>0</v>
      </c>
      <c r="F20" s="31">
        <v>0</v>
      </c>
      <c r="G20" s="31">
        <v>0</v>
      </c>
      <c r="H20" s="31">
        <v>0</v>
      </c>
      <c r="I20" s="31">
        <v>0</v>
      </c>
      <c r="J20" s="32">
        <v>0</v>
      </c>
      <c r="K20" s="33">
        <v>4</v>
      </c>
      <c r="L20" s="34">
        <f t="shared" si="3"/>
        <v>0</v>
      </c>
      <c r="M20" s="35">
        <v>0</v>
      </c>
      <c r="N20" s="32">
        <v>0</v>
      </c>
      <c r="O20" s="33">
        <v>0</v>
      </c>
      <c r="P20" s="33">
        <v>28</v>
      </c>
      <c r="Q20" s="33">
        <v>0</v>
      </c>
      <c r="R20" s="33">
        <v>3</v>
      </c>
      <c r="S20" s="36">
        <v>0</v>
      </c>
      <c r="T20" s="37">
        <v>0</v>
      </c>
      <c r="U20" s="33">
        <v>0</v>
      </c>
      <c r="V20" s="33">
        <v>0</v>
      </c>
      <c r="W20" s="38">
        <v>0</v>
      </c>
    </row>
    <row r="21" spans="2:23" ht="13.5">
      <c r="B21" s="352" t="s">
        <v>27</v>
      </c>
      <c r="C21" s="28">
        <f t="shared" si="1"/>
        <v>16</v>
      </c>
      <c r="D21" s="29">
        <f t="shared" si="2"/>
        <v>1</v>
      </c>
      <c r="E21" s="35">
        <v>1</v>
      </c>
      <c r="F21" s="31">
        <v>0</v>
      </c>
      <c r="G21" s="31">
        <v>0</v>
      </c>
      <c r="H21" s="31">
        <v>0</v>
      </c>
      <c r="I21" s="31">
        <v>0</v>
      </c>
      <c r="J21" s="32">
        <v>0</v>
      </c>
      <c r="K21" s="33">
        <v>0</v>
      </c>
      <c r="L21" s="34">
        <f t="shared" si="3"/>
        <v>0</v>
      </c>
      <c r="M21" s="35">
        <v>0</v>
      </c>
      <c r="N21" s="32">
        <v>0</v>
      </c>
      <c r="O21" s="33">
        <v>1</v>
      </c>
      <c r="P21" s="33">
        <v>8</v>
      </c>
      <c r="Q21" s="33">
        <v>6</v>
      </c>
      <c r="R21" s="33">
        <v>0</v>
      </c>
      <c r="S21" s="36">
        <v>0</v>
      </c>
      <c r="T21" s="37">
        <v>0</v>
      </c>
      <c r="U21" s="33">
        <v>0</v>
      </c>
      <c r="V21" s="33">
        <v>0</v>
      </c>
      <c r="W21" s="38">
        <v>0</v>
      </c>
    </row>
    <row r="22" spans="2:23" ht="14.25" thickBot="1">
      <c r="B22" s="354" t="s">
        <v>29</v>
      </c>
      <c r="C22" s="62">
        <f t="shared" si="1"/>
        <v>0</v>
      </c>
      <c r="D22" s="44">
        <f t="shared" si="2"/>
        <v>0</v>
      </c>
      <c r="E22" s="45">
        <v>0</v>
      </c>
      <c r="F22" s="46">
        <v>0</v>
      </c>
      <c r="G22" s="46">
        <v>0</v>
      </c>
      <c r="H22" s="46">
        <v>0</v>
      </c>
      <c r="I22" s="46">
        <v>0</v>
      </c>
      <c r="J22" s="47">
        <v>0</v>
      </c>
      <c r="K22" s="48">
        <v>0</v>
      </c>
      <c r="L22" s="49">
        <f t="shared" si="3"/>
        <v>0</v>
      </c>
      <c r="M22" s="45">
        <v>0</v>
      </c>
      <c r="N22" s="47">
        <v>0</v>
      </c>
      <c r="O22" s="48">
        <v>0</v>
      </c>
      <c r="P22" s="48">
        <v>0</v>
      </c>
      <c r="Q22" s="48">
        <v>0</v>
      </c>
      <c r="R22" s="48">
        <v>0</v>
      </c>
      <c r="S22" s="50">
        <v>0</v>
      </c>
      <c r="T22" s="51">
        <v>0</v>
      </c>
      <c r="U22" s="48">
        <v>0</v>
      </c>
      <c r="V22" s="48">
        <v>0</v>
      </c>
      <c r="W22" s="52">
        <v>0</v>
      </c>
    </row>
    <row r="23" spans="2:30" ht="13.5">
      <c r="B23" s="53"/>
      <c r="C23" s="54"/>
      <c r="D23" s="54"/>
      <c r="E23" s="1"/>
      <c r="F23" s="1"/>
      <c r="G23" s="1"/>
      <c r="H23" s="1"/>
      <c r="I23" s="1"/>
      <c r="J23" s="1"/>
      <c r="K23" s="1"/>
      <c r="L23" s="5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5"/>
      <c r="AA23" s="1"/>
      <c r="AB23" s="1"/>
      <c r="AC23" s="1"/>
      <c r="AD23" s="1"/>
    </row>
    <row r="24" ht="14.25" thickBot="1">
      <c r="B24" s="56" t="s">
        <v>34</v>
      </c>
    </row>
    <row r="25" spans="2:23" ht="13.5">
      <c r="B25" s="297" t="s">
        <v>23</v>
      </c>
      <c r="C25" s="2">
        <f>D25+K25+L25+O25+P25+Q25+R25+S25</f>
        <v>100.00000000000001</v>
      </c>
      <c r="D25" s="278">
        <f aca="true" t="shared" si="6" ref="D25:W25">D6/$C6*100</f>
        <v>60.799494390899035</v>
      </c>
      <c r="E25" s="224">
        <f t="shared" si="6"/>
        <v>59.48807078527414</v>
      </c>
      <c r="F25" s="4">
        <f t="shared" si="6"/>
        <v>1.2798230368146626</v>
      </c>
      <c r="G25" s="224">
        <f t="shared" si="6"/>
        <v>0.03160056881023859</v>
      </c>
      <c r="H25" s="4">
        <f t="shared" si="6"/>
        <v>0</v>
      </c>
      <c r="I25" s="224">
        <f t="shared" si="6"/>
        <v>0</v>
      </c>
      <c r="J25" s="289">
        <f t="shared" si="6"/>
        <v>0</v>
      </c>
      <c r="K25" s="224">
        <f t="shared" si="6"/>
        <v>14.04645283615105</v>
      </c>
      <c r="L25" s="5">
        <f t="shared" si="6"/>
        <v>5.435297835361037</v>
      </c>
      <c r="M25" s="3">
        <f t="shared" si="6"/>
        <v>1.8486332753989574</v>
      </c>
      <c r="N25" s="289">
        <f t="shared" si="6"/>
        <v>3.5866645599620792</v>
      </c>
      <c r="O25" s="5">
        <f t="shared" si="6"/>
        <v>0.869015642281561</v>
      </c>
      <c r="P25" s="5">
        <f t="shared" si="6"/>
        <v>12.324221835993047</v>
      </c>
      <c r="Q25" s="5">
        <f t="shared" si="6"/>
        <v>0.805814504661084</v>
      </c>
      <c r="R25" s="5">
        <f t="shared" si="6"/>
        <v>5.719702954653184</v>
      </c>
      <c r="S25" s="292">
        <f t="shared" si="6"/>
        <v>0</v>
      </c>
      <c r="T25" s="224">
        <f t="shared" si="6"/>
        <v>0.015800284405119294</v>
      </c>
      <c r="U25" s="5">
        <f t="shared" si="6"/>
        <v>0</v>
      </c>
      <c r="V25" s="5">
        <f t="shared" si="6"/>
        <v>0</v>
      </c>
      <c r="W25" s="296">
        <f t="shared" si="6"/>
        <v>0</v>
      </c>
    </row>
    <row r="26" spans="2:23" ht="13.5">
      <c r="B26" s="298" t="s">
        <v>24</v>
      </c>
      <c r="C26" s="6">
        <f aca="true" t="shared" si="7" ref="C26:C41">D26+K26+L26+O26+P26+Q26+R26+S26</f>
        <v>100.00000000000001</v>
      </c>
      <c r="D26" s="58">
        <f aca="true" t="shared" si="8" ref="D26:W26">D7/$C7*100</f>
        <v>66.38906683749734</v>
      </c>
      <c r="E26" s="140">
        <f t="shared" si="8"/>
        <v>65.17189835575485</v>
      </c>
      <c r="F26" s="8">
        <f t="shared" si="8"/>
        <v>1.1744608157164211</v>
      </c>
      <c r="G26" s="140">
        <f t="shared" si="8"/>
        <v>0.04270766602605167</v>
      </c>
      <c r="H26" s="8">
        <f t="shared" si="8"/>
        <v>0</v>
      </c>
      <c r="I26" s="140">
        <f t="shared" si="8"/>
        <v>0</v>
      </c>
      <c r="J26" s="290">
        <f t="shared" si="8"/>
        <v>0</v>
      </c>
      <c r="K26" s="140">
        <f t="shared" si="8"/>
        <v>14.77685244501388</v>
      </c>
      <c r="L26" s="9">
        <f t="shared" si="8"/>
        <v>4.292120435618194</v>
      </c>
      <c r="M26" s="7">
        <f t="shared" si="8"/>
        <v>1.0890454836643177</v>
      </c>
      <c r="N26" s="290">
        <f t="shared" si="8"/>
        <v>3.2030749519538757</v>
      </c>
      <c r="O26" s="9">
        <f t="shared" si="8"/>
        <v>0.6192611573777493</v>
      </c>
      <c r="P26" s="9">
        <f t="shared" si="8"/>
        <v>6.705103566090114</v>
      </c>
      <c r="Q26" s="9">
        <f t="shared" si="8"/>
        <v>0.8541533205210335</v>
      </c>
      <c r="R26" s="9">
        <f t="shared" si="8"/>
        <v>6.3634422378817</v>
      </c>
      <c r="S26" s="141">
        <f t="shared" si="8"/>
        <v>0</v>
      </c>
      <c r="T26" s="140">
        <f t="shared" si="8"/>
        <v>0.021353833013025837</v>
      </c>
      <c r="U26" s="9">
        <f t="shared" si="8"/>
        <v>0</v>
      </c>
      <c r="V26" s="9">
        <f t="shared" si="8"/>
        <v>0</v>
      </c>
      <c r="W26" s="57">
        <f t="shared" si="8"/>
        <v>0</v>
      </c>
    </row>
    <row r="27" spans="2:23" ht="13.5">
      <c r="B27" s="298" t="s">
        <v>25</v>
      </c>
      <c r="C27" s="6">
        <f t="shared" si="7"/>
        <v>100</v>
      </c>
      <c r="D27" s="58">
        <f aca="true" t="shared" si="9" ref="D27:W27">D8/$C8*100</f>
        <v>30.994152046783626</v>
      </c>
      <c r="E27" s="140">
        <f t="shared" si="9"/>
        <v>27.485380116959064</v>
      </c>
      <c r="F27" s="8">
        <f t="shared" si="9"/>
        <v>3.508771929824561</v>
      </c>
      <c r="G27" s="140">
        <f t="shared" si="9"/>
        <v>0</v>
      </c>
      <c r="H27" s="8">
        <f t="shared" si="9"/>
        <v>0</v>
      </c>
      <c r="I27" s="140">
        <f t="shared" si="9"/>
        <v>0</v>
      </c>
      <c r="J27" s="290">
        <f t="shared" si="9"/>
        <v>0</v>
      </c>
      <c r="K27" s="140">
        <f t="shared" si="9"/>
        <v>12.280701754385964</v>
      </c>
      <c r="L27" s="9">
        <f t="shared" si="9"/>
        <v>11.11111111111111</v>
      </c>
      <c r="M27" s="7">
        <f t="shared" si="9"/>
        <v>8.771929824561402</v>
      </c>
      <c r="N27" s="290">
        <f t="shared" si="9"/>
        <v>2.3391812865497075</v>
      </c>
      <c r="O27" s="9">
        <f t="shared" si="9"/>
        <v>4.093567251461988</v>
      </c>
      <c r="P27" s="9">
        <f t="shared" si="9"/>
        <v>36.84210526315789</v>
      </c>
      <c r="Q27" s="9">
        <f t="shared" si="9"/>
        <v>0.5847953216374269</v>
      </c>
      <c r="R27" s="9">
        <f t="shared" si="9"/>
        <v>4.093567251461988</v>
      </c>
      <c r="S27" s="141">
        <f t="shared" si="9"/>
        <v>0</v>
      </c>
      <c r="T27" s="140">
        <f t="shared" si="9"/>
        <v>0</v>
      </c>
      <c r="U27" s="9">
        <f t="shared" si="9"/>
        <v>0</v>
      </c>
      <c r="V27" s="9">
        <f t="shared" si="9"/>
        <v>0</v>
      </c>
      <c r="W27" s="57">
        <f t="shared" si="9"/>
        <v>0</v>
      </c>
    </row>
    <row r="28" spans="2:23" ht="13.5">
      <c r="B28" s="298" t="s">
        <v>26</v>
      </c>
      <c r="C28" s="6">
        <f t="shared" si="7"/>
        <v>100</v>
      </c>
      <c r="D28" s="58">
        <f aca="true" t="shared" si="10" ref="D28:W28">D9/$C9*100</f>
        <v>23.954372623574145</v>
      </c>
      <c r="E28" s="140">
        <f t="shared" si="10"/>
        <v>22.24334600760456</v>
      </c>
      <c r="F28" s="8">
        <f t="shared" si="10"/>
        <v>1.7110266159695817</v>
      </c>
      <c r="G28" s="140">
        <f t="shared" si="10"/>
        <v>0</v>
      </c>
      <c r="H28" s="8">
        <f t="shared" si="10"/>
        <v>0</v>
      </c>
      <c r="I28" s="140">
        <f t="shared" si="10"/>
        <v>0</v>
      </c>
      <c r="J28" s="290">
        <f t="shared" si="10"/>
        <v>0</v>
      </c>
      <c r="K28" s="140">
        <f t="shared" si="10"/>
        <v>11.787072243346007</v>
      </c>
      <c r="L28" s="9">
        <f t="shared" si="10"/>
        <v>0.7604562737642585</v>
      </c>
      <c r="M28" s="7">
        <f t="shared" si="10"/>
        <v>0</v>
      </c>
      <c r="N28" s="290">
        <f t="shared" si="10"/>
        <v>0.7604562737642585</v>
      </c>
      <c r="O28" s="9">
        <f t="shared" si="10"/>
        <v>0.38022813688212925</v>
      </c>
      <c r="P28" s="9">
        <f t="shared" si="10"/>
        <v>61.026615969581755</v>
      </c>
      <c r="Q28" s="9">
        <f t="shared" si="10"/>
        <v>1.3307984790874523</v>
      </c>
      <c r="R28" s="9">
        <f t="shared" si="10"/>
        <v>0.7604562737642585</v>
      </c>
      <c r="S28" s="141">
        <f t="shared" si="10"/>
        <v>0</v>
      </c>
      <c r="T28" s="140">
        <f t="shared" si="10"/>
        <v>0</v>
      </c>
      <c r="U28" s="9">
        <f t="shared" si="10"/>
        <v>0</v>
      </c>
      <c r="V28" s="9">
        <f t="shared" si="10"/>
        <v>0</v>
      </c>
      <c r="W28" s="57">
        <f t="shared" si="10"/>
        <v>0</v>
      </c>
    </row>
    <row r="29" spans="2:23" ht="13.5">
      <c r="B29" s="298" t="s">
        <v>27</v>
      </c>
      <c r="C29" s="6">
        <f t="shared" si="7"/>
        <v>100.00000000000001</v>
      </c>
      <c r="D29" s="58">
        <f aca="true" t="shared" si="11" ref="D29:W29">D10/$C10*100</f>
        <v>55.78947368421052</v>
      </c>
      <c r="E29" s="140">
        <f t="shared" si="11"/>
        <v>54.736842105263165</v>
      </c>
      <c r="F29" s="8">
        <f t="shared" si="11"/>
        <v>1.0526315789473684</v>
      </c>
      <c r="G29" s="140">
        <f t="shared" si="11"/>
        <v>0</v>
      </c>
      <c r="H29" s="8">
        <f t="shared" si="11"/>
        <v>0</v>
      </c>
      <c r="I29" s="140">
        <f t="shared" si="11"/>
        <v>0</v>
      </c>
      <c r="J29" s="290">
        <f t="shared" si="11"/>
        <v>0</v>
      </c>
      <c r="K29" s="140">
        <f t="shared" si="11"/>
        <v>25.263157894736842</v>
      </c>
      <c r="L29" s="9">
        <f t="shared" si="11"/>
        <v>1.0526315789473684</v>
      </c>
      <c r="M29" s="7">
        <f t="shared" si="11"/>
        <v>1.0526315789473684</v>
      </c>
      <c r="N29" s="290">
        <f t="shared" si="11"/>
        <v>0</v>
      </c>
      <c r="O29" s="9">
        <f t="shared" si="11"/>
        <v>3.1578947368421053</v>
      </c>
      <c r="P29" s="9">
        <f t="shared" si="11"/>
        <v>13.684210526315791</v>
      </c>
      <c r="Q29" s="9">
        <f t="shared" si="11"/>
        <v>0</v>
      </c>
      <c r="R29" s="9">
        <f t="shared" si="11"/>
        <v>1.0526315789473684</v>
      </c>
      <c r="S29" s="141">
        <f t="shared" si="11"/>
        <v>0</v>
      </c>
      <c r="T29" s="140">
        <f t="shared" si="11"/>
        <v>0</v>
      </c>
      <c r="U29" s="9">
        <f t="shared" si="11"/>
        <v>0</v>
      </c>
      <c r="V29" s="9">
        <f t="shared" si="11"/>
        <v>0</v>
      </c>
      <c r="W29" s="57">
        <f t="shared" si="11"/>
        <v>0</v>
      </c>
    </row>
    <row r="30" spans="2:23" ht="13.5">
      <c r="B30" s="298" t="s">
        <v>28</v>
      </c>
      <c r="C30" s="6">
        <f t="shared" si="7"/>
        <v>100.00000000000001</v>
      </c>
      <c r="D30" s="58">
        <f aca="true" t="shared" si="12" ref="D30:W30">D11/$C11*100</f>
        <v>19.444444444444446</v>
      </c>
      <c r="E30" s="140">
        <f t="shared" si="12"/>
        <v>16.666666666666664</v>
      </c>
      <c r="F30" s="8">
        <f t="shared" si="12"/>
        <v>2.7777777777777777</v>
      </c>
      <c r="G30" s="140">
        <f t="shared" si="12"/>
        <v>0</v>
      </c>
      <c r="H30" s="8">
        <f t="shared" si="12"/>
        <v>0</v>
      </c>
      <c r="I30" s="140">
        <f t="shared" si="12"/>
        <v>0</v>
      </c>
      <c r="J30" s="290">
        <f t="shared" si="12"/>
        <v>0</v>
      </c>
      <c r="K30" s="140">
        <f t="shared" si="12"/>
        <v>30.555555555555557</v>
      </c>
      <c r="L30" s="9">
        <f t="shared" si="12"/>
        <v>0</v>
      </c>
      <c r="M30" s="7">
        <f t="shared" si="12"/>
        <v>0</v>
      </c>
      <c r="N30" s="290">
        <f t="shared" si="12"/>
        <v>0</v>
      </c>
      <c r="O30" s="9">
        <f t="shared" si="12"/>
        <v>4.166666666666666</v>
      </c>
      <c r="P30" s="9">
        <f t="shared" si="12"/>
        <v>41.66666666666667</v>
      </c>
      <c r="Q30" s="9">
        <f t="shared" si="12"/>
        <v>0</v>
      </c>
      <c r="R30" s="9">
        <f t="shared" si="12"/>
        <v>4.166666666666666</v>
      </c>
      <c r="S30" s="141">
        <f t="shared" si="12"/>
        <v>0</v>
      </c>
      <c r="T30" s="140">
        <f t="shared" si="12"/>
        <v>0</v>
      </c>
      <c r="U30" s="9">
        <f t="shared" si="12"/>
        <v>0</v>
      </c>
      <c r="V30" s="9">
        <f t="shared" si="12"/>
        <v>0</v>
      </c>
      <c r="W30" s="57">
        <f t="shared" si="12"/>
        <v>0</v>
      </c>
    </row>
    <row r="31" spans="2:23" ht="13.5">
      <c r="B31" s="298" t="s">
        <v>29</v>
      </c>
      <c r="C31" s="6">
        <f t="shared" si="7"/>
        <v>0</v>
      </c>
      <c r="D31" s="58">
        <v>0</v>
      </c>
      <c r="E31" s="140">
        <v>0</v>
      </c>
      <c r="F31" s="8">
        <v>0</v>
      </c>
      <c r="G31" s="140">
        <v>0</v>
      </c>
      <c r="H31" s="8">
        <v>0</v>
      </c>
      <c r="I31" s="140">
        <v>0</v>
      </c>
      <c r="J31" s="290">
        <v>0</v>
      </c>
      <c r="K31" s="140">
        <v>0</v>
      </c>
      <c r="L31" s="9">
        <v>0</v>
      </c>
      <c r="M31" s="7">
        <v>0</v>
      </c>
      <c r="N31" s="290">
        <v>0</v>
      </c>
      <c r="O31" s="9">
        <v>0</v>
      </c>
      <c r="P31" s="9">
        <v>0</v>
      </c>
      <c r="Q31" s="9">
        <v>0</v>
      </c>
      <c r="R31" s="9">
        <v>0</v>
      </c>
      <c r="S31" s="141">
        <v>0</v>
      </c>
      <c r="T31" s="140">
        <v>0</v>
      </c>
      <c r="U31" s="9">
        <v>0</v>
      </c>
      <c r="V31" s="9">
        <v>0</v>
      </c>
      <c r="W31" s="57">
        <v>0</v>
      </c>
    </row>
    <row r="32" spans="2:23" ht="13.5">
      <c r="B32" s="298" t="s">
        <v>30</v>
      </c>
      <c r="C32" s="6">
        <f t="shared" si="7"/>
        <v>100.00000000000001</v>
      </c>
      <c r="D32" s="58">
        <f aca="true" t="shared" si="13" ref="D32:W32">D13/$C13*100</f>
        <v>56.60377358490566</v>
      </c>
      <c r="E32" s="140">
        <f t="shared" si="13"/>
        <v>54.71698113207547</v>
      </c>
      <c r="F32" s="8">
        <f t="shared" si="13"/>
        <v>1.8867924528301887</v>
      </c>
      <c r="G32" s="140">
        <f t="shared" si="13"/>
        <v>0</v>
      </c>
      <c r="H32" s="8">
        <f t="shared" si="13"/>
        <v>0</v>
      </c>
      <c r="I32" s="140">
        <f t="shared" si="13"/>
        <v>0</v>
      </c>
      <c r="J32" s="290">
        <f t="shared" si="13"/>
        <v>0</v>
      </c>
      <c r="K32" s="140">
        <f t="shared" si="13"/>
        <v>18.867924528301888</v>
      </c>
      <c r="L32" s="9">
        <f t="shared" si="13"/>
        <v>9.433962264150944</v>
      </c>
      <c r="M32" s="7">
        <f t="shared" si="13"/>
        <v>0</v>
      </c>
      <c r="N32" s="290">
        <f t="shared" si="13"/>
        <v>9.433962264150944</v>
      </c>
      <c r="O32" s="9">
        <f t="shared" si="13"/>
        <v>3.7735849056603774</v>
      </c>
      <c r="P32" s="9">
        <f t="shared" si="13"/>
        <v>7.547169811320755</v>
      </c>
      <c r="Q32" s="9">
        <f t="shared" si="13"/>
        <v>1.8867924528301887</v>
      </c>
      <c r="R32" s="9">
        <f t="shared" si="13"/>
        <v>1.8867924528301887</v>
      </c>
      <c r="S32" s="141">
        <f t="shared" si="13"/>
        <v>0</v>
      </c>
      <c r="T32" s="140">
        <f t="shared" si="13"/>
        <v>0</v>
      </c>
      <c r="U32" s="9">
        <f t="shared" si="13"/>
        <v>0</v>
      </c>
      <c r="V32" s="9">
        <f t="shared" si="13"/>
        <v>0</v>
      </c>
      <c r="W32" s="57">
        <f t="shared" si="13"/>
        <v>0</v>
      </c>
    </row>
    <row r="33" spans="2:23" ht="13.5">
      <c r="B33" s="298" t="s">
        <v>84</v>
      </c>
      <c r="C33" s="6">
        <f>D33+K33+L33+O33+P33+Q33+R33+S33</f>
        <v>100</v>
      </c>
      <c r="D33" s="58">
        <f aca="true" t="shared" si="14" ref="D33:W33">D14/$C14*100</f>
        <v>25</v>
      </c>
      <c r="E33" s="140">
        <f t="shared" si="14"/>
        <v>0</v>
      </c>
      <c r="F33" s="8">
        <f t="shared" si="14"/>
        <v>25</v>
      </c>
      <c r="G33" s="140">
        <f t="shared" si="14"/>
        <v>0</v>
      </c>
      <c r="H33" s="8">
        <f t="shared" si="14"/>
        <v>0</v>
      </c>
      <c r="I33" s="140">
        <f t="shared" si="14"/>
        <v>0</v>
      </c>
      <c r="J33" s="290">
        <f t="shared" si="14"/>
        <v>0</v>
      </c>
      <c r="K33" s="140">
        <f t="shared" si="14"/>
        <v>12.5</v>
      </c>
      <c r="L33" s="9">
        <f t="shared" si="14"/>
        <v>0</v>
      </c>
      <c r="M33" s="7">
        <f t="shared" si="14"/>
        <v>0</v>
      </c>
      <c r="N33" s="290">
        <f t="shared" si="14"/>
        <v>0</v>
      </c>
      <c r="O33" s="9">
        <f t="shared" si="14"/>
        <v>0</v>
      </c>
      <c r="P33" s="9">
        <f t="shared" si="14"/>
        <v>37.5</v>
      </c>
      <c r="Q33" s="9">
        <f t="shared" si="14"/>
        <v>12.5</v>
      </c>
      <c r="R33" s="9">
        <f t="shared" si="14"/>
        <v>12.5</v>
      </c>
      <c r="S33" s="141">
        <f t="shared" si="14"/>
        <v>0</v>
      </c>
      <c r="T33" s="140">
        <f t="shared" si="14"/>
        <v>0</v>
      </c>
      <c r="U33" s="9">
        <f t="shared" si="14"/>
        <v>0</v>
      </c>
      <c r="V33" s="9">
        <f t="shared" si="14"/>
        <v>0</v>
      </c>
      <c r="W33" s="57">
        <f t="shared" si="14"/>
        <v>0</v>
      </c>
    </row>
    <row r="34" spans="2:23" ht="13.5">
      <c r="B34" s="298" t="s">
        <v>31</v>
      </c>
      <c r="C34" s="6">
        <f t="shared" si="7"/>
        <v>100</v>
      </c>
      <c r="D34" s="58">
        <f aca="true" t="shared" si="15" ref="D34:L40">D15/$C15*100</f>
        <v>37.67123287671233</v>
      </c>
      <c r="E34" s="140">
        <f t="shared" si="15"/>
        <v>36.3013698630137</v>
      </c>
      <c r="F34" s="8">
        <f t="shared" si="15"/>
        <v>1.36986301369863</v>
      </c>
      <c r="G34" s="140">
        <f t="shared" si="15"/>
        <v>0</v>
      </c>
      <c r="H34" s="8">
        <f t="shared" si="15"/>
        <v>0</v>
      </c>
      <c r="I34" s="140">
        <f t="shared" si="15"/>
        <v>0</v>
      </c>
      <c r="J34" s="290">
        <f t="shared" si="15"/>
        <v>0</v>
      </c>
      <c r="K34" s="140">
        <f t="shared" si="15"/>
        <v>30.82191780821918</v>
      </c>
      <c r="L34" s="9">
        <f t="shared" si="15"/>
        <v>3.4246575342465753</v>
      </c>
      <c r="M34" s="7">
        <f aca="true" t="shared" si="16" ref="M34:W34">M15/$C15*100</f>
        <v>0</v>
      </c>
      <c r="N34" s="290">
        <f t="shared" si="16"/>
        <v>3.4246575342465753</v>
      </c>
      <c r="O34" s="9">
        <f t="shared" si="16"/>
        <v>5.47945205479452</v>
      </c>
      <c r="P34" s="9">
        <f t="shared" si="16"/>
        <v>20.54794520547945</v>
      </c>
      <c r="Q34" s="9">
        <f t="shared" si="16"/>
        <v>0</v>
      </c>
      <c r="R34" s="9">
        <f t="shared" si="16"/>
        <v>2.054794520547945</v>
      </c>
      <c r="S34" s="141">
        <f t="shared" si="16"/>
        <v>0</v>
      </c>
      <c r="T34" s="140">
        <f t="shared" si="16"/>
        <v>0</v>
      </c>
      <c r="U34" s="9">
        <f t="shared" si="16"/>
        <v>0</v>
      </c>
      <c r="V34" s="9">
        <f t="shared" si="16"/>
        <v>0</v>
      </c>
      <c r="W34" s="57">
        <f t="shared" si="16"/>
        <v>0</v>
      </c>
    </row>
    <row r="35" spans="2:23" ht="13.5">
      <c r="B35" s="298" t="s">
        <v>32</v>
      </c>
      <c r="C35" s="6">
        <f t="shared" si="7"/>
        <v>100</v>
      </c>
      <c r="D35" s="58">
        <f t="shared" si="15"/>
        <v>70.6086956521739</v>
      </c>
      <c r="E35" s="140">
        <f t="shared" si="15"/>
        <v>70.08695652173913</v>
      </c>
      <c r="F35" s="8">
        <f t="shared" si="15"/>
        <v>0.5217391304347827</v>
      </c>
      <c r="G35" s="140">
        <f t="shared" si="15"/>
        <v>0</v>
      </c>
      <c r="H35" s="8">
        <f t="shared" si="15"/>
        <v>0</v>
      </c>
      <c r="I35" s="140">
        <f t="shared" si="15"/>
        <v>0</v>
      </c>
      <c r="J35" s="290">
        <f t="shared" si="15"/>
        <v>0</v>
      </c>
      <c r="K35" s="140">
        <f t="shared" si="15"/>
        <v>2.086956521739131</v>
      </c>
      <c r="L35" s="9">
        <f t="shared" si="15"/>
        <v>18.956521739130437</v>
      </c>
      <c r="M35" s="7">
        <f aca="true" t="shared" si="17" ref="M35:W35">M16/$C16*100</f>
        <v>8.695652173913043</v>
      </c>
      <c r="N35" s="290">
        <f t="shared" si="17"/>
        <v>10.26086956521739</v>
      </c>
      <c r="O35" s="9">
        <f t="shared" si="17"/>
        <v>0.17391304347826086</v>
      </c>
      <c r="P35" s="9">
        <f t="shared" si="17"/>
        <v>0.34782608695652173</v>
      </c>
      <c r="Q35" s="9">
        <f t="shared" si="17"/>
        <v>0.17391304347826086</v>
      </c>
      <c r="R35" s="9">
        <f t="shared" si="17"/>
        <v>7.652173913043478</v>
      </c>
      <c r="S35" s="141">
        <f t="shared" si="17"/>
        <v>0</v>
      </c>
      <c r="T35" s="140">
        <f t="shared" si="17"/>
        <v>0</v>
      </c>
      <c r="U35" s="9">
        <f t="shared" si="17"/>
        <v>0</v>
      </c>
      <c r="V35" s="9">
        <f t="shared" si="17"/>
        <v>0</v>
      </c>
      <c r="W35" s="57">
        <f t="shared" si="17"/>
        <v>0</v>
      </c>
    </row>
    <row r="36" spans="2:23" ht="13.5">
      <c r="B36" s="299" t="s">
        <v>33</v>
      </c>
      <c r="C36" s="133">
        <f t="shared" si="7"/>
        <v>100</v>
      </c>
      <c r="D36" s="134">
        <f t="shared" si="15"/>
        <v>11.282051282051283</v>
      </c>
      <c r="E36" s="136">
        <f t="shared" si="15"/>
        <v>8.205128205128204</v>
      </c>
      <c r="F36" s="135">
        <f t="shared" si="15"/>
        <v>1.5384615384615385</v>
      </c>
      <c r="G36" s="136">
        <f t="shared" si="15"/>
        <v>1.5384615384615385</v>
      </c>
      <c r="H36" s="135">
        <f t="shared" si="15"/>
        <v>0</v>
      </c>
      <c r="I36" s="136">
        <f t="shared" si="15"/>
        <v>0</v>
      </c>
      <c r="J36" s="291">
        <f t="shared" si="15"/>
        <v>0</v>
      </c>
      <c r="K36" s="136">
        <f t="shared" si="15"/>
        <v>8.717948717948717</v>
      </c>
      <c r="L36" s="137">
        <f t="shared" si="15"/>
        <v>1.5384615384615385</v>
      </c>
      <c r="M36" s="138">
        <f aca="true" t="shared" si="18" ref="M36:W36">M17/$C17*100</f>
        <v>1.0256410256410255</v>
      </c>
      <c r="N36" s="291">
        <f t="shared" si="18"/>
        <v>0.5128205128205128</v>
      </c>
      <c r="O36" s="137">
        <f t="shared" si="18"/>
        <v>2.564102564102564</v>
      </c>
      <c r="P36" s="137">
        <f t="shared" si="18"/>
        <v>45.64102564102564</v>
      </c>
      <c r="Q36" s="137">
        <f t="shared" si="18"/>
        <v>20.51282051282051</v>
      </c>
      <c r="R36" s="137">
        <f t="shared" si="18"/>
        <v>9.743589743589745</v>
      </c>
      <c r="S36" s="139">
        <f t="shared" si="18"/>
        <v>0</v>
      </c>
      <c r="T36" s="136">
        <f t="shared" si="18"/>
        <v>0</v>
      </c>
      <c r="U36" s="137">
        <f t="shared" si="18"/>
        <v>0</v>
      </c>
      <c r="V36" s="137">
        <f t="shared" si="18"/>
        <v>0</v>
      </c>
      <c r="W36" s="293">
        <f t="shared" si="18"/>
        <v>0</v>
      </c>
    </row>
    <row r="37" spans="2:23" ht="13.5">
      <c r="B37" s="298" t="s">
        <v>24</v>
      </c>
      <c r="C37" s="6">
        <f t="shared" si="7"/>
        <v>99.99999999999999</v>
      </c>
      <c r="D37" s="58">
        <f t="shared" si="15"/>
        <v>14.285714285714285</v>
      </c>
      <c r="E37" s="140">
        <f t="shared" si="15"/>
        <v>9.774436090225564</v>
      </c>
      <c r="F37" s="8">
        <f t="shared" si="15"/>
        <v>2.2556390977443606</v>
      </c>
      <c r="G37" s="140">
        <f t="shared" si="15"/>
        <v>2.2556390977443606</v>
      </c>
      <c r="H37" s="8">
        <f t="shared" si="15"/>
        <v>0</v>
      </c>
      <c r="I37" s="140">
        <f t="shared" si="15"/>
        <v>0</v>
      </c>
      <c r="J37" s="290">
        <f t="shared" si="15"/>
        <v>0</v>
      </c>
      <c r="K37" s="140">
        <f t="shared" si="15"/>
        <v>8.270676691729323</v>
      </c>
      <c r="L37" s="9">
        <f t="shared" si="15"/>
        <v>2.2556390977443606</v>
      </c>
      <c r="M37" s="7">
        <f aca="true" t="shared" si="19" ref="M37:W37">M18/$C18*100</f>
        <v>1.5037593984962405</v>
      </c>
      <c r="N37" s="290">
        <f t="shared" si="19"/>
        <v>0.7518796992481203</v>
      </c>
      <c r="O37" s="9">
        <f t="shared" si="19"/>
        <v>0.7518796992481203</v>
      </c>
      <c r="P37" s="9">
        <f t="shared" si="19"/>
        <v>37.59398496240601</v>
      </c>
      <c r="Q37" s="9">
        <f t="shared" si="19"/>
        <v>24.81203007518797</v>
      </c>
      <c r="R37" s="9">
        <f t="shared" si="19"/>
        <v>12.030075187969924</v>
      </c>
      <c r="S37" s="141">
        <f t="shared" si="19"/>
        <v>0</v>
      </c>
      <c r="T37" s="140">
        <f t="shared" si="19"/>
        <v>0</v>
      </c>
      <c r="U37" s="9">
        <f t="shared" si="19"/>
        <v>0</v>
      </c>
      <c r="V37" s="9">
        <f t="shared" si="19"/>
        <v>0</v>
      </c>
      <c r="W37" s="57">
        <f t="shared" si="19"/>
        <v>0</v>
      </c>
    </row>
    <row r="38" spans="2:23" ht="13.5">
      <c r="B38" s="298" t="s">
        <v>25</v>
      </c>
      <c r="C38" s="6">
        <f t="shared" si="7"/>
        <v>100</v>
      </c>
      <c r="D38" s="58">
        <f t="shared" si="15"/>
        <v>18.181818181818183</v>
      </c>
      <c r="E38" s="140">
        <f t="shared" si="15"/>
        <v>18.181818181818183</v>
      </c>
      <c r="F38" s="8">
        <f t="shared" si="15"/>
        <v>0</v>
      </c>
      <c r="G38" s="140">
        <f t="shared" si="15"/>
        <v>0</v>
      </c>
      <c r="H38" s="8">
        <f t="shared" si="15"/>
        <v>0</v>
      </c>
      <c r="I38" s="140">
        <f t="shared" si="15"/>
        <v>0</v>
      </c>
      <c r="J38" s="290">
        <f t="shared" si="15"/>
        <v>0</v>
      </c>
      <c r="K38" s="140">
        <f t="shared" si="15"/>
        <v>18.181818181818183</v>
      </c>
      <c r="L38" s="9">
        <f t="shared" si="15"/>
        <v>0</v>
      </c>
      <c r="M38" s="7">
        <f aca="true" t="shared" si="20" ref="M38:W38">M19/$C19*100</f>
        <v>0</v>
      </c>
      <c r="N38" s="290">
        <f t="shared" si="20"/>
        <v>0</v>
      </c>
      <c r="O38" s="9">
        <f t="shared" si="20"/>
        <v>27.27272727272727</v>
      </c>
      <c r="P38" s="9">
        <f t="shared" si="20"/>
        <v>27.27272727272727</v>
      </c>
      <c r="Q38" s="9">
        <f t="shared" si="20"/>
        <v>9.090909090909092</v>
      </c>
      <c r="R38" s="9">
        <f t="shared" si="20"/>
        <v>0</v>
      </c>
      <c r="S38" s="141">
        <f t="shared" si="20"/>
        <v>0</v>
      </c>
      <c r="T38" s="140">
        <f t="shared" si="20"/>
        <v>0</v>
      </c>
      <c r="U38" s="9">
        <f t="shared" si="20"/>
        <v>0</v>
      </c>
      <c r="V38" s="9">
        <f t="shared" si="20"/>
        <v>0</v>
      </c>
      <c r="W38" s="57">
        <f t="shared" si="20"/>
        <v>0</v>
      </c>
    </row>
    <row r="39" spans="2:23" ht="13.5">
      <c r="B39" s="298" t="s">
        <v>26</v>
      </c>
      <c r="C39" s="6">
        <f t="shared" si="7"/>
        <v>100</v>
      </c>
      <c r="D39" s="58">
        <f t="shared" si="15"/>
        <v>0</v>
      </c>
      <c r="E39" s="140">
        <f t="shared" si="15"/>
        <v>0</v>
      </c>
      <c r="F39" s="8">
        <f t="shared" si="15"/>
        <v>0</v>
      </c>
      <c r="G39" s="140">
        <f t="shared" si="15"/>
        <v>0</v>
      </c>
      <c r="H39" s="8">
        <f t="shared" si="15"/>
        <v>0</v>
      </c>
      <c r="I39" s="140">
        <f t="shared" si="15"/>
        <v>0</v>
      </c>
      <c r="J39" s="290">
        <f t="shared" si="15"/>
        <v>0</v>
      </c>
      <c r="K39" s="140">
        <f t="shared" si="15"/>
        <v>11.428571428571429</v>
      </c>
      <c r="L39" s="9">
        <f t="shared" si="15"/>
        <v>0</v>
      </c>
      <c r="M39" s="7">
        <f aca="true" t="shared" si="21" ref="M39:W39">M20/$C20*100</f>
        <v>0</v>
      </c>
      <c r="N39" s="290">
        <f t="shared" si="21"/>
        <v>0</v>
      </c>
      <c r="O39" s="9">
        <f t="shared" si="21"/>
        <v>0</v>
      </c>
      <c r="P39" s="9">
        <f t="shared" si="21"/>
        <v>80</v>
      </c>
      <c r="Q39" s="9">
        <f t="shared" si="21"/>
        <v>0</v>
      </c>
      <c r="R39" s="9">
        <f t="shared" si="21"/>
        <v>8.571428571428571</v>
      </c>
      <c r="S39" s="141">
        <f t="shared" si="21"/>
        <v>0</v>
      </c>
      <c r="T39" s="140">
        <f t="shared" si="21"/>
        <v>0</v>
      </c>
      <c r="U39" s="9">
        <f t="shared" si="21"/>
        <v>0</v>
      </c>
      <c r="V39" s="9">
        <f t="shared" si="21"/>
        <v>0</v>
      </c>
      <c r="W39" s="57">
        <f t="shared" si="21"/>
        <v>0</v>
      </c>
    </row>
    <row r="40" spans="2:23" ht="13.5">
      <c r="B40" s="298" t="s">
        <v>27</v>
      </c>
      <c r="C40" s="6">
        <f t="shared" si="7"/>
        <v>100</v>
      </c>
      <c r="D40" s="58">
        <f t="shared" si="15"/>
        <v>6.25</v>
      </c>
      <c r="E40" s="140">
        <f t="shared" si="15"/>
        <v>6.25</v>
      </c>
      <c r="F40" s="8">
        <f t="shared" si="15"/>
        <v>0</v>
      </c>
      <c r="G40" s="140">
        <f t="shared" si="15"/>
        <v>0</v>
      </c>
      <c r="H40" s="8">
        <f t="shared" si="15"/>
        <v>0</v>
      </c>
      <c r="I40" s="140">
        <f t="shared" si="15"/>
        <v>0</v>
      </c>
      <c r="J40" s="290">
        <f t="shared" si="15"/>
        <v>0</v>
      </c>
      <c r="K40" s="140">
        <f t="shared" si="15"/>
        <v>0</v>
      </c>
      <c r="L40" s="9">
        <f t="shared" si="15"/>
        <v>0</v>
      </c>
      <c r="M40" s="7">
        <f aca="true" t="shared" si="22" ref="M40:W40">M21/$C21*100</f>
        <v>0</v>
      </c>
      <c r="N40" s="290">
        <f t="shared" si="22"/>
        <v>0</v>
      </c>
      <c r="O40" s="9">
        <f t="shared" si="22"/>
        <v>6.25</v>
      </c>
      <c r="P40" s="9">
        <f t="shared" si="22"/>
        <v>50</v>
      </c>
      <c r="Q40" s="9">
        <f t="shared" si="22"/>
        <v>37.5</v>
      </c>
      <c r="R40" s="9">
        <f t="shared" si="22"/>
        <v>0</v>
      </c>
      <c r="S40" s="141">
        <f t="shared" si="22"/>
        <v>0</v>
      </c>
      <c r="T40" s="140">
        <f t="shared" si="22"/>
        <v>0</v>
      </c>
      <c r="U40" s="9">
        <f t="shared" si="22"/>
        <v>0</v>
      </c>
      <c r="V40" s="9">
        <f t="shared" si="22"/>
        <v>0</v>
      </c>
      <c r="W40" s="57">
        <f t="shared" si="22"/>
        <v>0</v>
      </c>
    </row>
    <row r="41" spans="2:23" ht="14.25" thickBot="1">
      <c r="B41" s="300" t="s">
        <v>29</v>
      </c>
      <c r="C41" s="142">
        <f t="shared" si="7"/>
        <v>0</v>
      </c>
      <c r="D41" s="61">
        <v>0</v>
      </c>
      <c r="E41" s="145">
        <v>0</v>
      </c>
      <c r="F41" s="144">
        <v>0</v>
      </c>
      <c r="G41" s="145">
        <v>0</v>
      </c>
      <c r="H41" s="144">
        <v>0</v>
      </c>
      <c r="I41" s="145">
        <v>0</v>
      </c>
      <c r="J41" s="294">
        <v>0</v>
      </c>
      <c r="K41" s="145">
        <v>0</v>
      </c>
      <c r="L41" s="10">
        <v>0</v>
      </c>
      <c r="M41" s="143">
        <v>0</v>
      </c>
      <c r="N41" s="294">
        <v>0</v>
      </c>
      <c r="O41" s="10">
        <v>0</v>
      </c>
      <c r="P41" s="10">
        <v>0</v>
      </c>
      <c r="Q41" s="10">
        <v>0</v>
      </c>
      <c r="R41" s="10">
        <v>0</v>
      </c>
      <c r="S41" s="295">
        <v>0</v>
      </c>
      <c r="T41" s="145">
        <v>0</v>
      </c>
      <c r="U41" s="10">
        <v>0</v>
      </c>
      <c r="V41" s="10">
        <v>0</v>
      </c>
      <c r="W41" s="60">
        <v>0</v>
      </c>
    </row>
  </sheetData>
  <sheetProtection/>
  <mergeCells count="25">
    <mergeCell ref="O4:O5"/>
    <mergeCell ref="W4:W5"/>
    <mergeCell ref="B3:B5"/>
    <mergeCell ref="C3:C4"/>
    <mergeCell ref="D3:J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3:N3"/>
    <mergeCell ref="M4:M5"/>
    <mergeCell ref="N4:N5"/>
    <mergeCell ref="T3:W3"/>
    <mergeCell ref="T2:W2"/>
    <mergeCell ref="Q4:Q5"/>
    <mergeCell ref="R4:R5"/>
    <mergeCell ref="S4:S5"/>
    <mergeCell ref="T4:T5"/>
    <mergeCell ref="U4:U5"/>
    <mergeCell ref="V4:V5"/>
  </mergeCells>
  <printOptions horizontalCentered="1" verticalCentered="1"/>
  <pageMargins left="0" right="0.7874015748031497" top="0" bottom="0" header="0" footer="0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41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3" sqref="B3:B5"/>
    </sheetView>
  </sheetViews>
  <sheetFormatPr defaultColWidth="9.00390625" defaultRowHeight="13.5"/>
  <cols>
    <col min="1" max="1" width="9.00390625" style="12" customWidth="1"/>
    <col min="2" max="2" width="10.625" style="12" customWidth="1"/>
    <col min="3" max="3" width="11.125" style="12" bestFit="1" customWidth="1"/>
    <col min="4" max="4" width="9.00390625" style="12" customWidth="1"/>
    <col min="5" max="5" width="7.375" style="12" customWidth="1"/>
    <col min="6" max="6" width="7.125" style="12" customWidth="1"/>
    <col min="7" max="8" width="5.875" style="12" customWidth="1"/>
    <col min="9" max="9" width="7.75390625" style="12" customWidth="1"/>
    <col min="10" max="10" width="5.875" style="12" customWidth="1"/>
    <col min="11" max="11" width="8.25390625" style="12" customWidth="1"/>
    <col min="12" max="14" width="6.875" style="12" customWidth="1"/>
    <col min="15" max="15" width="6.00390625" style="12" customWidth="1"/>
    <col min="16" max="18" width="7.125" style="12" customWidth="1"/>
    <col min="19" max="19" width="4.50390625" style="12" customWidth="1"/>
    <col min="20" max="22" width="4.375" style="12" customWidth="1"/>
    <col min="23" max="23" width="5.375" style="12" customWidth="1"/>
    <col min="24" max="24" width="7.25390625" style="12" customWidth="1"/>
    <col min="25" max="25" width="6.25390625" style="12" customWidth="1"/>
    <col min="26" max="26" width="3.375" style="12" customWidth="1"/>
    <col min="27" max="27" width="6.375" style="12" customWidth="1"/>
    <col min="28" max="28" width="5.375" style="12" customWidth="1"/>
    <col min="29" max="29" width="6.125" style="12" customWidth="1"/>
    <col min="30" max="30" width="5.375" style="12" customWidth="1"/>
    <col min="31" max="16384" width="9.00390625" style="12" customWidth="1"/>
  </cols>
  <sheetData>
    <row r="1" ht="17.25">
      <c r="B1" s="11" t="s">
        <v>79</v>
      </c>
    </row>
    <row r="2" spans="2:23" ht="18" thickBot="1">
      <c r="B2" s="11"/>
      <c r="T2" s="403" t="s">
        <v>83</v>
      </c>
      <c r="U2" s="403"/>
      <c r="V2" s="403"/>
      <c r="W2" s="403"/>
    </row>
    <row r="3" spans="2:23" ht="29.25" customHeight="1" thickBot="1">
      <c r="B3" s="480" t="s">
        <v>0</v>
      </c>
      <c r="C3" s="483" t="s">
        <v>1</v>
      </c>
      <c r="D3" s="485" t="s">
        <v>2</v>
      </c>
      <c r="E3" s="486"/>
      <c r="F3" s="486"/>
      <c r="G3" s="486"/>
      <c r="H3" s="486"/>
      <c r="I3" s="486"/>
      <c r="J3" s="487"/>
      <c r="K3" s="13" t="s">
        <v>35</v>
      </c>
      <c r="L3" s="14" t="s">
        <v>36</v>
      </c>
      <c r="M3" s="488" t="s">
        <v>3</v>
      </c>
      <c r="N3" s="489"/>
      <c r="O3" s="13" t="s">
        <v>37</v>
      </c>
      <c r="P3" s="13" t="s">
        <v>38</v>
      </c>
      <c r="Q3" s="13" t="s">
        <v>39</v>
      </c>
      <c r="R3" s="13" t="s">
        <v>40</v>
      </c>
      <c r="S3" s="14" t="s">
        <v>41</v>
      </c>
      <c r="T3" s="490" t="s">
        <v>42</v>
      </c>
      <c r="U3" s="491"/>
      <c r="V3" s="491"/>
      <c r="W3" s="492"/>
    </row>
    <row r="4" spans="2:23" ht="45.75" customHeight="1">
      <c r="B4" s="481"/>
      <c r="C4" s="484"/>
      <c r="D4" s="493" t="s">
        <v>4</v>
      </c>
      <c r="E4" s="495" t="s">
        <v>5</v>
      </c>
      <c r="F4" s="476" t="s">
        <v>6</v>
      </c>
      <c r="G4" s="476" t="s">
        <v>7</v>
      </c>
      <c r="H4" s="476" t="s">
        <v>8</v>
      </c>
      <c r="I4" s="476" t="s">
        <v>9</v>
      </c>
      <c r="J4" s="460" t="s">
        <v>10</v>
      </c>
      <c r="K4" s="464" t="s">
        <v>11</v>
      </c>
      <c r="L4" s="472" t="s">
        <v>4</v>
      </c>
      <c r="M4" s="478" t="s">
        <v>12</v>
      </c>
      <c r="N4" s="460" t="s">
        <v>13</v>
      </c>
      <c r="O4" s="462" t="s">
        <v>14</v>
      </c>
      <c r="P4" s="15" t="s">
        <v>43</v>
      </c>
      <c r="Q4" s="464" t="s">
        <v>15</v>
      </c>
      <c r="R4" s="466" t="s">
        <v>16</v>
      </c>
      <c r="S4" s="468" t="s">
        <v>44</v>
      </c>
      <c r="T4" s="470" t="s">
        <v>17</v>
      </c>
      <c r="U4" s="474" t="s">
        <v>18</v>
      </c>
      <c r="V4" s="474" t="s">
        <v>19</v>
      </c>
      <c r="W4" s="458" t="s">
        <v>20</v>
      </c>
    </row>
    <row r="5" spans="2:23" ht="44.25" customHeight="1" thickBot="1">
      <c r="B5" s="482"/>
      <c r="C5" s="16" t="s">
        <v>21</v>
      </c>
      <c r="D5" s="494"/>
      <c r="E5" s="496"/>
      <c r="F5" s="477"/>
      <c r="G5" s="477"/>
      <c r="H5" s="477"/>
      <c r="I5" s="477"/>
      <c r="J5" s="461"/>
      <c r="K5" s="465"/>
      <c r="L5" s="473"/>
      <c r="M5" s="479"/>
      <c r="N5" s="461"/>
      <c r="O5" s="463"/>
      <c r="P5" s="17" t="s">
        <v>22</v>
      </c>
      <c r="Q5" s="465"/>
      <c r="R5" s="467"/>
      <c r="S5" s="469"/>
      <c r="T5" s="471"/>
      <c r="U5" s="475"/>
      <c r="V5" s="475"/>
      <c r="W5" s="459"/>
    </row>
    <row r="6" spans="2:23" ht="13.5">
      <c r="B6" s="351" t="s">
        <v>23</v>
      </c>
      <c r="C6" s="18">
        <f aca="true" t="shared" si="0" ref="C6:W6">SUM(C7:C16)</f>
        <v>6599</v>
      </c>
      <c r="D6" s="19">
        <f t="shared" si="0"/>
        <v>4073</v>
      </c>
      <c r="E6" s="20">
        <f t="shared" si="0"/>
        <v>3171</v>
      </c>
      <c r="F6" s="21">
        <f t="shared" si="0"/>
        <v>901</v>
      </c>
      <c r="G6" s="21">
        <f t="shared" si="0"/>
        <v>1</v>
      </c>
      <c r="H6" s="21">
        <f t="shared" si="0"/>
        <v>0</v>
      </c>
      <c r="I6" s="21">
        <f t="shared" si="0"/>
        <v>0</v>
      </c>
      <c r="J6" s="22">
        <f t="shared" si="0"/>
        <v>0</v>
      </c>
      <c r="K6" s="23">
        <f t="shared" si="0"/>
        <v>1372</v>
      </c>
      <c r="L6" s="23">
        <f t="shared" si="0"/>
        <v>215</v>
      </c>
      <c r="M6" s="24">
        <f t="shared" si="0"/>
        <v>93</v>
      </c>
      <c r="N6" s="22">
        <f t="shared" si="0"/>
        <v>122</v>
      </c>
      <c r="O6" s="23">
        <f t="shared" si="0"/>
        <v>10</v>
      </c>
      <c r="P6" s="23">
        <f t="shared" si="0"/>
        <v>508</v>
      </c>
      <c r="Q6" s="23">
        <f t="shared" si="0"/>
        <v>111</v>
      </c>
      <c r="R6" s="23">
        <f t="shared" si="0"/>
        <v>310</v>
      </c>
      <c r="S6" s="25">
        <f t="shared" si="0"/>
        <v>0</v>
      </c>
      <c r="T6" s="26">
        <f t="shared" si="0"/>
        <v>0</v>
      </c>
      <c r="U6" s="23">
        <f t="shared" si="0"/>
        <v>2</v>
      </c>
      <c r="V6" s="23">
        <f t="shared" si="0"/>
        <v>0</v>
      </c>
      <c r="W6" s="27">
        <f t="shared" si="0"/>
        <v>0</v>
      </c>
    </row>
    <row r="7" spans="2:23" ht="13.5">
      <c r="B7" s="352" t="s">
        <v>24</v>
      </c>
      <c r="C7" s="28">
        <f>D7+K7+L7+O7+P7+Q7+R7+S7</f>
        <v>5229</v>
      </c>
      <c r="D7" s="29">
        <f>SUM(E7:J7)</f>
        <v>3325</v>
      </c>
      <c r="E7" s="30">
        <v>2518</v>
      </c>
      <c r="F7" s="31">
        <v>806</v>
      </c>
      <c r="G7" s="31">
        <v>1</v>
      </c>
      <c r="H7" s="31">
        <v>0</v>
      </c>
      <c r="I7" s="31">
        <v>0</v>
      </c>
      <c r="J7" s="32">
        <v>0</v>
      </c>
      <c r="K7" s="33">
        <v>1145</v>
      </c>
      <c r="L7" s="34">
        <f>SUM(M7:N7)</f>
        <v>114</v>
      </c>
      <c r="M7" s="35">
        <v>37</v>
      </c>
      <c r="N7" s="32">
        <v>77</v>
      </c>
      <c r="O7" s="33">
        <v>6</v>
      </c>
      <c r="P7" s="33">
        <v>301</v>
      </c>
      <c r="Q7" s="33">
        <v>95</v>
      </c>
      <c r="R7" s="33">
        <v>243</v>
      </c>
      <c r="S7" s="36">
        <v>0</v>
      </c>
      <c r="T7" s="37">
        <v>0</v>
      </c>
      <c r="U7" s="33">
        <v>2</v>
      </c>
      <c r="V7" s="33">
        <v>0</v>
      </c>
      <c r="W7" s="38">
        <v>0</v>
      </c>
    </row>
    <row r="8" spans="2:23" ht="13.5">
      <c r="B8" s="352" t="s">
        <v>25</v>
      </c>
      <c r="C8" s="28">
        <f aca="true" t="shared" si="1" ref="C8:C22">D8+K8+L8+O8+P8+Q8+R8+S8</f>
        <v>145</v>
      </c>
      <c r="D8" s="29">
        <f aca="true" t="shared" si="2" ref="D8:D22">SUM(E8:J8)</f>
        <v>46</v>
      </c>
      <c r="E8" s="30">
        <v>22</v>
      </c>
      <c r="F8" s="31">
        <v>24</v>
      </c>
      <c r="G8" s="31">
        <v>0</v>
      </c>
      <c r="H8" s="31">
        <v>0</v>
      </c>
      <c r="I8" s="31">
        <v>0</v>
      </c>
      <c r="J8" s="32">
        <v>0</v>
      </c>
      <c r="K8" s="33">
        <v>31</v>
      </c>
      <c r="L8" s="34">
        <f aca="true" t="shared" si="3" ref="L8:L22">SUM(M8:N8)</f>
        <v>8</v>
      </c>
      <c r="M8" s="35">
        <v>6</v>
      </c>
      <c r="N8" s="32">
        <v>2</v>
      </c>
      <c r="O8" s="33">
        <v>2</v>
      </c>
      <c r="P8" s="33">
        <v>41</v>
      </c>
      <c r="Q8" s="33">
        <v>5</v>
      </c>
      <c r="R8" s="33">
        <v>12</v>
      </c>
      <c r="S8" s="36">
        <v>0</v>
      </c>
      <c r="T8" s="37">
        <v>0</v>
      </c>
      <c r="U8" s="33">
        <v>0</v>
      </c>
      <c r="V8" s="33">
        <v>0</v>
      </c>
      <c r="W8" s="38">
        <v>0</v>
      </c>
    </row>
    <row r="9" spans="2:23" ht="13.5">
      <c r="B9" s="352" t="s">
        <v>26</v>
      </c>
      <c r="C9" s="28">
        <f t="shared" si="1"/>
        <v>90</v>
      </c>
      <c r="D9" s="29">
        <f t="shared" si="2"/>
        <v>16</v>
      </c>
      <c r="E9" s="30">
        <v>7</v>
      </c>
      <c r="F9" s="31">
        <v>9</v>
      </c>
      <c r="G9" s="31">
        <v>0</v>
      </c>
      <c r="H9" s="31">
        <v>0</v>
      </c>
      <c r="I9" s="31">
        <v>0</v>
      </c>
      <c r="J9" s="32">
        <v>0</v>
      </c>
      <c r="K9" s="33">
        <v>26</v>
      </c>
      <c r="L9" s="34">
        <f t="shared" si="3"/>
        <v>0</v>
      </c>
      <c r="M9" s="35">
        <v>0</v>
      </c>
      <c r="N9" s="32">
        <v>0</v>
      </c>
      <c r="O9" s="33">
        <v>0</v>
      </c>
      <c r="P9" s="33">
        <v>46</v>
      </c>
      <c r="Q9" s="33">
        <v>1</v>
      </c>
      <c r="R9" s="33">
        <v>1</v>
      </c>
      <c r="S9" s="36">
        <v>0</v>
      </c>
      <c r="T9" s="37">
        <v>0</v>
      </c>
      <c r="U9" s="33">
        <v>0</v>
      </c>
      <c r="V9" s="33">
        <v>0</v>
      </c>
      <c r="W9" s="38">
        <v>0</v>
      </c>
    </row>
    <row r="10" spans="2:23" ht="13.5">
      <c r="B10" s="352" t="s">
        <v>27</v>
      </c>
      <c r="C10" s="28">
        <f t="shared" si="1"/>
        <v>232</v>
      </c>
      <c r="D10" s="29">
        <f t="shared" si="2"/>
        <v>82</v>
      </c>
      <c r="E10" s="30">
        <v>59</v>
      </c>
      <c r="F10" s="31">
        <v>23</v>
      </c>
      <c r="G10" s="31">
        <v>0</v>
      </c>
      <c r="H10" s="31">
        <v>0</v>
      </c>
      <c r="I10" s="31">
        <v>0</v>
      </c>
      <c r="J10" s="32">
        <v>0</v>
      </c>
      <c r="K10" s="33">
        <v>73</v>
      </c>
      <c r="L10" s="34">
        <f t="shared" si="3"/>
        <v>2</v>
      </c>
      <c r="M10" s="35">
        <v>1</v>
      </c>
      <c r="N10" s="32">
        <v>1</v>
      </c>
      <c r="O10" s="33">
        <v>0</v>
      </c>
      <c r="P10" s="33">
        <v>66</v>
      </c>
      <c r="Q10" s="33">
        <v>3</v>
      </c>
      <c r="R10" s="33">
        <v>6</v>
      </c>
      <c r="S10" s="36">
        <v>0</v>
      </c>
      <c r="T10" s="37">
        <v>0</v>
      </c>
      <c r="U10" s="33">
        <v>0</v>
      </c>
      <c r="V10" s="33">
        <v>0</v>
      </c>
      <c r="W10" s="38">
        <v>0</v>
      </c>
    </row>
    <row r="11" spans="2:23" ht="13.5">
      <c r="B11" s="352" t="s">
        <v>28</v>
      </c>
      <c r="C11" s="28">
        <f t="shared" si="1"/>
        <v>23</v>
      </c>
      <c r="D11" s="29">
        <f t="shared" si="2"/>
        <v>8</v>
      </c>
      <c r="E11" s="30">
        <v>5</v>
      </c>
      <c r="F11" s="31">
        <v>3</v>
      </c>
      <c r="G11" s="31">
        <v>0</v>
      </c>
      <c r="H11" s="31">
        <v>0</v>
      </c>
      <c r="I11" s="31">
        <v>0</v>
      </c>
      <c r="J11" s="32">
        <v>0</v>
      </c>
      <c r="K11" s="33">
        <v>6</v>
      </c>
      <c r="L11" s="34">
        <f t="shared" si="3"/>
        <v>0</v>
      </c>
      <c r="M11" s="35">
        <v>0</v>
      </c>
      <c r="N11" s="32">
        <v>0</v>
      </c>
      <c r="O11" s="33">
        <v>1</v>
      </c>
      <c r="P11" s="33">
        <v>7</v>
      </c>
      <c r="Q11" s="33">
        <v>0</v>
      </c>
      <c r="R11" s="33">
        <v>1</v>
      </c>
      <c r="S11" s="36">
        <v>0</v>
      </c>
      <c r="T11" s="37">
        <v>0</v>
      </c>
      <c r="U11" s="33">
        <v>0</v>
      </c>
      <c r="V11" s="33">
        <v>0</v>
      </c>
      <c r="W11" s="38">
        <v>0</v>
      </c>
    </row>
    <row r="12" spans="2:23" ht="13.5">
      <c r="B12" s="352" t="s">
        <v>29</v>
      </c>
      <c r="C12" s="28">
        <f t="shared" si="1"/>
        <v>16</v>
      </c>
      <c r="D12" s="29">
        <f t="shared" si="2"/>
        <v>2</v>
      </c>
      <c r="E12" s="30">
        <v>0</v>
      </c>
      <c r="F12" s="31">
        <v>2</v>
      </c>
      <c r="G12" s="31">
        <v>0</v>
      </c>
      <c r="H12" s="31">
        <v>0</v>
      </c>
      <c r="I12" s="31">
        <v>0</v>
      </c>
      <c r="J12" s="32">
        <v>0</v>
      </c>
      <c r="K12" s="33">
        <v>0</v>
      </c>
      <c r="L12" s="34">
        <f t="shared" si="3"/>
        <v>3</v>
      </c>
      <c r="M12" s="35">
        <v>3</v>
      </c>
      <c r="N12" s="32">
        <v>0</v>
      </c>
      <c r="O12" s="33">
        <v>0</v>
      </c>
      <c r="P12" s="33">
        <v>10</v>
      </c>
      <c r="Q12" s="33">
        <v>0</v>
      </c>
      <c r="R12" s="33">
        <v>1</v>
      </c>
      <c r="S12" s="36">
        <v>0</v>
      </c>
      <c r="T12" s="37">
        <v>0</v>
      </c>
      <c r="U12" s="33">
        <v>0</v>
      </c>
      <c r="V12" s="33">
        <v>0</v>
      </c>
      <c r="W12" s="38">
        <v>0</v>
      </c>
    </row>
    <row r="13" spans="2:23" ht="13.5">
      <c r="B13" s="352" t="s">
        <v>30</v>
      </c>
      <c r="C13" s="28">
        <f t="shared" si="1"/>
        <v>16</v>
      </c>
      <c r="D13" s="29">
        <f t="shared" si="2"/>
        <v>7</v>
      </c>
      <c r="E13" s="30">
        <v>6</v>
      </c>
      <c r="F13" s="31">
        <v>1</v>
      </c>
      <c r="G13" s="31">
        <v>0</v>
      </c>
      <c r="H13" s="31">
        <v>0</v>
      </c>
      <c r="I13" s="31">
        <v>0</v>
      </c>
      <c r="J13" s="32">
        <v>0</v>
      </c>
      <c r="K13" s="33">
        <v>6</v>
      </c>
      <c r="L13" s="34">
        <f t="shared" si="3"/>
        <v>2</v>
      </c>
      <c r="M13" s="35">
        <v>2</v>
      </c>
      <c r="N13" s="32">
        <v>0</v>
      </c>
      <c r="O13" s="33">
        <v>0</v>
      </c>
      <c r="P13" s="33">
        <v>1</v>
      </c>
      <c r="Q13" s="33">
        <v>0</v>
      </c>
      <c r="R13" s="33">
        <v>0</v>
      </c>
      <c r="S13" s="36">
        <v>0</v>
      </c>
      <c r="T13" s="37">
        <v>0</v>
      </c>
      <c r="U13" s="33">
        <v>0</v>
      </c>
      <c r="V13" s="33">
        <v>0</v>
      </c>
      <c r="W13" s="38">
        <v>0</v>
      </c>
    </row>
    <row r="14" spans="2:23" ht="13.5">
      <c r="B14" s="352" t="s">
        <v>84</v>
      </c>
      <c r="C14" s="28">
        <f t="shared" si="1"/>
        <v>21</v>
      </c>
      <c r="D14" s="29">
        <f t="shared" si="2"/>
        <v>6</v>
      </c>
      <c r="E14" s="30">
        <v>6</v>
      </c>
      <c r="F14" s="31">
        <v>0</v>
      </c>
      <c r="G14" s="31">
        <v>0</v>
      </c>
      <c r="H14" s="31">
        <v>0</v>
      </c>
      <c r="I14" s="31">
        <v>0</v>
      </c>
      <c r="J14" s="32">
        <v>0</v>
      </c>
      <c r="K14" s="33">
        <v>8</v>
      </c>
      <c r="L14" s="34">
        <f t="shared" si="3"/>
        <v>0</v>
      </c>
      <c r="M14" s="35">
        <v>0</v>
      </c>
      <c r="N14" s="32">
        <v>0</v>
      </c>
      <c r="O14" s="33">
        <v>0</v>
      </c>
      <c r="P14" s="33">
        <v>6</v>
      </c>
      <c r="Q14" s="33">
        <v>1</v>
      </c>
      <c r="R14" s="33">
        <v>0</v>
      </c>
      <c r="S14" s="36">
        <v>0</v>
      </c>
      <c r="T14" s="37">
        <v>0</v>
      </c>
      <c r="U14" s="33">
        <v>0</v>
      </c>
      <c r="V14" s="33">
        <v>0</v>
      </c>
      <c r="W14" s="38">
        <v>0</v>
      </c>
    </row>
    <row r="15" spans="2:23" ht="13.5">
      <c r="B15" s="352" t="s">
        <v>31</v>
      </c>
      <c r="C15" s="28">
        <f t="shared" si="1"/>
        <v>134</v>
      </c>
      <c r="D15" s="29">
        <f t="shared" si="2"/>
        <v>46</v>
      </c>
      <c r="E15" s="30">
        <v>23</v>
      </c>
      <c r="F15" s="31">
        <v>23</v>
      </c>
      <c r="G15" s="31">
        <v>0</v>
      </c>
      <c r="H15" s="31">
        <v>0</v>
      </c>
      <c r="I15" s="31">
        <v>0</v>
      </c>
      <c r="J15" s="32">
        <v>0</v>
      </c>
      <c r="K15" s="33">
        <v>47</v>
      </c>
      <c r="L15" s="34">
        <f t="shared" si="3"/>
        <v>2</v>
      </c>
      <c r="M15" s="35">
        <v>0</v>
      </c>
      <c r="N15" s="32">
        <v>2</v>
      </c>
      <c r="O15" s="33">
        <v>1</v>
      </c>
      <c r="P15" s="33">
        <v>24</v>
      </c>
      <c r="Q15" s="33">
        <v>1</v>
      </c>
      <c r="R15" s="33">
        <v>13</v>
      </c>
      <c r="S15" s="36">
        <v>0</v>
      </c>
      <c r="T15" s="37">
        <v>0</v>
      </c>
      <c r="U15" s="33">
        <v>0</v>
      </c>
      <c r="V15" s="33">
        <v>0</v>
      </c>
      <c r="W15" s="38">
        <v>0</v>
      </c>
    </row>
    <row r="16" spans="2:23" ht="13.5">
      <c r="B16" s="352" t="s">
        <v>32</v>
      </c>
      <c r="C16" s="28">
        <f t="shared" si="1"/>
        <v>693</v>
      </c>
      <c r="D16" s="29">
        <f t="shared" si="2"/>
        <v>535</v>
      </c>
      <c r="E16" s="30">
        <v>525</v>
      </c>
      <c r="F16" s="31">
        <v>10</v>
      </c>
      <c r="G16" s="31">
        <v>0</v>
      </c>
      <c r="H16" s="31">
        <v>0</v>
      </c>
      <c r="I16" s="31">
        <v>0</v>
      </c>
      <c r="J16" s="32">
        <v>0</v>
      </c>
      <c r="K16" s="33">
        <v>30</v>
      </c>
      <c r="L16" s="34">
        <f t="shared" si="3"/>
        <v>84</v>
      </c>
      <c r="M16" s="35">
        <v>44</v>
      </c>
      <c r="N16" s="32">
        <v>40</v>
      </c>
      <c r="O16" s="33">
        <v>0</v>
      </c>
      <c r="P16" s="33">
        <v>6</v>
      </c>
      <c r="Q16" s="33">
        <v>5</v>
      </c>
      <c r="R16" s="33">
        <v>33</v>
      </c>
      <c r="S16" s="36">
        <v>0</v>
      </c>
      <c r="T16" s="37">
        <v>0</v>
      </c>
      <c r="U16" s="33">
        <v>0</v>
      </c>
      <c r="V16" s="33">
        <v>0</v>
      </c>
      <c r="W16" s="38">
        <v>0</v>
      </c>
    </row>
    <row r="17" spans="2:23" ht="13.5">
      <c r="B17" s="355" t="s">
        <v>33</v>
      </c>
      <c r="C17" s="203">
        <f aca="true" t="shared" si="4" ref="C17:I17">SUM(C18:C22)</f>
        <v>120</v>
      </c>
      <c r="D17" s="204">
        <f t="shared" si="4"/>
        <v>13</v>
      </c>
      <c r="E17" s="205">
        <f t="shared" si="4"/>
        <v>3</v>
      </c>
      <c r="F17" s="205">
        <f t="shared" si="4"/>
        <v>9</v>
      </c>
      <c r="G17" s="205">
        <f t="shared" si="4"/>
        <v>1</v>
      </c>
      <c r="H17" s="205">
        <f t="shared" si="4"/>
        <v>0</v>
      </c>
      <c r="I17" s="205">
        <f t="shared" si="4"/>
        <v>0</v>
      </c>
      <c r="J17" s="206">
        <f aca="true" t="shared" si="5" ref="J17:W17">SUM(J18:J22)</f>
        <v>0</v>
      </c>
      <c r="K17" s="207">
        <f t="shared" si="5"/>
        <v>11</v>
      </c>
      <c r="L17" s="207">
        <f t="shared" si="5"/>
        <v>2</v>
      </c>
      <c r="M17" s="205">
        <f t="shared" si="5"/>
        <v>0</v>
      </c>
      <c r="N17" s="206">
        <f t="shared" si="5"/>
        <v>2</v>
      </c>
      <c r="O17" s="207">
        <f t="shared" si="5"/>
        <v>6</v>
      </c>
      <c r="P17" s="207">
        <f t="shared" si="5"/>
        <v>37</v>
      </c>
      <c r="Q17" s="208">
        <f t="shared" si="5"/>
        <v>43</v>
      </c>
      <c r="R17" s="207">
        <f t="shared" si="5"/>
        <v>8</v>
      </c>
      <c r="S17" s="206">
        <f t="shared" si="5"/>
        <v>0</v>
      </c>
      <c r="T17" s="209">
        <f t="shared" si="5"/>
        <v>0</v>
      </c>
      <c r="U17" s="207">
        <f t="shared" si="5"/>
        <v>0</v>
      </c>
      <c r="V17" s="207">
        <f t="shared" si="5"/>
        <v>0</v>
      </c>
      <c r="W17" s="210">
        <f t="shared" si="5"/>
        <v>0</v>
      </c>
    </row>
    <row r="18" spans="2:23" ht="13.5">
      <c r="B18" s="352" t="s">
        <v>24</v>
      </c>
      <c r="C18" s="28">
        <f t="shared" si="1"/>
        <v>95</v>
      </c>
      <c r="D18" s="29">
        <f t="shared" si="2"/>
        <v>10</v>
      </c>
      <c r="E18" s="35">
        <v>2</v>
      </c>
      <c r="F18" s="31">
        <v>7</v>
      </c>
      <c r="G18" s="31">
        <v>1</v>
      </c>
      <c r="H18" s="31">
        <v>0</v>
      </c>
      <c r="I18" s="31">
        <v>0</v>
      </c>
      <c r="J18" s="32">
        <v>0</v>
      </c>
      <c r="K18" s="33">
        <v>8</v>
      </c>
      <c r="L18" s="34">
        <f t="shared" si="3"/>
        <v>1</v>
      </c>
      <c r="M18" s="35">
        <v>0</v>
      </c>
      <c r="N18" s="32">
        <v>1</v>
      </c>
      <c r="O18" s="33">
        <v>5</v>
      </c>
      <c r="P18" s="33">
        <v>29</v>
      </c>
      <c r="Q18" s="33">
        <v>34</v>
      </c>
      <c r="R18" s="33">
        <v>8</v>
      </c>
      <c r="S18" s="36">
        <v>0</v>
      </c>
      <c r="T18" s="37">
        <v>0</v>
      </c>
      <c r="U18" s="33">
        <v>0</v>
      </c>
      <c r="V18" s="33">
        <v>0</v>
      </c>
      <c r="W18" s="38">
        <v>0</v>
      </c>
    </row>
    <row r="19" spans="2:23" ht="13.5">
      <c r="B19" s="352" t="s">
        <v>25</v>
      </c>
      <c r="C19" s="28">
        <f t="shared" si="1"/>
        <v>0</v>
      </c>
      <c r="D19" s="29">
        <f t="shared" si="2"/>
        <v>0</v>
      </c>
      <c r="E19" s="35">
        <v>0</v>
      </c>
      <c r="F19" s="31">
        <v>0</v>
      </c>
      <c r="G19" s="31">
        <v>0</v>
      </c>
      <c r="H19" s="31">
        <v>0</v>
      </c>
      <c r="I19" s="31">
        <v>0</v>
      </c>
      <c r="J19" s="32">
        <v>0</v>
      </c>
      <c r="K19" s="33">
        <v>0</v>
      </c>
      <c r="L19" s="34">
        <f t="shared" si="3"/>
        <v>0</v>
      </c>
      <c r="M19" s="35">
        <v>0</v>
      </c>
      <c r="N19" s="32">
        <v>0</v>
      </c>
      <c r="O19" s="33">
        <v>0</v>
      </c>
      <c r="P19" s="33">
        <v>0</v>
      </c>
      <c r="Q19" s="33">
        <v>0</v>
      </c>
      <c r="R19" s="33">
        <v>0</v>
      </c>
      <c r="S19" s="36">
        <v>0</v>
      </c>
      <c r="T19" s="37">
        <v>0</v>
      </c>
      <c r="U19" s="33">
        <v>0</v>
      </c>
      <c r="V19" s="33">
        <v>0</v>
      </c>
      <c r="W19" s="38">
        <v>0</v>
      </c>
    </row>
    <row r="20" spans="2:23" ht="13.5">
      <c r="B20" s="352" t="s">
        <v>26</v>
      </c>
      <c r="C20" s="28">
        <f t="shared" si="1"/>
        <v>7</v>
      </c>
      <c r="D20" s="29">
        <f t="shared" si="2"/>
        <v>2</v>
      </c>
      <c r="E20" s="35">
        <v>1</v>
      </c>
      <c r="F20" s="31">
        <v>1</v>
      </c>
      <c r="G20" s="31">
        <v>0</v>
      </c>
      <c r="H20" s="31">
        <v>0</v>
      </c>
      <c r="I20" s="31">
        <v>0</v>
      </c>
      <c r="J20" s="32">
        <v>0</v>
      </c>
      <c r="K20" s="33">
        <v>0</v>
      </c>
      <c r="L20" s="34">
        <f t="shared" si="3"/>
        <v>0</v>
      </c>
      <c r="M20" s="35">
        <v>0</v>
      </c>
      <c r="N20" s="32">
        <v>0</v>
      </c>
      <c r="O20" s="33">
        <v>0</v>
      </c>
      <c r="P20" s="33">
        <v>3</v>
      </c>
      <c r="Q20" s="33">
        <v>2</v>
      </c>
      <c r="R20" s="33">
        <v>0</v>
      </c>
      <c r="S20" s="36">
        <v>0</v>
      </c>
      <c r="T20" s="37">
        <v>0</v>
      </c>
      <c r="U20" s="33">
        <v>0</v>
      </c>
      <c r="V20" s="33">
        <v>0</v>
      </c>
      <c r="W20" s="38">
        <v>0</v>
      </c>
    </row>
    <row r="21" spans="2:23" ht="13.5">
      <c r="B21" s="352" t="s">
        <v>27</v>
      </c>
      <c r="C21" s="28">
        <f t="shared" si="1"/>
        <v>8</v>
      </c>
      <c r="D21" s="29">
        <f t="shared" si="2"/>
        <v>1</v>
      </c>
      <c r="E21" s="35">
        <v>0</v>
      </c>
      <c r="F21" s="31">
        <v>1</v>
      </c>
      <c r="G21" s="31">
        <v>0</v>
      </c>
      <c r="H21" s="31">
        <v>0</v>
      </c>
      <c r="I21" s="31">
        <v>0</v>
      </c>
      <c r="J21" s="32">
        <v>0</v>
      </c>
      <c r="K21" s="33">
        <v>2</v>
      </c>
      <c r="L21" s="34">
        <f t="shared" si="3"/>
        <v>1</v>
      </c>
      <c r="M21" s="35">
        <v>0</v>
      </c>
      <c r="N21" s="32">
        <v>1</v>
      </c>
      <c r="O21" s="33">
        <v>0</v>
      </c>
      <c r="P21" s="33">
        <v>1</v>
      </c>
      <c r="Q21" s="33">
        <v>3</v>
      </c>
      <c r="R21" s="33">
        <v>0</v>
      </c>
      <c r="S21" s="36">
        <v>0</v>
      </c>
      <c r="T21" s="37">
        <v>0</v>
      </c>
      <c r="U21" s="33">
        <v>0</v>
      </c>
      <c r="V21" s="33">
        <v>0</v>
      </c>
      <c r="W21" s="38">
        <v>0</v>
      </c>
    </row>
    <row r="22" spans="2:23" ht="14.25" thickBot="1">
      <c r="B22" s="354" t="s">
        <v>29</v>
      </c>
      <c r="C22" s="62">
        <f t="shared" si="1"/>
        <v>10</v>
      </c>
      <c r="D22" s="44">
        <f t="shared" si="2"/>
        <v>0</v>
      </c>
      <c r="E22" s="45">
        <v>0</v>
      </c>
      <c r="F22" s="46">
        <v>0</v>
      </c>
      <c r="G22" s="46">
        <v>0</v>
      </c>
      <c r="H22" s="46">
        <v>0</v>
      </c>
      <c r="I22" s="46">
        <v>0</v>
      </c>
      <c r="J22" s="47">
        <v>0</v>
      </c>
      <c r="K22" s="48">
        <v>1</v>
      </c>
      <c r="L22" s="49">
        <f t="shared" si="3"/>
        <v>0</v>
      </c>
      <c r="M22" s="45">
        <v>0</v>
      </c>
      <c r="N22" s="47">
        <v>0</v>
      </c>
      <c r="O22" s="48">
        <v>1</v>
      </c>
      <c r="P22" s="48">
        <v>4</v>
      </c>
      <c r="Q22" s="48">
        <v>4</v>
      </c>
      <c r="R22" s="48">
        <v>0</v>
      </c>
      <c r="S22" s="50">
        <v>0</v>
      </c>
      <c r="T22" s="51">
        <v>0</v>
      </c>
      <c r="U22" s="48">
        <v>0</v>
      </c>
      <c r="V22" s="48">
        <v>0</v>
      </c>
      <c r="W22" s="52">
        <v>0</v>
      </c>
    </row>
    <row r="23" spans="2:30" ht="13.5">
      <c r="B23" s="53"/>
      <c r="C23" s="54"/>
      <c r="D23" s="54"/>
      <c r="E23" s="1"/>
      <c r="F23" s="1"/>
      <c r="G23" s="1"/>
      <c r="H23" s="1"/>
      <c r="I23" s="1"/>
      <c r="J23" s="1"/>
      <c r="K23" s="1"/>
      <c r="L23" s="5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5"/>
      <c r="AA23" s="1"/>
      <c r="AB23" s="1"/>
      <c r="AC23" s="1"/>
      <c r="AD23" s="1"/>
    </row>
    <row r="24" ht="14.25" thickBot="1">
      <c r="B24" s="56" t="s">
        <v>34</v>
      </c>
    </row>
    <row r="25" spans="2:23" ht="13.5">
      <c r="B25" s="297" t="s">
        <v>23</v>
      </c>
      <c r="C25" s="2">
        <f>D25+K25+L25+O25+P25+Q25+R25+S25</f>
        <v>100.00000000000001</v>
      </c>
      <c r="D25" s="278">
        <f aca="true" t="shared" si="6" ref="D25:W25">D6/$C6*100</f>
        <v>61.721472950447044</v>
      </c>
      <c r="E25" s="224">
        <f t="shared" si="6"/>
        <v>48.052735262918624</v>
      </c>
      <c r="F25" s="4">
        <f t="shared" si="6"/>
        <v>13.653583876344902</v>
      </c>
      <c r="G25" s="224">
        <f t="shared" si="6"/>
        <v>0.015153811183512653</v>
      </c>
      <c r="H25" s="4">
        <f t="shared" si="6"/>
        <v>0</v>
      </c>
      <c r="I25" s="224">
        <f t="shared" si="6"/>
        <v>0</v>
      </c>
      <c r="J25" s="289">
        <f t="shared" si="6"/>
        <v>0</v>
      </c>
      <c r="K25" s="224">
        <f t="shared" si="6"/>
        <v>20.79102894377936</v>
      </c>
      <c r="L25" s="5">
        <f t="shared" si="6"/>
        <v>3.2580694044552203</v>
      </c>
      <c r="M25" s="3">
        <f t="shared" si="6"/>
        <v>1.4093044400666768</v>
      </c>
      <c r="N25" s="289">
        <f t="shared" si="6"/>
        <v>1.8487649643885435</v>
      </c>
      <c r="O25" s="5">
        <f t="shared" si="6"/>
        <v>0.15153811183512653</v>
      </c>
      <c r="P25" s="5">
        <f t="shared" si="6"/>
        <v>7.698136081224429</v>
      </c>
      <c r="Q25" s="5">
        <f t="shared" si="6"/>
        <v>1.6820730413699045</v>
      </c>
      <c r="R25" s="5">
        <f t="shared" si="6"/>
        <v>4.697681466888922</v>
      </c>
      <c r="S25" s="292">
        <f t="shared" si="6"/>
        <v>0</v>
      </c>
      <c r="T25" s="224">
        <f t="shared" si="6"/>
        <v>0</v>
      </c>
      <c r="U25" s="5">
        <f t="shared" si="6"/>
        <v>0.030307622367025305</v>
      </c>
      <c r="V25" s="5">
        <f t="shared" si="6"/>
        <v>0</v>
      </c>
      <c r="W25" s="296">
        <f t="shared" si="6"/>
        <v>0</v>
      </c>
    </row>
    <row r="26" spans="2:23" ht="13.5">
      <c r="B26" s="298" t="s">
        <v>24</v>
      </c>
      <c r="C26" s="6">
        <f aca="true" t="shared" si="7" ref="C26:C41">D26+K26+L26+O26+P26+Q26+R26+S26</f>
        <v>100.00000000000001</v>
      </c>
      <c r="D26" s="58">
        <f aca="true" t="shared" si="8" ref="D26:W26">D7/$C7*100</f>
        <v>63.58768406961178</v>
      </c>
      <c r="E26" s="140">
        <f t="shared" si="8"/>
        <v>48.154522853318035</v>
      </c>
      <c r="F26" s="8">
        <f t="shared" si="8"/>
        <v>15.414037100784089</v>
      </c>
      <c r="G26" s="140">
        <f t="shared" si="8"/>
        <v>0.019124115509657678</v>
      </c>
      <c r="H26" s="8">
        <f t="shared" si="8"/>
        <v>0</v>
      </c>
      <c r="I26" s="140">
        <f t="shared" si="8"/>
        <v>0</v>
      </c>
      <c r="J26" s="290">
        <f t="shared" si="8"/>
        <v>0</v>
      </c>
      <c r="K26" s="140">
        <f t="shared" si="8"/>
        <v>21.897112258558042</v>
      </c>
      <c r="L26" s="9">
        <f t="shared" si="8"/>
        <v>2.1801491681009755</v>
      </c>
      <c r="M26" s="7">
        <f t="shared" si="8"/>
        <v>0.707592273857334</v>
      </c>
      <c r="N26" s="290">
        <f t="shared" si="8"/>
        <v>1.4725568942436411</v>
      </c>
      <c r="O26" s="9">
        <f t="shared" si="8"/>
        <v>0.11474469305794606</v>
      </c>
      <c r="P26" s="9">
        <f t="shared" si="8"/>
        <v>5.756358768406962</v>
      </c>
      <c r="Q26" s="9">
        <f t="shared" si="8"/>
        <v>1.8167909734174794</v>
      </c>
      <c r="R26" s="9">
        <f t="shared" si="8"/>
        <v>4.647160068846816</v>
      </c>
      <c r="S26" s="141">
        <f t="shared" si="8"/>
        <v>0</v>
      </c>
      <c r="T26" s="140">
        <f t="shared" si="8"/>
        <v>0</v>
      </c>
      <c r="U26" s="9">
        <f t="shared" si="8"/>
        <v>0.038248231019315355</v>
      </c>
      <c r="V26" s="9">
        <f t="shared" si="8"/>
        <v>0</v>
      </c>
      <c r="W26" s="57">
        <f t="shared" si="8"/>
        <v>0</v>
      </c>
    </row>
    <row r="27" spans="2:23" ht="13.5">
      <c r="B27" s="298" t="s">
        <v>25</v>
      </c>
      <c r="C27" s="6">
        <f t="shared" si="7"/>
        <v>100.00000000000001</v>
      </c>
      <c r="D27" s="58">
        <f aca="true" t="shared" si="9" ref="D27:W27">D8/$C8*100</f>
        <v>31.724137931034484</v>
      </c>
      <c r="E27" s="140">
        <f t="shared" si="9"/>
        <v>15.172413793103448</v>
      </c>
      <c r="F27" s="8">
        <f t="shared" si="9"/>
        <v>16.551724137931036</v>
      </c>
      <c r="G27" s="140">
        <f t="shared" si="9"/>
        <v>0</v>
      </c>
      <c r="H27" s="8">
        <f t="shared" si="9"/>
        <v>0</v>
      </c>
      <c r="I27" s="140">
        <f t="shared" si="9"/>
        <v>0</v>
      </c>
      <c r="J27" s="290">
        <f t="shared" si="9"/>
        <v>0</v>
      </c>
      <c r="K27" s="140">
        <f t="shared" si="9"/>
        <v>21.379310344827587</v>
      </c>
      <c r="L27" s="9">
        <f t="shared" si="9"/>
        <v>5.517241379310345</v>
      </c>
      <c r="M27" s="7">
        <f t="shared" si="9"/>
        <v>4.137931034482759</v>
      </c>
      <c r="N27" s="290">
        <f t="shared" si="9"/>
        <v>1.3793103448275863</v>
      </c>
      <c r="O27" s="9">
        <f t="shared" si="9"/>
        <v>1.3793103448275863</v>
      </c>
      <c r="P27" s="9">
        <f t="shared" si="9"/>
        <v>28.27586206896552</v>
      </c>
      <c r="Q27" s="9">
        <f t="shared" si="9"/>
        <v>3.4482758620689653</v>
      </c>
      <c r="R27" s="9">
        <f t="shared" si="9"/>
        <v>8.275862068965518</v>
      </c>
      <c r="S27" s="141">
        <f t="shared" si="9"/>
        <v>0</v>
      </c>
      <c r="T27" s="140">
        <f t="shared" si="9"/>
        <v>0</v>
      </c>
      <c r="U27" s="9">
        <f t="shared" si="9"/>
        <v>0</v>
      </c>
      <c r="V27" s="9">
        <f t="shared" si="9"/>
        <v>0</v>
      </c>
      <c r="W27" s="57">
        <f t="shared" si="9"/>
        <v>0</v>
      </c>
    </row>
    <row r="28" spans="2:23" ht="13.5">
      <c r="B28" s="298" t="s">
        <v>26</v>
      </c>
      <c r="C28" s="6">
        <f t="shared" si="7"/>
        <v>100</v>
      </c>
      <c r="D28" s="58">
        <f aca="true" t="shared" si="10" ref="D28:W28">D9/$C9*100</f>
        <v>17.77777777777778</v>
      </c>
      <c r="E28" s="140">
        <f t="shared" si="10"/>
        <v>7.777777777777778</v>
      </c>
      <c r="F28" s="8">
        <f t="shared" si="10"/>
        <v>10</v>
      </c>
      <c r="G28" s="140">
        <f t="shared" si="10"/>
        <v>0</v>
      </c>
      <c r="H28" s="8">
        <f t="shared" si="10"/>
        <v>0</v>
      </c>
      <c r="I28" s="140">
        <f t="shared" si="10"/>
        <v>0</v>
      </c>
      <c r="J28" s="290">
        <f t="shared" si="10"/>
        <v>0</v>
      </c>
      <c r="K28" s="140">
        <f t="shared" si="10"/>
        <v>28.888888888888886</v>
      </c>
      <c r="L28" s="9">
        <f t="shared" si="10"/>
        <v>0</v>
      </c>
      <c r="M28" s="7">
        <f t="shared" si="10"/>
        <v>0</v>
      </c>
      <c r="N28" s="290">
        <f t="shared" si="10"/>
        <v>0</v>
      </c>
      <c r="O28" s="9">
        <f t="shared" si="10"/>
        <v>0</v>
      </c>
      <c r="P28" s="9">
        <f t="shared" si="10"/>
        <v>51.11111111111111</v>
      </c>
      <c r="Q28" s="9">
        <f t="shared" si="10"/>
        <v>1.1111111111111112</v>
      </c>
      <c r="R28" s="9">
        <f t="shared" si="10"/>
        <v>1.1111111111111112</v>
      </c>
      <c r="S28" s="141">
        <f t="shared" si="10"/>
        <v>0</v>
      </c>
      <c r="T28" s="140">
        <f t="shared" si="10"/>
        <v>0</v>
      </c>
      <c r="U28" s="9">
        <f t="shared" si="10"/>
        <v>0</v>
      </c>
      <c r="V28" s="9">
        <f t="shared" si="10"/>
        <v>0</v>
      </c>
      <c r="W28" s="57">
        <f t="shared" si="10"/>
        <v>0</v>
      </c>
    </row>
    <row r="29" spans="2:23" ht="13.5">
      <c r="B29" s="298" t="s">
        <v>27</v>
      </c>
      <c r="C29" s="6">
        <f t="shared" si="7"/>
        <v>100</v>
      </c>
      <c r="D29" s="58">
        <f aca="true" t="shared" si="11" ref="D29:W29">D10/$C10*100</f>
        <v>35.3448275862069</v>
      </c>
      <c r="E29" s="140">
        <f t="shared" si="11"/>
        <v>25.43103448275862</v>
      </c>
      <c r="F29" s="8">
        <f t="shared" si="11"/>
        <v>9.913793103448276</v>
      </c>
      <c r="G29" s="140">
        <f t="shared" si="11"/>
        <v>0</v>
      </c>
      <c r="H29" s="8">
        <f t="shared" si="11"/>
        <v>0</v>
      </c>
      <c r="I29" s="140">
        <f t="shared" si="11"/>
        <v>0</v>
      </c>
      <c r="J29" s="290">
        <f t="shared" si="11"/>
        <v>0</v>
      </c>
      <c r="K29" s="140">
        <f t="shared" si="11"/>
        <v>31.46551724137931</v>
      </c>
      <c r="L29" s="9">
        <f t="shared" si="11"/>
        <v>0.8620689655172413</v>
      </c>
      <c r="M29" s="7">
        <f t="shared" si="11"/>
        <v>0.43103448275862066</v>
      </c>
      <c r="N29" s="290">
        <f t="shared" si="11"/>
        <v>0.43103448275862066</v>
      </c>
      <c r="O29" s="9">
        <f t="shared" si="11"/>
        <v>0</v>
      </c>
      <c r="P29" s="9">
        <f t="shared" si="11"/>
        <v>28.448275862068968</v>
      </c>
      <c r="Q29" s="9">
        <f t="shared" si="11"/>
        <v>1.293103448275862</v>
      </c>
      <c r="R29" s="9">
        <f t="shared" si="11"/>
        <v>2.586206896551724</v>
      </c>
      <c r="S29" s="141">
        <f t="shared" si="11"/>
        <v>0</v>
      </c>
      <c r="T29" s="140">
        <f t="shared" si="11"/>
        <v>0</v>
      </c>
      <c r="U29" s="9">
        <f t="shared" si="11"/>
        <v>0</v>
      </c>
      <c r="V29" s="9">
        <f t="shared" si="11"/>
        <v>0</v>
      </c>
      <c r="W29" s="57">
        <f t="shared" si="11"/>
        <v>0</v>
      </c>
    </row>
    <row r="30" spans="2:23" ht="13.5">
      <c r="B30" s="298" t="s">
        <v>28</v>
      </c>
      <c r="C30" s="6">
        <f t="shared" si="7"/>
        <v>99.99999999999999</v>
      </c>
      <c r="D30" s="58">
        <f aca="true" t="shared" si="12" ref="D30:W30">D11/$C11*100</f>
        <v>34.78260869565217</v>
      </c>
      <c r="E30" s="140">
        <f t="shared" si="12"/>
        <v>21.73913043478261</v>
      </c>
      <c r="F30" s="8">
        <f t="shared" si="12"/>
        <v>13.043478260869565</v>
      </c>
      <c r="G30" s="140">
        <f t="shared" si="12"/>
        <v>0</v>
      </c>
      <c r="H30" s="8">
        <f t="shared" si="12"/>
        <v>0</v>
      </c>
      <c r="I30" s="140">
        <f t="shared" si="12"/>
        <v>0</v>
      </c>
      <c r="J30" s="290">
        <f t="shared" si="12"/>
        <v>0</v>
      </c>
      <c r="K30" s="140">
        <f t="shared" si="12"/>
        <v>26.08695652173913</v>
      </c>
      <c r="L30" s="9">
        <f t="shared" si="12"/>
        <v>0</v>
      </c>
      <c r="M30" s="7">
        <f t="shared" si="12"/>
        <v>0</v>
      </c>
      <c r="N30" s="290">
        <f t="shared" si="12"/>
        <v>0</v>
      </c>
      <c r="O30" s="9">
        <f t="shared" si="12"/>
        <v>4.3478260869565215</v>
      </c>
      <c r="P30" s="9">
        <f t="shared" si="12"/>
        <v>30.434782608695656</v>
      </c>
      <c r="Q30" s="9">
        <f t="shared" si="12"/>
        <v>0</v>
      </c>
      <c r="R30" s="9">
        <f t="shared" si="12"/>
        <v>4.3478260869565215</v>
      </c>
      <c r="S30" s="141">
        <f t="shared" si="12"/>
        <v>0</v>
      </c>
      <c r="T30" s="140">
        <f t="shared" si="12"/>
        <v>0</v>
      </c>
      <c r="U30" s="9">
        <f t="shared" si="12"/>
        <v>0</v>
      </c>
      <c r="V30" s="9">
        <f t="shared" si="12"/>
        <v>0</v>
      </c>
      <c r="W30" s="57">
        <f t="shared" si="12"/>
        <v>0</v>
      </c>
    </row>
    <row r="31" spans="2:23" ht="13.5">
      <c r="B31" s="298" t="s">
        <v>29</v>
      </c>
      <c r="C31" s="6">
        <f t="shared" si="7"/>
        <v>100</v>
      </c>
      <c r="D31" s="58">
        <f aca="true" t="shared" si="13" ref="D31:W31">D12/$C12*100</f>
        <v>12.5</v>
      </c>
      <c r="E31" s="140">
        <f t="shared" si="13"/>
        <v>0</v>
      </c>
      <c r="F31" s="8">
        <f t="shared" si="13"/>
        <v>12.5</v>
      </c>
      <c r="G31" s="140">
        <f t="shared" si="13"/>
        <v>0</v>
      </c>
      <c r="H31" s="8">
        <f t="shared" si="13"/>
        <v>0</v>
      </c>
      <c r="I31" s="140">
        <f t="shared" si="13"/>
        <v>0</v>
      </c>
      <c r="J31" s="290">
        <f t="shared" si="13"/>
        <v>0</v>
      </c>
      <c r="K31" s="140">
        <f t="shared" si="13"/>
        <v>0</v>
      </c>
      <c r="L31" s="9">
        <f t="shared" si="13"/>
        <v>18.75</v>
      </c>
      <c r="M31" s="7">
        <f t="shared" si="13"/>
        <v>18.75</v>
      </c>
      <c r="N31" s="290">
        <f t="shared" si="13"/>
        <v>0</v>
      </c>
      <c r="O31" s="9">
        <f t="shared" si="13"/>
        <v>0</v>
      </c>
      <c r="P31" s="9">
        <f t="shared" si="13"/>
        <v>62.5</v>
      </c>
      <c r="Q31" s="9">
        <f t="shared" si="13"/>
        <v>0</v>
      </c>
      <c r="R31" s="9">
        <f t="shared" si="13"/>
        <v>6.25</v>
      </c>
      <c r="S31" s="141">
        <f t="shared" si="13"/>
        <v>0</v>
      </c>
      <c r="T31" s="140">
        <f t="shared" si="13"/>
        <v>0</v>
      </c>
      <c r="U31" s="9">
        <f t="shared" si="13"/>
        <v>0</v>
      </c>
      <c r="V31" s="9">
        <f t="shared" si="13"/>
        <v>0</v>
      </c>
      <c r="W31" s="57">
        <f t="shared" si="13"/>
        <v>0</v>
      </c>
    </row>
    <row r="32" spans="2:23" ht="13.5">
      <c r="B32" s="298" t="s">
        <v>30</v>
      </c>
      <c r="C32" s="6">
        <f t="shared" si="7"/>
        <v>100</v>
      </c>
      <c r="D32" s="58">
        <f aca="true" t="shared" si="14" ref="D32:W32">D13/$C13*100</f>
        <v>43.75</v>
      </c>
      <c r="E32" s="140">
        <f t="shared" si="14"/>
        <v>37.5</v>
      </c>
      <c r="F32" s="8">
        <f t="shared" si="14"/>
        <v>6.25</v>
      </c>
      <c r="G32" s="140">
        <f t="shared" si="14"/>
        <v>0</v>
      </c>
      <c r="H32" s="8">
        <f t="shared" si="14"/>
        <v>0</v>
      </c>
      <c r="I32" s="140">
        <f t="shared" si="14"/>
        <v>0</v>
      </c>
      <c r="J32" s="290">
        <f t="shared" si="14"/>
        <v>0</v>
      </c>
      <c r="K32" s="140">
        <f t="shared" si="14"/>
        <v>37.5</v>
      </c>
      <c r="L32" s="9">
        <f t="shared" si="14"/>
        <v>12.5</v>
      </c>
      <c r="M32" s="7">
        <f t="shared" si="14"/>
        <v>12.5</v>
      </c>
      <c r="N32" s="290">
        <f t="shared" si="14"/>
        <v>0</v>
      </c>
      <c r="O32" s="9">
        <f t="shared" si="14"/>
        <v>0</v>
      </c>
      <c r="P32" s="9">
        <f t="shared" si="14"/>
        <v>6.25</v>
      </c>
      <c r="Q32" s="9">
        <f t="shared" si="14"/>
        <v>0</v>
      </c>
      <c r="R32" s="9">
        <f t="shared" si="14"/>
        <v>0</v>
      </c>
      <c r="S32" s="141">
        <f t="shared" si="14"/>
        <v>0</v>
      </c>
      <c r="T32" s="140">
        <f t="shared" si="14"/>
        <v>0</v>
      </c>
      <c r="U32" s="9">
        <f t="shared" si="14"/>
        <v>0</v>
      </c>
      <c r="V32" s="9">
        <f t="shared" si="14"/>
        <v>0</v>
      </c>
      <c r="W32" s="57">
        <f t="shared" si="14"/>
        <v>0</v>
      </c>
    </row>
    <row r="33" spans="2:23" ht="13.5">
      <c r="B33" s="298" t="s">
        <v>84</v>
      </c>
      <c r="C33" s="6">
        <f>D33+K33+L33+O33+P33+Q33+R33+S33</f>
        <v>99.99999999999999</v>
      </c>
      <c r="D33" s="58">
        <f aca="true" t="shared" si="15" ref="D33:W33">D14/$C14*100</f>
        <v>28.57142857142857</v>
      </c>
      <c r="E33" s="140">
        <f t="shared" si="15"/>
        <v>28.57142857142857</v>
      </c>
      <c r="F33" s="8">
        <f t="shared" si="15"/>
        <v>0</v>
      </c>
      <c r="G33" s="140">
        <f t="shared" si="15"/>
        <v>0</v>
      </c>
      <c r="H33" s="8">
        <f t="shared" si="15"/>
        <v>0</v>
      </c>
      <c r="I33" s="140">
        <f t="shared" si="15"/>
        <v>0</v>
      </c>
      <c r="J33" s="290">
        <f t="shared" si="15"/>
        <v>0</v>
      </c>
      <c r="K33" s="140">
        <f t="shared" si="15"/>
        <v>38.095238095238095</v>
      </c>
      <c r="L33" s="9">
        <f t="shared" si="15"/>
        <v>0</v>
      </c>
      <c r="M33" s="7">
        <f t="shared" si="15"/>
        <v>0</v>
      </c>
      <c r="N33" s="290">
        <f t="shared" si="15"/>
        <v>0</v>
      </c>
      <c r="O33" s="9">
        <f t="shared" si="15"/>
        <v>0</v>
      </c>
      <c r="P33" s="9">
        <f t="shared" si="15"/>
        <v>28.57142857142857</v>
      </c>
      <c r="Q33" s="9">
        <f t="shared" si="15"/>
        <v>4.761904761904762</v>
      </c>
      <c r="R33" s="9">
        <f t="shared" si="15"/>
        <v>0</v>
      </c>
      <c r="S33" s="141">
        <f t="shared" si="15"/>
        <v>0</v>
      </c>
      <c r="T33" s="140">
        <f t="shared" si="15"/>
        <v>0</v>
      </c>
      <c r="U33" s="9">
        <f t="shared" si="15"/>
        <v>0</v>
      </c>
      <c r="V33" s="9">
        <f t="shared" si="15"/>
        <v>0</v>
      </c>
      <c r="W33" s="57">
        <f t="shared" si="15"/>
        <v>0</v>
      </c>
    </row>
    <row r="34" spans="2:23" ht="13.5">
      <c r="B34" s="298" t="s">
        <v>31</v>
      </c>
      <c r="C34" s="6">
        <f t="shared" si="7"/>
        <v>100</v>
      </c>
      <c r="D34" s="58">
        <f aca="true" t="shared" si="16" ref="D34:L41">D15/$C15*100</f>
        <v>34.32835820895522</v>
      </c>
      <c r="E34" s="140">
        <f t="shared" si="16"/>
        <v>17.16417910447761</v>
      </c>
      <c r="F34" s="8">
        <f t="shared" si="16"/>
        <v>17.16417910447761</v>
      </c>
      <c r="G34" s="140">
        <f t="shared" si="16"/>
        <v>0</v>
      </c>
      <c r="H34" s="8">
        <f t="shared" si="16"/>
        <v>0</v>
      </c>
      <c r="I34" s="140">
        <f t="shared" si="16"/>
        <v>0</v>
      </c>
      <c r="J34" s="290">
        <f t="shared" si="16"/>
        <v>0</v>
      </c>
      <c r="K34" s="140">
        <f t="shared" si="16"/>
        <v>35.07462686567165</v>
      </c>
      <c r="L34" s="9">
        <f t="shared" si="16"/>
        <v>1.4925373134328357</v>
      </c>
      <c r="M34" s="7">
        <f aca="true" t="shared" si="17" ref="M34:W34">M15/$C15*100</f>
        <v>0</v>
      </c>
      <c r="N34" s="290">
        <f t="shared" si="17"/>
        <v>1.4925373134328357</v>
      </c>
      <c r="O34" s="9">
        <f t="shared" si="17"/>
        <v>0.7462686567164178</v>
      </c>
      <c r="P34" s="9">
        <f t="shared" si="17"/>
        <v>17.91044776119403</v>
      </c>
      <c r="Q34" s="9">
        <f t="shared" si="17"/>
        <v>0.7462686567164178</v>
      </c>
      <c r="R34" s="9">
        <f t="shared" si="17"/>
        <v>9.701492537313433</v>
      </c>
      <c r="S34" s="141">
        <f t="shared" si="17"/>
        <v>0</v>
      </c>
      <c r="T34" s="140">
        <f t="shared" si="17"/>
        <v>0</v>
      </c>
      <c r="U34" s="9">
        <f t="shared" si="17"/>
        <v>0</v>
      </c>
      <c r="V34" s="9">
        <f t="shared" si="17"/>
        <v>0</v>
      </c>
      <c r="W34" s="57">
        <f t="shared" si="17"/>
        <v>0</v>
      </c>
    </row>
    <row r="35" spans="2:23" ht="13.5">
      <c r="B35" s="298" t="s">
        <v>32</v>
      </c>
      <c r="C35" s="59">
        <f t="shared" si="7"/>
        <v>100</v>
      </c>
      <c r="D35" s="357">
        <f t="shared" si="16"/>
        <v>77.2005772005772</v>
      </c>
      <c r="E35" s="358">
        <f t="shared" si="16"/>
        <v>75.75757575757575</v>
      </c>
      <c r="F35" s="359">
        <f t="shared" si="16"/>
        <v>1.443001443001443</v>
      </c>
      <c r="G35" s="358">
        <f t="shared" si="16"/>
        <v>0</v>
      </c>
      <c r="H35" s="359">
        <f t="shared" si="16"/>
        <v>0</v>
      </c>
      <c r="I35" s="358">
        <f t="shared" si="16"/>
        <v>0</v>
      </c>
      <c r="J35" s="360">
        <f t="shared" si="16"/>
        <v>0</v>
      </c>
      <c r="K35" s="358">
        <f t="shared" si="16"/>
        <v>4.329004329004329</v>
      </c>
      <c r="L35" s="361">
        <f t="shared" si="16"/>
        <v>12.121212121212121</v>
      </c>
      <c r="M35" s="362">
        <f aca="true" t="shared" si="18" ref="M35:W35">M16/$C16*100</f>
        <v>6.349206349206349</v>
      </c>
      <c r="N35" s="360">
        <f t="shared" si="18"/>
        <v>5.772005772005772</v>
      </c>
      <c r="O35" s="361">
        <f t="shared" si="18"/>
        <v>0</v>
      </c>
      <c r="P35" s="361">
        <f t="shared" si="18"/>
        <v>0.8658008658008658</v>
      </c>
      <c r="Q35" s="361">
        <f t="shared" si="18"/>
        <v>0.7215007215007215</v>
      </c>
      <c r="R35" s="361">
        <f t="shared" si="18"/>
        <v>4.761904761904762</v>
      </c>
      <c r="S35" s="363">
        <f t="shared" si="18"/>
        <v>0</v>
      </c>
      <c r="T35" s="358">
        <f t="shared" si="18"/>
        <v>0</v>
      </c>
      <c r="U35" s="361">
        <f t="shared" si="18"/>
        <v>0</v>
      </c>
      <c r="V35" s="361">
        <f t="shared" si="18"/>
        <v>0</v>
      </c>
      <c r="W35" s="364">
        <f t="shared" si="18"/>
        <v>0</v>
      </c>
    </row>
    <row r="36" spans="2:23" ht="13.5">
      <c r="B36" s="299" t="s">
        <v>33</v>
      </c>
      <c r="C36" s="6">
        <f t="shared" si="7"/>
        <v>100.00000000000001</v>
      </c>
      <c r="D36" s="58">
        <f t="shared" si="16"/>
        <v>10.833333333333334</v>
      </c>
      <c r="E36" s="140">
        <f t="shared" si="16"/>
        <v>2.5</v>
      </c>
      <c r="F36" s="8">
        <f t="shared" si="16"/>
        <v>7.5</v>
      </c>
      <c r="G36" s="140">
        <f t="shared" si="16"/>
        <v>0.8333333333333334</v>
      </c>
      <c r="H36" s="8">
        <f t="shared" si="16"/>
        <v>0</v>
      </c>
      <c r="I36" s="140">
        <f t="shared" si="16"/>
        <v>0</v>
      </c>
      <c r="J36" s="290">
        <f t="shared" si="16"/>
        <v>0</v>
      </c>
      <c r="K36" s="140">
        <f t="shared" si="16"/>
        <v>9.166666666666666</v>
      </c>
      <c r="L36" s="9">
        <f t="shared" si="16"/>
        <v>1.6666666666666667</v>
      </c>
      <c r="M36" s="7">
        <f aca="true" t="shared" si="19" ref="M36:W36">M17/$C17*100</f>
        <v>0</v>
      </c>
      <c r="N36" s="290">
        <f t="shared" si="19"/>
        <v>1.6666666666666667</v>
      </c>
      <c r="O36" s="9">
        <f t="shared" si="19"/>
        <v>5</v>
      </c>
      <c r="P36" s="9">
        <f t="shared" si="19"/>
        <v>30.833333333333336</v>
      </c>
      <c r="Q36" s="9">
        <f t="shared" si="19"/>
        <v>35.833333333333336</v>
      </c>
      <c r="R36" s="9">
        <f t="shared" si="19"/>
        <v>6.666666666666667</v>
      </c>
      <c r="S36" s="141">
        <f t="shared" si="19"/>
        <v>0</v>
      </c>
      <c r="T36" s="140">
        <f t="shared" si="19"/>
        <v>0</v>
      </c>
      <c r="U36" s="9">
        <f t="shared" si="19"/>
        <v>0</v>
      </c>
      <c r="V36" s="9">
        <f t="shared" si="19"/>
        <v>0</v>
      </c>
      <c r="W36" s="57">
        <f t="shared" si="19"/>
        <v>0</v>
      </c>
    </row>
    <row r="37" spans="2:23" ht="13.5">
      <c r="B37" s="298" t="s">
        <v>24</v>
      </c>
      <c r="C37" s="6">
        <f t="shared" si="7"/>
        <v>100</v>
      </c>
      <c r="D37" s="58">
        <f t="shared" si="16"/>
        <v>10.526315789473683</v>
      </c>
      <c r="E37" s="140">
        <f t="shared" si="16"/>
        <v>2.1052631578947367</v>
      </c>
      <c r="F37" s="8">
        <f t="shared" si="16"/>
        <v>7.368421052631578</v>
      </c>
      <c r="G37" s="140">
        <f t="shared" si="16"/>
        <v>1.0526315789473684</v>
      </c>
      <c r="H37" s="8">
        <f t="shared" si="16"/>
        <v>0</v>
      </c>
      <c r="I37" s="140">
        <f t="shared" si="16"/>
        <v>0</v>
      </c>
      <c r="J37" s="290">
        <f t="shared" si="16"/>
        <v>0</v>
      </c>
      <c r="K37" s="140">
        <f t="shared" si="16"/>
        <v>8.421052631578947</v>
      </c>
      <c r="L37" s="9">
        <f t="shared" si="16"/>
        <v>1.0526315789473684</v>
      </c>
      <c r="M37" s="7">
        <f aca="true" t="shared" si="20" ref="M37:W37">M18/$C18*100</f>
        <v>0</v>
      </c>
      <c r="N37" s="290">
        <f t="shared" si="20"/>
        <v>1.0526315789473684</v>
      </c>
      <c r="O37" s="9">
        <f t="shared" si="20"/>
        <v>5.263157894736842</v>
      </c>
      <c r="P37" s="9">
        <f t="shared" si="20"/>
        <v>30.526315789473685</v>
      </c>
      <c r="Q37" s="9">
        <f t="shared" si="20"/>
        <v>35.78947368421053</v>
      </c>
      <c r="R37" s="9">
        <f t="shared" si="20"/>
        <v>8.421052631578947</v>
      </c>
      <c r="S37" s="141">
        <f t="shared" si="20"/>
        <v>0</v>
      </c>
      <c r="T37" s="140">
        <f t="shared" si="20"/>
        <v>0</v>
      </c>
      <c r="U37" s="9">
        <f t="shared" si="20"/>
        <v>0</v>
      </c>
      <c r="V37" s="9">
        <f t="shared" si="20"/>
        <v>0</v>
      </c>
      <c r="W37" s="57">
        <f t="shared" si="20"/>
        <v>0</v>
      </c>
    </row>
    <row r="38" spans="2:23" ht="13.5">
      <c r="B38" s="298" t="s">
        <v>25</v>
      </c>
      <c r="C38" s="6">
        <f t="shared" si="7"/>
        <v>0</v>
      </c>
      <c r="D38" s="58">
        <v>0</v>
      </c>
      <c r="E38" s="140">
        <v>0</v>
      </c>
      <c r="F38" s="8">
        <v>0</v>
      </c>
      <c r="G38" s="140">
        <v>0</v>
      </c>
      <c r="H38" s="8">
        <v>0</v>
      </c>
      <c r="I38" s="140">
        <v>0</v>
      </c>
      <c r="J38" s="290">
        <v>0</v>
      </c>
      <c r="K38" s="140">
        <v>0</v>
      </c>
      <c r="L38" s="9">
        <v>0</v>
      </c>
      <c r="M38" s="7">
        <v>0</v>
      </c>
      <c r="N38" s="290">
        <v>0</v>
      </c>
      <c r="O38" s="9">
        <v>0</v>
      </c>
      <c r="P38" s="9">
        <v>0</v>
      </c>
      <c r="Q38" s="9">
        <v>0</v>
      </c>
      <c r="R38" s="9">
        <v>0</v>
      </c>
      <c r="S38" s="141">
        <v>0</v>
      </c>
      <c r="T38" s="140">
        <v>0</v>
      </c>
      <c r="U38" s="9">
        <v>0</v>
      </c>
      <c r="V38" s="9">
        <v>0</v>
      </c>
      <c r="W38" s="57">
        <v>0</v>
      </c>
    </row>
    <row r="39" spans="2:23" ht="13.5">
      <c r="B39" s="298" t="s">
        <v>26</v>
      </c>
      <c r="C39" s="6">
        <f t="shared" si="7"/>
        <v>99.99999999999999</v>
      </c>
      <c r="D39" s="58">
        <f t="shared" si="16"/>
        <v>28.57142857142857</v>
      </c>
      <c r="E39" s="140">
        <f t="shared" si="16"/>
        <v>14.285714285714285</v>
      </c>
      <c r="F39" s="8">
        <f t="shared" si="16"/>
        <v>14.285714285714285</v>
      </c>
      <c r="G39" s="140">
        <f t="shared" si="16"/>
        <v>0</v>
      </c>
      <c r="H39" s="8">
        <f t="shared" si="16"/>
        <v>0</v>
      </c>
      <c r="I39" s="140">
        <f t="shared" si="16"/>
        <v>0</v>
      </c>
      <c r="J39" s="290">
        <f t="shared" si="16"/>
        <v>0</v>
      </c>
      <c r="K39" s="140">
        <f t="shared" si="16"/>
        <v>0</v>
      </c>
      <c r="L39" s="9">
        <f t="shared" si="16"/>
        <v>0</v>
      </c>
      <c r="M39" s="7">
        <f aca="true" t="shared" si="21" ref="M39:W39">M20/$C20*100</f>
        <v>0</v>
      </c>
      <c r="N39" s="290">
        <f t="shared" si="21"/>
        <v>0</v>
      </c>
      <c r="O39" s="9">
        <f t="shared" si="21"/>
        <v>0</v>
      </c>
      <c r="P39" s="9">
        <f t="shared" si="21"/>
        <v>42.857142857142854</v>
      </c>
      <c r="Q39" s="9">
        <f t="shared" si="21"/>
        <v>28.57142857142857</v>
      </c>
      <c r="R39" s="9">
        <f t="shared" si="21"/>
        <v>0</v>
      </c>
      <c r="S39" s="141">
        <f t="shared" si="21"/>
        <v>0</v>
      </c>
      <c r="T39" s="140">
        <f t="shared" si="21"/>
        <v>0</v>
      </c>
      <c r="U39" s="9">
        <f t="shared" si="21"/>
        <v>0</v>
      </c>
      <c r="V39" s="9">
        <f t="shared" si="21"/>
        <v>0</v>
      </c>
      <c r="W39" s="57">
        <f t="shared" si="21"/>
        <v>0</v>
      </c>
    </row>
    <row r="40" spans="2:23" ht="13.5">
      <c r="B40" s="298" t="s">
        <v>27</v>
      </c>
      <c r="C40" s="6">
        <f t="shared" si="7"/>
        <v>100</v>
      </c>
      <c r="D40" s="58">
        <f t="shared" si="16"/>
        <v>12.5</v>
      </c>
      <c r="E40" s="140">
        <f t="shared" si="16"/>
        <v>0</v>
      </c>
      <c r="F40" s="8">
        <f t="shared" si="16"/>
        <v>12.5</v>
      </c>
      <c r="G40" s="140">
        <f t="shared" si="16"/>
        <v>0</v>
      </c>
      <c r="H40" s="8">
        <f t="shared" si="16"/>
        <v>0</v>
      </c>
      <c r="I40" s="140">
        <f t="shared" si="16"/>
        <v>0</v>
      </c>
      <c r="J40" s="290">
        <f t="shared" si="16"/>
        <v>0</v>
      </c>
      <c r="K40" s="140">
        <f t="shared" si="16"/>
        <v>25</v>
      </c>
      <c r="L40" s="9">
        <f t="shared" si="16"/>
        <v>12.5</v>
      </c>
      <c r="M40" s="7">
        <f aca="true" t="shared" si="22" ref="M40:W40">M21/$C21*100</f>
        <v>0</v>
      </c>
      <c r="N40" s="290">
        <f t="shared" si="22"/>
        <v>12.5</v>
      </c>
      <c r="O40" s="9">
        <f t="shared" si="22"/>
        <v>0</v>
      </c>
      <c r="P40" s="9">
        <f t="shared" si="22"/>
        <v>12.5</v>
      </c>
      <c r="Q40" s="9">
        <f t="shared" si="22"/>
        <v>37.5</v>
      </c>
      <c r="R40" s="9">
        <f t="shared" si="22"/>
        <v>0</v>
      </c>
      <c r="S40" s="141">
        <f t="shared" si="22"/>
        <v>0</v>
      </c>
      <c r="T40" s="140">
        <f t="shared" si="22"/>
        <v>0</v>
      </c>
      <c r="U40" s="9">
        <f t="shared" si="22"/>
        <v>0</v>
      </c>
      <c r="V40" s="9">
        <f t="shared" si="22"/>
        <v>0</v>
      </c>
      <c r="W40" s="57">
        <f t="shared" si="22"/>
        <v>0</v>
      </c>
    </row>
    <row r="41" spans="2:23" ht="14.25" thickBot="1">
      <c r="B41" s="300" t="s">
        <v>29</v>
      </c>
      <c r="C41" s="142">
        <f t="shared" si="7"/>
        <v>100</v>
      </c>
      <c r="D41" s="61">
        <f t="shared" si="16"/>
        <v>0</v>
      </c>
      <c r="E41" s="145">
        <f t="shared" si="16"/>
        <v>0</v>
      </c>
      <c r="F41" s="144">
        <f t="shared" si="16"/>
        <v>0</v>
      </c>
      <c r="G41" s="145">
        <f t="shared" si="16"/>
        <v>0</v>
      </c>
      <c r="H41" s="144">
        <f t="shared" si="16"/>
        <v>0</v>
      </c>
      <c r="I41" s="145">
        <f t="shared" si="16"/>
        <v>0</v>
      </c>
      <c r="J41" s="294">
        <f t="shared" si="16"/>
        <v>0</v>
      </c>
      <c r="K41" s="145">
        <f t="shared" si="16"/>
        <v>10</v>
      </c>
      <c r="L41" s="10">
        <f t="shared" si="16"/>
        <v>0</v>
      </c>
      <c r="M41" s="143">
        <f aca="true" t="shared" si="23" ref="M41:W41">M22/$C22*100</f>
        <v>0</v>
      </c>
      <c r="N41" s="294">
        <f t="shared" si="23"/>
        <v>0</v>
      </c>
      <c r="O41" s="10">
        <f t="shared" si="23"/>
        <v>10</v>
      </c>
      <c r="P41" s="10">
        <f t="shared" si="23"/>
        <v>40</v>
      </c>
      <c r="Q41" s="10">
        <f t="shared" si="23"/>
        <v>40</v>
      </c>
      <c r="R41" s="10">
        <f t="shared" si="23"/>
        <v>0</v>
      </c>
      <c r="S41" s="295">
        <f t="shared" si="23"/>
        <v>0</v>
      </c>
      <c r="T41" s="145">
        <f t="shared" si="23"/>
        <v>0</v>
      </c>
      <c r="U41" s="10">
        <f t="shared" si="23"/>
        <v>0</v>
      </c>
      <c r="V41" s="10">
        <f t="shared" si="23"/>
        <v>0</v>
      </c>
      <c r="W41" s="60">
        <f t="shared" si="23"/>
        <v>0</v>
      </c>
    </row>
  </sheetData>
  <sheetProtection/>
  <mergeCells count="25">
    <mergeCell ref="T2:W2"/>
    <mergeCell ref="B3:B5"/>
    <mergeCell ref="C3:C4"/>
    <mergeCell ref="D3:J3"/>
    <mergeCell ref="M3:N3"/>
    <mergeCell ref="T3:W3"/>
    <mergeCell ref="D4:D5"/>
    <mergeCell ref="E4:E5"/>
    <mergeCell ref="F4:F5"/>
    <mergeCell ref="K4:K5"/>
    <mergeCell ref="L4:L5"/>
    <mergeCell ref="U4:U5"/>
    <mergeCell ref="V4:V5"/>
    <mergeCell ref="G4:G5"/>
    <mergeCell ref="H4:H5"/>
    <mergeCell ref="I4:I5"/>
    <mergeCell ref="J4:J5"/>
    <mergeCell ref="M4:M5"/>
    <mergeCell ref="W4:W5"/>
    <mergeCell ref="N4:N5"/>
    <mergeCell ref="O4:O5"/>
    <mergeCell ref="Q4:Q5"/>
    <mergeCell ref="R4:R5"/>
    <mergeCell ref="S4:S5"/>
    <mergeCell ref="T4:T5"/>
  </mergeCells>
  <printOptions horizontalCentered="1" verticalCentered="1"/>
  <pageMargins left="0" right="0.7874015748031497" top="0" bottom="0" header="0" footer="0"/>
  <pageSetup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1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3" sqref="B3:B5"/>
    </sheetView>
  </sheetViews>
  <sheetFormatPr defaultColWidth="5.875" defaultRowHeight="13.5"/>
  <cols>
    <col min="1" max="1" width="9.00390625" style="64" customWidth="1"/>
    <col min="2" max="2" width="12.50390625" style="64" customWidth="1"/>
    <col min="3" max="3" width="11.125" style="64" bestFit="1" customWidth="1"/>
    <col min="4" max="4" width="9.00390625" style="64" customWidth="1"/>
    <col min="5" max="5" width="7.50390625" style="64" customWidth="1"/>
    <col min="6" max="6" width="7.125" style="64" customWidth="1"/>
    <col min="7" max="8" width="5.875" style="64" customWidth="1"/>
    <col min="9" max="9" width="6.625" style="64" customWidth="1"/>
    <col min="10" max="10" width="5.875" style="64" customWidth="1"/>
    <col min="11" max="11" width="8.25390625" style="64" customWidth="1"/>
    <col min="12" max="14" width="6.875" style="64" customWidth="1"/>
    <col min="15" max="15" width="6.00390625" style="64" customWidth="1"/>
    <col min="16" max="18" width="7.125" style="64" customWidth="1"/>
    <col min="19" max="19" width="4.50390625" style="64" customWidth="1"/>
    <col min="20" max="22" width="4.375" style="64" customWidth="1"/>
    <col min="23" max="23" width="4.50390625" style="64" customWidth="1"/>
    <col min="24" max="250" width="9.00390625" style="64" customWidth="1"/>
    <col min="251" max="251" width="12.50390625" style="64" customWidth="1"/>
    <col min="252" max="252" width="11.125" style="64" bestFit="1" customWidth="1"/>
    <col min="253" max="253" width="9.00390625" style="64" customWidth="1"/>
    <col min="254" max="254" width="7.50390625" style="64" customWidth="1"/>
    <col min="255" max="255" width="7.125" style="64" customWidth="1"/>
    <col min="256" max="16384" width="5.875" style="64" customWidth="1"/>
  </cols>
  <sheetData>
    <row r="1" ht="17.25">
      <c r="B1" s="63" t="s">
        <v>80</v>
      </c>
    </row>
    <row r="2" spans="2:23" ht="18" thickBot="1">
      <c r="B2" s="63"/>
      <c r="T2" s="403" t="s">
        <v>83</v>
      </c>
      <c r="U2" s="403"/>
      <c r="V2" s="403"/>
      <c r="W2" s="403"/>
    </row>
    <row r="3" spans="2:23" ht="29.25" customHeight="1" thickBot="1">
      <c r="B3" s="497" t="s">
        <v>0</v>
      </c>
      <c r="C3" s="500" t="s">
        <v>1</v>
      </c>
      <c r="D3" s="502" t="s">
        <v>2</v>
      </c>
      <c r="E3" s="503"/>
      <c r="F3" s="503"/>
      <c r="G3" s="503"/>
      <c r="H3" s="503"/>
      <c r="I3" s="503"/>
      <c r="J3" s="504"/>
      <c r="K3" s="65" t="s">
        <v>45</v>
      </c>
      <c r="L3" s="66" t="s">
        <v>46</v>
      </c>
      <c r="M3" s="520" t="s">
        <v>3</v>
      </c>
      <c r="N3" s="521"/>
      <c r="O3" s="65" t="s">
        <v>47</v>
      </c>
      <c r="P3" s="65" t="s">
        <v>48</v>
      </c>
      <c r="Q3" s="65" t="s">
        <v>49</v>
      </c>
      <c r="R3" s="65" t="s">
        <v>50</v>
      </c>
      <c r="S3" s="66" t="s">
        <v>51</v>
      </c>
      <c r="T3" s="522" t="s">
        <v>52</v>
      </c>
      <c r="U3" s="523"/>
      <c r="V3" s="523"/>
      <c r="W3" s="524"/>
    </row>
    <row r="4" spans="2:23" ht="45.75" customHeight="1">
      <c r="B4" s="498"/>
      <c r="C4" s="501"/>
      <c r="D4" s="505" t="s">
        <v>4</v>
      </c>
      <c r="E4" s="507" t="s">
        <v>5</v>
      </c>
      <c r="F4" s="509" t="s">
        <v>6</v>
      </c>
      <c r="G4" s="509" t="s">
        <v>7</v>
      </c>
      <c r="H4" s="509" t="s">
        <v>8</v>
      </c>
      <c r="I4" s="509" t="s">
        <v>9</v>
      </c>
      <c r="J4" s="511" t="s">
        <v>10</v>
      </c>
      <c r="K4" s="515" t="s">
        <v>11</v>
      </c>
      <c r="L4" s="528" t="s">
        <v>4</v>
      </c>
      <c r="M4" s="525" t="s">
        <v>12</v>
      </c>
      <c r="N4" s="511" t="s">
        <v>13</v>
      </c>
      <c r="O4" s="527" t="s">
        <v>14</v>
      </c>
      <c r="P4" s="67" t="s">
        <v>53</v>
      </c>
      <c r="Q4" s="515" t="s">
        <v>15</v>
      </c>
      <c r="R4" s="516" t="s">
        <v>16</v>
      </c>
      <c r="S4" s="517" t="s">
        <v>54</v>
      </c>
      <c r="T4" s="518" t="s">
        <v>17</v>
      </c>
      <c r="U4" s="513" t="s">
        <v>18</v>
      </c>
      <c r="V4" s="513" t="s">
        <v>19</v>
      </c>
      <c r="W4" s="530" t="s">
        <v>20</v>
      </c>
    </row>
    <row r="5" spans="2:23" ht="44.25" customHeight="1" thickBot="1">
      <c r="B5" s="499"/>
      <c r="C5" s="68" t="s">
        <v>21</v>
      </c>
      <c r="D5" s="506"/>
      <c r="E5" s="508"/>
      <c r="F5" s="510"/>
      <c r="G5" s="510"/>
      <c r="H5" s="510"/>
      <c r="I5" s="510"/>
      <c r="J5" s="512"/>
      <c r="K5" s="515"/>
      <c r="L5" s="529"/>
      <c r="M5" s="526"/>
      <c r="N5" s="512"/>
      <c r="O5" s="527"/>
      <c r="P5" s="69" t="s">
        <v>22</v>
      </c>
      <c r="Q5" s="515"/>
      <c r="R5" s="516"/>
      <c r="S5" s="517"/>
      <c r="T5" s="519"/>
      <c r="U5" s="514"/>
      <c r="V5" s="514"/>
      <c r="W5" s="531"/>
    </row>
    <row r="6" spans="2:23" ht="13.5" customHeight="1">
      <c r="B6" s="70" t="s">
        <v>55</v>
      </c>
      <c r="C6" s="71"/>
      <c r="D6" s="72"/>
      <c r="E6" s="73"/>
      <c r="F6" s="74"/>
      <c r="G6" s="74"/>
      <c r="H6" s="74"/>
      <c r="I6" s="74"/>
      <c r="J6" s="75"/>
      <c r="K6" s="76"/>
      <c r="L6" s="77"/>
      <c r="M6" s="78"/>
      <c r="N6" s="75"/>
      <c r="O6" s="79"/>
      <c r="P6" s="80"/>
      <c r="Q6" s="76"/>
      <c r="R6" s="81"/>
      <c r="S6" s="82"/>
      <c r="T6" s="83"/>
      <c r="U6" s="84"/>
      <c r="V6" s="84"/>
      <c r="W6" s="85"/>
    </row>
    <row r="7" spans="2:23" s="350" customFormat="1" ht="13.5" customHeight="1">
      <c r="B7" s="87" t="s">
        <v>56</v>
      </c>
      <c r="C7" s="306">
        <f aca="true" t="shared" si="0" ref="C7:C14">D7+K7+L7+O7+P7+Q7+R7+S7</f>
        <v>197</v>
      </c>
      <c r="D7" s="307">
        <f>SUM(E7:J7)</f>
        <v>138</v>
      </c>
      <c r="E7" s="308">
        <f>'【男】国・私立'!E7+'【女】国・私立'!E7</f>
        <v>137</v>
      </c>
      <c r="F7" s="309">
        <f>'【男】国・私立'!F7+'【女】国・私立'!F7</f>
        <v>1</v>
      </c>
      <c r="G7" s="309">
        <f>'【男】国・私立'!G7+'【女】国・私立'!G7</f>
        <v>0</v>
      </c>
      <c r="H7" s="309">
        <f>'【男】国・私立'!H7+'【女】国・私立'!H7</f>
        <v>0</v>
      </c>
      <c r="I7" s="309">
        <f>'【男】国・私立'!I7+'【女】国・私立'!I7</f>
        <v>0</v>
      </c>
      <c r="J7" s="310">
        <f>'【男】国・私立'!J7+'【女】国・私立'!J7</f>
        <v>0</v>
      </c>
      <c r="K7" s="311">
        <f>'【男】国・私立'!K7+'【女】国・私立'!K7</f>
        <v>1</v>
      </c>
      <c r="L7" s="311">
        <f>'【男】国・私立'!L7+'【女】国・私立'!L7</f>
        <v>0</v>
      </c>
      <c r="M7" s="312">
        <f>'【男】国・私立'!M7+'【女】国・私立'!M7</f>
        <v>0</v>
      </c>
      <c r="N7" s="310">
        <f>'【男】国・私立'!N7+'【女】国・私立'!N7</f>
        <v>0</v>
      </c>
      <c r="O7" s="311">
        <f>'【男】国・私立'!O7+'【女】国・私立'!O7</f>
        <v>0</v>
      </c>
      <c r="P7" s="311">
        <f>'【男】国・私立'!P7+'【女】国・私立'!P7</f>
        <v>0</v>
      </c>
      <c r="Q7" s="311">
        <f>'【男】国・私立'!Q7+'【女】国・私立'!Q7</f>
        <v>0</v>
      </c>
      <c r="R7" s="311">
        <f>'【男】国・私立'!R7+'【女】国・私立'!R7</f>
        <v>58</v>
      </c>
      <c r="S7" s="313">
        <f>'【男】国・私立'!S7+'【女】国・私立'!S7</f>
        <v>0</v>
      </c>
      <c r="T7" s="314">
        <f>'【男】国・私立'!T7+'【女】国・私立'!T7</f>
        <v>0</v>
      </c>
      <c r="U7" s="311">
        <f>'【男】国・私立'!U7+'【女】国・私立'!U7</f>
        <v>0</v>
      </c>
      <c r="V7" s="311">
        <f>'【男】国・私立'!V7+'【女】国・私立'!V7</f>
        <v>0</v>
      </c>
      <c r="W7" s="315">
        <f>'【男】国・私立'!W7+'【女】国・私立'!W7</f>
        <v>0</v>
      </c>
    </row>
    <row r="8" spans="2:23" ht="13.5" customHeight="1">
      <c r="B8" s="87" t="s">
        <v>57</v>
      </c>
      <c r="C8" s="306">
        <f>D8+K8+L8+O8+P8+Q8+R8+S8</f>
        <v>8776</v>
      </c>
      <c r="D8" s="307">
        <f aca="true" t="shared" si="1" ref="D8:W8">SUM(D9:D14)</f>
        <v>6659</v>
      </c>
      <c r="E8" s="318">
        <f t="shared" si="1"/>
        <v>6177</v>
      </c>
      <c r="F8" s="319">
        <f t="shared" si="1"/>
        <v>436</v>
      </c>
      <c r="G8" s="319">
        <f t="shared" si="1"/>
        <v>3</v>
      </c>
      <c r="H8" s="319">
        <f t="shared" si="1"/>
        <v>2</v>
      </c>
      <c r="I8" s="319">
        <f t="shared" si="1"/>
        <v>41</v>
      </c>
      <c r="J8" s="320">
        <f t="shared" si="1"/>
        <v>0</v>
      </c>
      <c r="K8" s="321">
        <f t="shared" si="1"/>
        <v>708</v>
      </c>
      <c r="L8" s="311">
        <f t="shared" si="1"/>
        <v>517</v>
      </c>
      <c r="M8" s="322">
        <f t="shared" si="1"/>
        <v>138</v>
      </c>
      <c r="N8" s="320">
        <f t="shared" si="1"/>
        <v>379</v>
      </c>
      <c r="O8" s="321">
        <f t="shared" si="1"/>
        <v>15</v>
      </c>
      <c r="P8" s="321">
        <f t="shared" si="1"/>
        <v>427</v>
      </c>
      <c r="Q8" s="321">
        <f t="shared" si="1"/>
        <v>28</v>
      </c>
      <c r="R8" s="321">
        <f t="shared" si="1"/>
        <v>422</v>
      </c>
      <c r="S8" s="323">
        <f t="shared" si="1"/>
        <v>0</v>
      </c>
      <c r="T8" s="324">
        <f t="shared" si="1"/>
        <v>0</v>
      </c>
      <c r="U8" s="321">
        <f t="shared" si="1"/>
        <v>1</v>
      </c>
      <c r="V8" s="321">
        <f t="shared" si="1"/>
        <v>0</v>
      </c>
      <c r="W8" s="325">
        <f t="shared" si="1"/>
        <v>0</v>
      </c>
    </row>
    <row r="9" spans="2:23" ht="13.5" customHeight="1">
      <c r="B9" s="99" t="s">
        <v>24</v>
      </c>
      <c r="C9" s="306">
        <f t="shared" si="0"/>
        <v>8126</v>
      </c>
      <c r="D9" s="307">
        <f aca="true" t="shared" si="2" ref="D9:D14">SUM(E9:J9)</f>
        <v>6360</v>
      </c>
      <c r="E9" s="318">
        <f>'【男】国・私立'!E9+'【女】国・私立'!E9</f>
        <v>5982</v>
      </c>
      <c r="F9" s="319">
        <f>'【男】国・私立'!F9+'【女】国・私立'!F9</f>
        <v>374</v>
      </c>
      <c r="G9" s="319">
        <f>'【男】国・私立'!G9+'【女】国・私立'!G9</f>
        <v>2</v>
      </c>
      <c r="H9" s="319">
        <f>'【男】国・私立'!H9+'【女】国・私立'!H9</f>
        <v>2</v>
      </c>
      <c r="I9" s="319">
        <f>'【男】国・私立'!I9+'【女】国・私立'!I9</f>
        <v>0</v>
      </c>
      <c r="J9" s="320">
        <f>'【男】国・私立'!J9+'【女】国・私立'!J9</f>
        <v>0</v>
      </c>
      <c r="K9" s="321">
        <f>'【男】国・私立'!K9+'【女】国・私立'!K9</f>
        <v>536</v>
      </c>
      <c r="L9" s="311">
        <f aca="true" t="shared" si="3" ref="L9:L14">SUM(M9:N9)</f>
        <v>512</v>
      </c>
      <c r="M9" s="322">
        <f>'【男】国・私立'!M9+'【女】国・私立'!M9</f>
        <v>138</v>
      </c>
      <c r="N9" s="320">
        <f>'【男】国・私立'!N9+'【女】国・私立'!N9</f>
        <v>374</v>
      </c>
      <c r="O9" s="321">
        <f>'【男】国・私立'!O9+'【女】国・私立'!O9</f>
        <v>15</v>
      </c>
      <c r="P9" s="321">
        <f>'【男】国・私立'!P9+'【女】国・私立'!P9</f>
        <v>316</v>
      </c>
      <c r="Q9" s="321">
        <f>'【男】国・私立'!Q9+'【女】国・私立'!Q9</f>
        <v>13</v>
      </c>
      <c r="R9" s="321">
        <f>'【男】国・私立'!R9+'【女】国・私立'!R9</f>
        <v>374</v>
      </c>
      <c r="S9" s="323">
        <f>'【男】国・私立'!S9+'【女】国・私立'!S9</f>
        <v>0</v>
      </c>
      <c r="T9" s="324">
        <f>'【男】国・私立'!T9+'【女】国・私立'!T9</f>
        <v>0</v>
      </c>
      <c r="U9" s="321">
        <f>'【男】国・私立'!U9+'【女】国・私立'!U9</f>
        <v>0</v>
      </c>
      <c r="V9" s="321">
        <f>'【男】国・私立'!V9+'【女】国・私立'!V9</f>
        <v>0</v>
      </c>
      <c r="W9" s="325">
        <f>'【男】国・私立'!W9+'【女】国・私立'!W9</f>
        <v>0</v>
      </c>
    </row>
    <row r="10" spans="2:23" ht="13.5" customHeight="1">
      <c r="B10" s="100" t="s">
        <v>27</v>
      </c>
      <c r="C10" s="306">
        <f t="shared" si="0"/>
        <v>87</v>
      </c>
      <c r="D10" s="307">
        <f t="shared" si="2"/>
        <v>26</v>
      </c>
      <c r="E10" s="318">
        <f>'【男】国・私立'!E10+'【女】国・私立'!E10</f>
        <v>18</v>
      </c>
      <c r="F10" s="319">
        <f>'【男】国・私立'!F10+'【女】国・私立'!F10</f>
        <v>8</v>
      </c>
      <c r="G10" s="319">
        <f>'【男】国・私立'!G10+'【女】国・私立'!G10</f>
        <v>0</v>
      </c>
      <c r="H10" s="319">
        <f>'【男】国・私立'!H10+'【女】国・私立'!H10</f>
        <v>0</v>
      </c>
      <c r="I10" s="319">
        <f>'【男】国・私立'!I10+'【女】国・私立'!I10</f>
        <v>0</v>
      </c>
      <c r="J10" s="320">
        <f>'【男】国・私立'!J10+'【女】国・私立'!J10</f>
        <v>0</v>
      </c>
      <c r="K10" s="321">
        <f>'【男】国・私立'!K10+'【女】国・私立'!K10</f>
        <v>21</v>
      </c>
      <c r="L10" s="311">
        <f t="shared" si="3"/>
        <v>0</v>
      </c>
      <c r="M10" s="322">
        <f>'【男】国・私立'!M10+'【女】国・私立'!M10</f>
        <v>0</v>
      </c>
      <c r="N10" s="320">
        <f>'【男】国・私立'!N10+'【女】国・私立'!N10</f>
        <v>0</v>
      </c>
      <c r="O10" s="321">
        <f>'【男】国・私立'!O10+'【女】国・私立'!O10</f>
        <v>0</v>
      </c>
      <c r="P10" s="321">
        <f>'【男】国・私立'!P10+'【女】国・私立'!P10</f>
        <v>33</v>
      </c>
      <c r="Q10" s="321">
        <f>'【男】国・私立'!Q10+'【女】国・私立'!Q10</f>
        <v>0</v>
      </c>
      <c r="R10" s="321">
        <f>'【男】国・私立'!R10+'【女】国・私立'!R10</f>
        <v>7</v>
      </c>
      <c r="S10" s="323">
        <f>'【男】国・私立'!S10+'【女】国・私立'!S10</f>
        <v>0</v>
      </c>
      <c r="T10" s="324">
        <f>'【男】国・私立'!T10+'【女】国・私立'!T10</f>
        <v>0</v>
      </c>
      <c r="U10" s="321">
        <f>'【男】国・私立'!U10+'【女】国・私立'!U10</f>
        <v>0</v>
      </c>
      <c r="V10" s="321">
        <f>'【男】国・私立'!V10+'【女】国・私立'!V10</f>
        <v>0</v>
      </c>
      <c r="W10" s="325">
        <f>'【男】国・私立'!W10+'【女】国・私立'!W10</f>
        <v>0</v>
      </c>
    </row>
    <row r="11" spans="2:23" ht="13.5" customHeight="1">
      <c r="B11" s="100" t="s">
        <v>58</v>
      </c>
      <c r="C11" s="306">
        <f t="shared" si="0"/>
        <v>41</v>
      </c>
      <c r="D11" s="307">
        <f t="shared" si="2"/>
        <v>41</v>
      </c>
      <c r="E11" s="318">
        <f>'【男】国・私立'!E11+'【女】国・私立'!E11</f>
        <v>0</v>
      </c>
      <c r="F11" s="319">
        <f>'【男】国・私立'!F11+'【女】国・私立'!F11</f>
        <v>0</v>
      </c>
      <c r="G11" s="319">
        <f>'【男】国・私立'!G11+'【女】国・私立'!G11</f>
        <v>0</v>
      </c>
      <c r="H11" s="319">
        <f>'【男】国・私立'!H11+'【女】国・私立'!H11</f>
        <v>0</v>
      </c>
      <c r="I11" s="319">
        <f>'【男】国・私立'!I11+'【女】国・私立'!I11</f>
        <v>41</v>
      </c>
      <c r="J11" s="320">
        <f>'【男】国・私立'!J11+'【女】国・私立'!J11</f>
        <v>0</v>
      </c>
      <c r="K11" s="321">
        <f>'【男】国・私立'!K11+'【女】国・私立'!K11</f>
        <v>0</v>
      </c>
      <c r="L11" s="311">
        <f t="shared" si="3"/>
        <v>0</v>
      </c>
      <c r="M11" s="322">
        <f>'【男】国・私立'!M11+'【女】国・私立'!M11</f>
        <v>0</v>
      </c>
      <c r="N11" s="320">
        <f>'【男】国・私立'!N11+'【女】国・私立'!N11</f>
        <v>0</v>
      </c>
      <c r="O11" s="321">
        <f>'【男】国・私立'!O11+'【女】国・私立'!O11</f>
        <v>0</v>
      </c>
      <c r="P11" s="321">
        <f>'【男】国・私立'!P11+'【女】国・私立'!P11</f>
        <v>0</v>
      </c>
      <c r="Q11" s="321">
        <f>'【男】国・私立'!Q11+'【女】国・私立'!Q11</f>
        <v>0</v>
      </c>
      <c r="R11" s="321">
        <f>'【男】国・私立'!R11+'【女】国・私立'!R11</f>
        <v>0</v>
      </c>
      <c r="S11" s="323">
        <f>'【男】国・私立'!S11+'【女】国・私立'!S11</f>
        <v>0</v>
      </c>
      <c r="T11" s="324">
        <f>'【男】国・私立'!T11+'【女】国・私立'!T11</f>
        <v>0</v>
      </c>
      <c r="U11" s="321">
        <f>'【男】国・私立'!U11+'【女】国・私立'!U11</f>
        <v>0</v>
      </c>
      <c r="V11" s="321">
        <f>'【男】国・私立'!V11+'【女】国・私立'!V11</f>
        <v>0</v>
      </c>
      <c r="W11" s="325">
        <f>'【男】国・私立'!W11+'【女】国・私立'!W11</f>
        <v>0</v>
      </c>
    </row>
    <row r="12" spans="2:23" ht="13.5" customHeight="1">
      <c r="B12" s="100" t="s">
        <v>59</v>
      </c>
      <c r="C12" s="306">
        <f t="shared" si="0"/>
        <v>5</v>
      </c>
      <c r="D12" s="307">
        <f t="shared" si="2"/>
        <v>0</v>
      </c>
      <c r="E12" s="318">
        <f>'【男】国・私立'!E12+'【女】国・私立'!E12</f>
        <v>0</v>
      </c>
      <c r="F12" s="319">
        <f>'【男】国・私立'!F12+'【女】国・私立'!F12</f>
        <v>0</v>
      </c>
      <c r="G12" s="319">
        <f>'【男】国・私立'!G12+'【女】国・私立'!G12</f>
        <v>0</v>
      </c>
      <c r="H12" s="319">
        <f>'【男】国・私立'!H12+'【女】国・私立'!H12</f>
        <v>0</v>
      </c>
      <c r="I12" s="319">
        <f>'【男】国・私立'!I12+'【女】国・私立'!I12</f>
        <v>0</v>
      </c>
      <c r="J12" s="320">
        <f>'【男】国・私立'!J12+'【女】国・私立'!J12</f>
        <v>0</v>
      </c>
      <c r="K12" s="321">
        <f>'【男】国・私立'!K12+'【女】国・私立'!K12</f>
        <v>3</v>
      </c>
      <c r="L12" s="311">
        <f t="shared" si="3"/>
        <v>0</v>
      </c>
      <c r="M12" s="322">
        <f>'【男】国・私立'!M12+'【女】国・私立'!M12</f>
        <v>0</v>
      </c>
      <c r="N12" s="320">
        <f>'【男】国・私立'!N12+'【女】国・私立'!N12</f>
        <v>0</v>
      </c>
      <c r="O12" s="321">
        <f>'【男】国・私立'!O12+'【女】国・私立'!O12</f>
        <v>0</v>
      </c>
      <c r="P12" s="321">
        <f>'【男】国・私立'!P12+'【女】国・私立'!P12</f>
        <v>2</v>
      </c>
      <c r="Q12" s="321">
        <f>'【男】国・私立'!Q12+'【女】国・私立'!Q12</f>
        <v>0</v>
      </c>
      <c r="R12" s="321">
        <f>'【男】国・私立'!R12+'【女】国・私立'!R12</f>
        <v>0</v>
      </c>
      <c r="S12" s="323">
        <f>'【男】国・私立'!S12+'【女】国・私立'!S12</f>
        <v>0</v>
      </c>
      <c r="T12" s="324">
        <f>'【男】国・私立'!T12+'【女】国・私立'!T12</f>
        <v>0</v>
      </c>
      <c r="U12" s="321">
        <f>'【男】国・私立'!U12+'【女】国・私立'!U12</f>
        <v>0</v>
      </c>
      <c r="V12" s="321">
        <f>'【男】国・私立'!V12+'【女】国・私立'!V12</f>
        <v>0</v>
      </c>
      <c r="W12" s="325">
        <f>'【男】国・私立'!W12+'【女】国・私立'!W12</f>
        <v>0</v>
      </c>
    </row>
    <row r="13" spans="2:23" ht="13.5" customHeight="1">
      <c r="B13" s="100" t="s">
        <v>31</v>
      </c>
      <c r="C13" s="316">
        <f>D13+K13+L13+O13+P13+Q13+R13+S13</f>
        <v>322</v>
      </c>
      <c r="D13" s="307">
        <f t="shared" si="2"/>
        <v>87</v>
      </c>
      <c r="E13" s="318">
        <f>'【男】国・私立'!E13+'【女】国・私立'!E13</f>
        <v>60</v>
      </c>
      <c r="F13" s="319">
        <f>'【男】国・私立'!F13+'【女】国・私立'!F13</f>
        <v>27</v>
      </c>
      <c r="G13" s="319">
        <f>'【男】国・私立'!G13+'【女】国・私立'!G13</f>
        <v>0</v>
      </c>
      <c r="H13" s="319">
        <f>'【男】国・私立'!H13+'【女】国・私立'!H13</f>
        <v>0</v>
      </c>
      <c r="I13" s="319">
        <f>'【男】国・私立'!I13+'【女】国・私立'!I13</f>
        <v>0</v>
      </c>
      <c r="J13" s="320">
        <f>'【男】国・私立'!J13+'【女】国・私立'!J13</f>
        <v>0</v>
      </c>
      <c r="K13" s="321">
        <f>'【男】国・私立'!K13+'【女】国・私立'!K13</f>
        <v>128</v>
      </c>
      <c r="L13" s="311">
        <f t="shared" si="3"/>
        <v>0</v>
      </c>
      <c r="M13" s="322">
        <f>'【男】国・私立'!M13+'【女】国・私立'!M13</f>
        <v>0</v>
      </c>
      <c r="N13" s="320">
        <f>'【男】国・私立'!N13+'【女】国・私立'!N13</f>
        <v>0</v>
      </c>
      <c r="O13" s="321">
        <f>'【男】国・私立'!O13+'【女】国・私立'!O13</f>
        <v>0</v>
      </c>
      <c r="P13" s="321">
        <f>'【男】国・私立'!P13+'【女】国・私立'!P13</f>
        <v>66</v>
      </c>
      <c r="Q13" s="321">
        <f>'【男】国・私立'!Q13+'【女】国・私立'!Q13</f>
        <v>14</v>
      </c>
      <c r="R13" s="321">
        <f>'【男】国・私立'!R13+'【女】国・私立'!R13</f>
        <v>27</v>
      </c>
      <c r="S13" s="323">
        <f>'【男】国・私立'!S13+'【女】国・私立'!S13</f>
        <v>0</v>
      </c>
      <c r="T13" s="324">
        <f>'【男】国・私立'!T13+'【女】国・私立'!T13</f>
        <v>0</v>
      </c>
      <c r="U13" s="321">
        <f>'【男】国・私立'!U13+'【女】国・私立'!U13</f>
        <v>0</v>
      </c>
      <c r="V13" s="321">
        <f>'【男】国・私立'!V13+'【女】国・私立'!V13</f>
        <v>0</v>
      </c>
      <c r="W13" s="325">
        <f>'【男】国・私立'!W13+'【女】国・私立'!W13</f>
        <v>0</v>
      </c>
    </row>
    <row r="14" spans="2:23" ht="13.5" customHeight="1">
      <c r="B14" s="352" t="s">
        <v>32</v>
      </c>
      <c r="C14" s="316">
        <f t="shared" si="0"/>
        <v>195</v>
      </c>
      <c r="D14" s="307">
        <f t="shared" si="2"/>
        <v>145</v>
      </c>
      <c r="E14" s="322">
        <f>'【男】国・私立'!E14+'【女】国・私立'!E14</f>
        <v>117</v>
      </c>
      <c r="F14" s="319">
        <f>'【男】国・私立'!F14+'【女】国・私立'!F14</f>
        <v>27</v>
      </c>
      <c r="G14" s="319">
        <f>'【男】国・私立'!G14+'【女】国・私立'!G14</f>
        <v>1</v>
      </c>
      <c r="H14" s="319">
        <f>'【男】国・私立'!H14+'【女】国・私立'!H14</f>
        <v>0</v>
      </c>
      <c r="I14" s="319">
        <f>'【男】国・私立'!I14+'【女】国・私立'!I14</f>
        <v>0</v>
      </c>
      <c r="J14" s="320">
        <f>'【男】国・私立'!J14+'【女】国・私立'!J14</f>
        <v>0</v>
      </c>
      <c r="K14" s="321">
        <f>'【男】国・私立'!K14+'【女】国・私立'!K14</f>
        <v>20</v>
      </c>
      <c r="L14" s="311">
        <f t="shared" si="3"/>
        <v>5</v>
      </c>
      <c r="M14" s="322">
        <f>'【男】国・私立'!M14+'【女】国・私立'!M14</f>
        <v>0</v>
      </c>
      <c r="N14" s="320">
        <f>'【男】国・私立'!N14+'【女】国・私立'!N14</f>
        <v>5</v>
      </c>
      <c r="O14" s="321">
        <f>'【男】国・私立'!O14+'【女】国・私立'!O14</f>
        <v>0</v>
      </c>
      <c r="P14" s="321">
        <f>'【男】国・私立'!P14+'【女】国・私立'!P14</f>
        <v>10</v>
      </c>
      <c r="Q14" s="321">
        <f>'【男】国・私立'!Q14+'【女】国・私立'!Q14</f>
        <v>1</v>
      </c>
      <c r="R14" s="321">
        <f>'【男】国・私立'!R14+'【女】国・私立'!R14</f>
        <v>14</v>
      </c>
      <c r="S14" s="323">
        <f>'【男】国・私立'!S14+'【女】国・私立'!S14</f>
        <v>0</v>
      </c>
      <c r="T14" s="324">
        <f>'【男】国・私立'!T14+'【女】国・私立'!T14</f>
        <v>0</v>
      </c>
      <c r="U14" s="321">
        <f>'【男】国・私立'!U14+'【女】国・私立'!U14</f>
        <v>1</v>
      </c>
      <c r="V14" s="321">
        <f>'【男】国・私立'!V14+'【女】国・私立'!V14</f>
        <v>0</v>
      </c>
      <c r="W14" s="325">
        <f>'【男】国・私立'!W14+'【女】国・私立'!W14</f>
        <v>0</v>
      </c>
    </row>
    <row r="15" spans="2:23" ht="13.5" customHeight="1">
      <c r="B15" s="101" t="s">
        <v>60</v>
      </c>
      <c r="C15" s="329"/>
      <c r="D15" s="330"/>
      <c r="E15" s="331"/>
      <c r="F15" s="332"/>
      <c r="G15" s="332"/>
      <c r="H15" s="332"/>
      <c r="I15" s="332"/>
      <c r="J15" s="333"/>
      <c r="K15" s="334"/>
      <c r="L15" s="335"/>
      <c r="M15" s="331"/>
      <c r="N15" s="333"/>
      <c r="O15" s="334"/>
      <c r="P15" s="334"/>
      <c r="Q15" s="334"/>
      <c r="R15" s="334"/>
      <c r="S15" s="336"/>
      <c r="T15" s="337"/>
      <c r="U15" s="334"/>
      <c r="V15" s="334"/>
      <c r="W15" s="338"/>
    </row>
    <row r="16" spans="2:23" ht="13.5" customHeight="1">
      <c r="B16" s="87" t="s">
        <v>61</v>
      </c>
      <c r="C16" s="316">
        <f aca="true" t="shared" si="4" ref="C16:R16">SUM(C17:C17)</f>
        <v>4</v>
      </c>
      <c r="D16" s="317">
        <f t="shared" si="4"/>
        <v>1</v>
      </c>
      <c r="E16" s="322">
        <f t="shared" si="4"/>
        <v>1</v>
      </c>
      <c r="F16" s="319">
        <f t="shared" si="4"/>
        <v>0</v>
      </c>
      <c r="G16" s="319">
        <f t="shared" si="4"/>
        <v>0</v>
      </c>
      <c r="H16" s="319">
        <f t="shared" si="4"/>
        <v>0</v>
      </c>
      <c r="I16" s="319">
        <f t="shared" si="4"/>
        <v>0</v>
      </c>
      <c r="J16" s="320">
        <f t="shared" si="4"/>
        <v>0</v>
      </c>
      <c r="K16" s="321">
        <f t="shared" si="4"/>
        <v>0</v>
      </c>
      <c r="L16" s="311">
        <f t="shared" si="4"/>
        <v>2</v>
      </c>
      <c r="M16" s="322">
        <f t="shared" si="4"/>
        <v>2</v>
      </c>
      <c r="N16" s="320">
        <f t="shared" si="4"/>
        <v>0</v>
      </c>
      <c r="O16" s="321">
        <f t="shared" si="4"/>
        <v>0</v>
      </c>
      <c r="P16" s="321">
        <f t="shared" si="4"/>
        <v>0</v>
      </c>
      <c r="Q16" s="321">
        <f t="shared" si="4"/>
        <v>0</v>
      </c>
      <c r="R16" s="321">
        <f t="shared" si="4"/>
        <v>1</v>
      </c>
      <c r="S16" s="323">
        <f>S17</f>
        <v>0</v>
      </c>
      <c r="T16" s="324">
        <f>SUM(T17:T17)</f>
        <v>0</v>
      </c>
      <c r="U16" s="321">
        <f>SUM(U17:U17)</f>
        <v>0</v>
      </c>
      <c r="V16" s="321">
        <f>SUM(V17:V17)</f>
        <v>0</v>
      </c>
      <c r="W16" s="325">
        <f>SUM(W17:W17)</f>
        <v>0</v>
      </c>
    </row>
    <row r="17" spans="2:23" ht="14.25" customHeight="1" thickBot="1">
      <c r="B17" s="367" t="s">
        <v>24</v>
      </c>
      <c r="C17" s="339">
        <f>D17+K17+L17+O17+P17+Q17+R17+S17</f>
        <v>4</v>
      </c>
      <c r="D17" s="340">
        <f>SUM(E17:J17)</f>
        <v>1</v>
      </c>
      <c r="E17" s="341">
        <f>'【男】国・私立'!E17+'【女】国・私立'!E17</f>
        <v>1</v>
      </c>
      <c r="F17" s="342">
        <f>'【男】国・私立'!F17+'【女】国・私立'!F17</f>
        <v>0</v>
      </c>
      <c r="G17" s="342">
        <f>'【男】国・私立'!G17+'【女】国・私立'!G17</f>
        <v>0</v>
      </c>
      <c r="H17" s="342">
        <f>'【男】国・私立'!H17+'【女】国・私立'!H17</f>
        <v>0</v>
      </c>
      <c r="I17" s="342">
        <f>'【男】国・私立'!I17+'【女】国・私立'!I17</f>
        <v>0</v>
      </c>
      <c r="J17" s="343">
        <f>'【男】国・私立'!J17+'【女】国・私立'!J17</f>
        <v>0</v>
      </c>
      <c r="K17" s="344">
        <f>'【男】国・私立'!K17+'【女】国・私立'!K17</f>
        <v>0</v>
      </c>
      <c r="L17" s="345">
        <f>SUM(M17:N17)</f>
        <v>2</v>
      </c>
      <c r="M17" s="341">
        <f>'【男】国・私立'!M17+'【女】国・私立'!M17</f>
        <v>2</v>
      </c>
      <c r="N17" s="343">
        <f>'【男】国・私立'!N17+'【女】国・私立'!N17</f>
        <v>0</v>
      </c>
      <c r="O17" s="344">
        <f>'【男】国・私立'!O17+'【女】国・私立'!O17</f>
        <v>0</v>
      </c>
      <c r="P17" s="344">
        <f>'【男】国・私立'!P17+'【女】国・私立'!P17</f>
        <v>0</v>
      </c>
      <c r="Q17" s="344">
        <f>'【男】国・私立'!Q17+'【女】国・私立'!Q17</f>
        <v>0</v>
      </c>
      <c r="R17" s="344">
        <f>'【男】国・私立'!R17+'【女】国・私立'!R17</f>
        <v>1</v>
      </c>
      <c r="S17" s="346">
        <f>'【男】国・私立'!S17+'【女】国・私立'!S17</f>
        <v>0</v>
      </c>
      <c r="T17" s="347">
        <f>'【男】国・私立'!T17+'【女】国・私立'!T17</f>
        <v>0</v>
      </c>
      <c r="U17" s="344">
        <f>'【男】国・私立'!U17+'【女】国・私立'!U17</f>
        <v>0</v>
      </c>
      <c r="V17" s="344">
        <f>'【男】国・私立'!V17+'【女】国・私立'!V17</f>
        <v>0</v>
      </c>
      <c r="W17" s="348">
        <f>'【男】国・私立'!W17+'【女】国・私立'!W17</f>
        <v>0</v>
      </c>
    </row>
    <row r="18" ht="13.5">
      <c r="B18" s="122"/>
    </row>
    <row r="19" ht="14.25" thickBot="1">
      <c r="B19" s="86" t="s">
        <v>34</v>
      </c>
    </row>
    <row r="20" spans="2:23" ht="13.5">
      <c r="B20" s="123" t="s">
        <v>55</v>
      </c>
      <c r="C20" s="124"/>
      <c r="D20" s="125"/>
      <c r="E20" s="126"/>
      <c r="F20" s="127"/>
      <c r="G20" s="126"/>
      <c r="H20" s="127"/>
      <c r="I20" s="127"/>
      <c r="J20" s="126"/>
      <c r="K20" s="128"/>
      <c r="L20" s="126"/>
      <c r="M20" s="129"/>
      <c r="N20" s="126"/>
      <c r="O20" s="128"/>
      <c r="P20" s="126"/>
      <c r="Q20" s="130"/>
      <c r="R20" s="126"/>
      <c r="S20" s="304"/>
      <c r="T20" s="126"/>
      <c r="U20" s="128"/>
      <c r="V20" s="128"/>
      <c r="W20" s="131"/>
    </row>
    <row r="21" spans="2:23" ht="13.5">
      <c r="B21" s="132" t="s">
        <v>56</v>
      </c>
      <c r="C21" s="6">
        <f aca="true" t="shared" si="5" ref="C21:W21">C7/$C7*100</f>
        <v>100</v>
      </c>
      <c r="D21" s="58">
        <f t="shared" si="5"/>
        <v>70.05076142131979</v>
      </c>
      <c r="E21" s="140">
        <f t="shared" si="5"/>
        <v>69.54314720812182</v>
      </c>
      <c r="F21" s="8">
        <f t="shared" si="5"/>
        <v>0.5076142131979695</v>
      </c>
      <c r="G21" s="140">
        <f t="shared" si="5"/>
        <v>0</v>
      </c>
      <c r="H21" s="8">
        <f t="shared" si="5"/>
        <v>0</v>
      </c>
      <c r="I21" s="8">
        <f t="shared" si="5"/>
        <v>0</v>
      </c>
      <c r="J21" s="140">
        <f t="shared" si="5"/>
        <v>0</v>
      </c>
      <c r="K21" s="9">
        <f t="shared" si="5"/>
        <v>0.5076142131979695</v>
      </c>
      <c r="L21" s="140">
        <f t="shared" si="5"/>
        <v>0</v>
      </c>
      <c r="M21" s="7">
        <f t="shared" si="5"/>
        <v>0</v>
      </c>
      <c r="N21" s="140">
        <f t="shared" si="5"/>
        <v>0</v>
      </c>
      <c r="O21" s="9">
        <f t="shared" si="5"/>
        <v>0</v>
      </c>
      <c r="P21" s="140">
        <f t="shared" si="5"/>
        <v>0</v>
      </c>
      <c r="Q21" s="9">
        <f t="shared" si="5"/>
        <v>0</v>
      </c>
      <c r="R21" s="140">
        <f t="shared" si="5"/>
        <v>29.441624365482234</v>
      </c>
      <c r="S21" s="141">
        <f t="shared" si="5"/>
        <v>0</v>
      </c>
      <c r="T21" s="140">
        <f t="shared" si="5"/>
        <v>0</v>
      </c>
      <c r="U21" s="9">
        <f t="shared" si="5"/>
        <v>0</v>
      </c>
      <c r="V21" s="9">
        <f t="shared" si="5"/>
        <v>0</v>
      </c>
      <c r="W21" s="57">
        <f t="shared" si="5"/>
        <v>0</v>
      </c>
    </row>
    <row r="22" spans="2:23" ht="13.5">
      <c r="B22" s="132" t="s">
        <v>62</v>
      </c>
      <c r="C22" s="6">
        <f aca="true" t="shared" si="6" ref="C22:W22">C8/$C8*100</f>
        <v>100</v>
      </c>
      <c r="D22" s="58">
        <f t="shared" si="6"/>
        <v>75.87739288969918</v>
      </c>
      <c r="E22" s="140">
        <f t="shared" si="6"/>
        <v>70.38514129443938</v>
      </c>
      <c r="F22" s="8">
        <f t="shared" si="6"/>
        <v>4.968094804010939</v>
      </c>
      <c r="G22" s="140">
        <f t="shared" si="6"/>
        <v>0.034184138559708296</v>
      </c>
      <c r="H22" s="8">
        <f t="shared" si="6"/>
        <v>0.022789425706472195</v>
      </c>
      <c r="I22" s="8">
        <f t="shared" si="6"/>
        <v>0.46718322698268006</v>
      </c>
      <c r="J22" s="140">
        <f t="shared" si="6"/>
        <v>0</v>
      </c>
      <c r="K22" s="9">
        <f t="shared" si="6"/>
        <v>8.067456700091158</v>
      </c>
      <c r="L22" s="140">
        <f t="shared" si="6"/>
        <v>5.891066545123063</v>
      </c>
      <c r="M22" s="7">
        <f t="shared" si="6"/>
        <v>1.5724703737465817</v>
      </c>
      <c r="N22" s="140">
        <f t="shared" si="6"/>
        <v>4.318596171376481</v>
      </c>
      <c r="O22" s="9">
        <f t="shared" si="6"/>
        <v>0.1709206927985415</v>
      </c>
      <c r="P22" s="140">
        <f t="shared" si="6"/>
        <v>4.865542388331813</v>
      </c>
      <c r="Q22" s="9">
        <f t="shared" si="6"/>
        <v>0.31905195989061075</v>
      </c>
      <c r="R22" s="140">
        <f t="shared" si="6"/>
        <v>4.808568824065634</v>
      </c>
      <c r="S22" s="141">
        <f t="shared" si="6"/>
        <v>0</v>
      </c>
      <c r="T22" s="140">
        <f t="shared" si="6"/>
        <v>0</v>
      </c>
      <c r="U22" s="9">
        <f t="shared" si="6"/>
        <v>0.011394712853236098</v>
      </c>
      <c r="V22" s="9">
        <f t="shared" si="6"/>
        <v>0</v>
      </c>
      <c r="W22" s="57">
        <f t="shared" si="6"/>
        <v>0</v>
      </c>
    </row>
    <row r="23" spans="2:23" ht="13.5">
      <c r="B23" s="301" t="s">
        <v>24</v>
      </c>
      <c r="C23" s="6">
        <f aca="true" t="shared" si="7" ref="C23:W23">C9/$C9*100</f>
        <v>100</v>
      </c>
      <c r="D23" s="58">
        <f t="shared" si="7"/>
        <v>78.26729017967018</v>
      </c>
      <c r="E23" s="140">
        <f t="shared" si="7"/>
        <v>73.61555500861432</v>
      </c>
      <c r="F23" s="8">
        <f t="shared" si="7"/>
        <v>4.602510460251046</v>
      </c>
      <c r="G23" s="140">
        <f t="shared" si="7"/>
        <v>0.02461235540241201</v>
      </c>
      <c r="H23" s="8">
        <f t="shared" si="7"/>
        <v>0.02461235540241201</v>
      </c>
      <c r="I23" s="8">
        <f t="shared" si="7"/>
        <v>0</v>
      </c>
      <c r="J23" s="140">
        <f t="shared" si="7"/>
        <v>0</v>
      </c>
      <c r="K23" s="9">
        <f t="shared" si="7"/>
        <v>6.596111247846419</v>
      </c>
      <c r="L23" s="140">
        <f t="shared" si="7"/>
        <v>6.300762983017474</v>
      </c>
      <c r="M23" s="7">
        <f t="shared" si="7"/>
        <v>1.698252522766429</v>
      </c>
      <c r="N23" s="140">
        <f t="shared" si="7"/>
        <v>4.602510460251046</v>
      </c>
      <c r="O23" s="9">
        <f t="shared" si="7"/>
        <v>0.1845926655180901</v>
      </c>
      <c r="P23" s="140">
        <f t="shared" si="7"/>
        <v>3.888752153581098</v>
      </c>
      <c r="Q23" s="9">
        <f t="shared" si="7"/>
        <v>0.15998031011567806</v>
      </c>
      <c r="R23" s="140">
        <f t="shared" si="7"/>
        <v>4.602510460251046</v>
      </c>
      <c r="S23" s="141">
        <f t="shared" si="7"/>
        <v>0</v>
      </c>
      <c r="T23" s="140">
        <f t="shared" si="7"/>
        <v>0</v>
      </c>
      <c r="U23" s="9">
        <f t="shared" si="7"/>
        <v>0</v>
      </c>
      <c r="V23" s="9">
        <f t="shared" si="7"/>
        <v>0</v>
      </c>
      <c r="W23" s="57">
        <f t="shared" si="7"/>
        <v>0</v>
      </c>
    </row>
    <row r="24" spans="2:23" ht="13.5">
      <c r="B24" s="302" t="s">
        <v>27</v>
      </c>
      <c r="C24" s="6">
        <f aca="true" t="shared" si="8" ref="C24:W24">C10/$C10*100</f>
        <v>100</v>
      </c>
      <c r="D24" s="58">
        <f t="shared" si="8"/>
        <v>29.88505747126437</v>
      </c>
      <c r="E24" s="140">
        <f t="shared" si="8"/>
        <v>20.689655172413794</v>
      </c>
      <c r="F24" s="8">
        <f t="shared" si="8"/>
        <v>9.195402298850574</v>
      </c>
      <c r="G24" s="140">
        <f t="shared" si="8"/>
        <v>0</v>
      </c>
      <c r="H24" s="8">
        <f t="shared" si="8"/>
        <v>0</v>
      </c>
      <c r="I24" s="8">
        <f t="shared" si="8"/>
        <v>0</v>
      </c>
      <c r="J24" s="140">
        <f t="shared" si="8"/>
        <v>0</v>
      </c>
      <c r="K24" s="9">
        <f t="shared" si="8"/>
        <v>24.137931034482758</v>
      </c>
      <c r="L24" s="140">
        <f t="shared" si="8"/>
        <v>0</v>
      </c>
      <c r="M24" s="7">
        <f t="shared" si="8"/>
        <v>0</v>
      </c>
      <c r="N24" s="140">
        <f t="shared" si="8"/>
        <v>0</v>
      </c>
      <c r="O24" s="9">
        <f t="shared" si="8"/>
        <v>0</v>
      </c>
      <c r="P24" s="140">
        <f t="shared" si="8"/>
        <v>37.93103448275862</v>
      </c>
      <c r="Q24" s="9">
        <f t="shared" si="8"/>
        <v>0</v>
      </c>
      <c r="R24" s="140">
        <f t="shared" si="8"/>
        <v>8.045977011494253</v>
      </c>
      <c r="S24" s="141">
        <f t="shared" si="8"/>
        <v>0</v>
      </c>
      <c r="T24" s="140">
        <f t="shared" si="8"/>
        <v>0</v>
      </c>
      <c r="U24" s="9">
        <f t="shared" si="8"/>
        <v>0</v>
      </c>
      <c r="V24" s="9">
        <f t="shared" si="8"/>
        <v>0</v>
      </c>
      <c r="W24" s="57">
        <f t="shared" si="8"/>
        <v>0</v>
      </c>
    </row>
    <row r="25" spans="2:23" ht="13.5">
      <c r="B25" s="302" t="s">
        <v>58</v>
      </c>
      <c r="C25" s="6">
        <f aca="true" t="shared" si="9" ref="C25:W25">C11/$C11*100</f>
        <v>100</v>
      </c>
      <c r="D25" s="58">
        <f t="shared" si="9"/>
        <v>100</v>
      </c>
      <c r="E25" s="140">
        <f t="shared" si="9"/>
        <v>0</v>
      </c>
      <c r="F25" s="8">
        <f t="shared" si="9"/>
        <v>0</v>
      </c>
      <c r="G25" s="140">
        <f t="shared" si="9"/>
        <v>0</v>
      </c>
      <c r="H25" s="8">
        <f t="shared" si="9"/>
        <v>0</v>
      </c>
      <c r="I25" s="8">
        <f t="shared" si="9"/>
        <v>100</v>
      </c>
      <c r="J25" s="140">
        <f t="shared" si="9"/>
        <v>0</v>
      </c>
      <c r="K25" s="9">
        <f t="shared" si="9"/>
        <v>0</v>
      </c>
      <c r="L25" s="140">
        <f t="shared" si="9"/>
        <v>0</v>
      </c>
      <c r="M25" s="7">
        <f t="shared" si="9"/>
        <v>0</v>
      </c>
      <c r="N25" s="140">
        <f t="shared" si="9"/>
        <v>0</v>
      </c>
      <c r="O25" s="9">
        <f t="shared" si="9"/>
        <v>0</v>
      </c>
      <c r="P25" s="140">
        <f t="shared" si="9"/>
        <v>0</v>
      </c>
      <c r="Q25" s="9">
        <f t="shared" si="9"/>
        <v>0</v>
      </c>
      <c r="R25" s="140">
        <f t="shared" si="9"/>
        <v>0</v>
      </c>
      <c r="S25" s="141">
        <f t="shared" si="9"/>
        <v>0</v>
      </c>
      <c r="T25" s="140">
        <f t="shared" si="9"/>
        <v>0</v>
      </c>
      <c r="U25" s="9">
        <f t="shared" si="9"/>
        <v>0</v>
      </c>
      <c r="V25" s="9">
        <f t="shared" si="9"/>
        <v>0</v>
      </c>
      <c r="W25" s="57">
        <f t="shared" si="9"/>
        <v>0</v>
      </c>
    </row>
    <row r="26" spans="2:23" ht="13.5">
      <c r="B26" s="302" t="s">
        <v>59</v>
      </c>
      <c r="C26" s="6">
        <f aca="true" t="shared" si="10" ref="C26:W26">C12/$C12*100</f>
        <v>100</v>
      </c>
      <c r="D26" s="58">
        <f t="shared" si="10"/>
        <v>0</v>
      </c>
      <c r="E26" s="140">
        <f t="shared" si="10"/>
        <v>0</v>
      </c>
      <c r="F26" s="8">
        <f t="shared" si="10"/>
        <v>0</v>
      </c>
      <c r="G26" s="140">
        <f t="shared" si="10"/>
        <v>0</v>
      </c>
      <c r="H26" s="8">
        <f t="shared" si="10"/>
        <v>0</v>
      </c>
      <c r="I26" s="8">
        <f t="shared" si="10"/>
        <v>0</v>
      </c>
      <c r="J26" s="140">
        <f t="shared" si="10"/>
        <v>0</v>
      </c>
      <c r="K26" s="9">
        <f t="shared" si="10"/>
        <v>60</v>
      </c>
      <c r="L26" s="140">
        <f t="shared" si="10"/>
        <v>0</v>
      </c>
      <c r="M26" s="7">
        <f t="shared" si="10"/>
        <v>0</v>
      </c>
      <c r="N26" s="140">
        <f t="shared" si="10"/>
        <v>0</v>
      </c>
      <c r="O26" s="9">
        <f t="shared" si="10"/>
        <v>0</v>
      </c>
      <c r="P26" s="140">
        <f t="shared" si="10"/>
        <v>40</v>
      </c>
      <c r="Q26" s="9">
        <f t="shared" si="10"/>
        <v>0</v>
      </c>
      <c r="R26" s="140">
        <f t="shared" si="10"/>
        <v>0</v>
      </c>
      <c r="S26" s="141">
        <f t="shared" si="10"/>
        <v>0</v>
      </c>
      <c r="T26" s="140">
        <f t="shared" si="10"/>
        <v>0</v>
      </c>
      <c r="U26" s="9">
        <f t="shared" si="10"/>
        <v>0</v>
      </c>
      <c r="V26" s="9">
        <f t="shared" si="10"/>
        <v>0</v>
      </c>
      <c r="W26" s="57">
        <f t="shared" si="10"/>
        <v>0</v>
      </c>
    </row>
    <row r="27" spans="2:23" ht="13.5">
      <c r="B27" s="302" t="s">
        <v>31</v>
      </c>
      <c r="C27" s="6">
        <f aca="true" t="shared" si="11" ref="C27:W27">C13/$C13*100</f>
        <v>100</v>
      </c>
      <c r="D27" s="58">
        <f t="shared" si="11"/>
        <v>27.018633540372672</v>
      </c>
      <c r="E27" s="140">
        <f t="shared" si="11"/>
        <v>18.633540372670808</v>
      </c>
      <c r="F27" s="8">
        <f t="shared" si="11"/>
        <v>8.385093167701864</v>
      </c>
      <c r="G27" s="140">
        <f t="shared" si="11"/>
        <v>0</v>
      </c>
      <c r="H27" s="8">
        <f t="shared" si="11"/>
        <v>0</v>
      </c>
      <c r="I27" s="8">
        <f t="shared" si="11"/>
        <v>0</v>
      </c>
      <c r="J27" s="140">
        <f t="shared" si="11"/>
        <v>0</v>
      </c>
      <c r="K27" s="9">
        <f t="shared" si="11"/>
        <v>39.75155279503105</v>
      </c>
      <c r="L27" s="140">
        <f t="shared" si="11"/>
        <v>0</v>
      </c>
      <c r="M27" s="7">
        <f t="shared" si="11"/>
        <v>0</v>
      </c>
      <c r="N27" s="140">
        <f t="shared" si="11"/>
        <v>0</v>
      </c>
      <c r="O27" s="9">
        <f t="shared" si="11"/>
        <v>0</v>
      </c>
      <c r="P27" s="140">
        <f t="shared" si="11"/>
        <v>20.496894409937887</v>
      </c>
      <c r="Q27" s="9">
        <f t="shared" si="11"/>
        <v>4.3478260869565215</v>
      </c>
      <c r="R27" s="140">
        <f t="shared" si="11"/>
        <v>8.385093167701864</v>
      </c>
      <c r="S27" s="141">
        <f t="shared" si="11"/>
        <v>0</v>
      </c>
      <c r="T27" s="140">
        <f t="shared" si="11"/>
        <v>0</v>
      </c>
      <c r="U27" s="9">
        <f t="shared" si="11"/>
        <v>0</v>
      </c>
      <c r="V27" s="9">
        <f t="shared" si="11"/>
        <v>0</v>
      </c>
      <c r="W27" s="57">
        <f t="shared" si="11"/>
        <v>0</v>
      </c>
    </row>
    <row r="28" spans="2:23" ht="13.5">
      <c r="B28" s="352" t="s">
        <v>32</v>
      </c>
      <c r="C28" s="6">
        <f aca="true" t="shared" si="12" ref="C28:W28">C14/$C14*100</f>
        <v>100</v>
      </c>
      <c r="D28" s="58">
        <f t="shared" si="12"/>
        <v>74.35897435897436</v>
      </c>
      <c r="E28" s="140">
        <f t="shared" si="12"/>
        <v>60</v>
      </c>
      <c r="F28" s="8">
        <f t="shared" si="12"/>
        <v>13.846153846153847</v>
      </c>
      <c r="G28" s="140">
        <f t="shared" si="12"/>
        <v>0.5128205128205128</v>
      </c>
      <c r="H28" s="8">
        <f t="shared" si="12"/>
        <v>0</v>
      </c>
      <c r="I28" s="8">
        <f t="shared" si="12"/>
        <v>0</v>
      </c>
      <c r="J28" s="140">
        <f t="shared" si="12"/>
        <v>0</v>
      </c>
      <c r="K28" s="9">
        <f t="shared" si="12"/>
        <v>10.256410256410255</v>
      </c>
      <c r="L28" s="140">
        <f t="shared" si="12"/>
        <v>2.564102564102564</v>
      </c>
      <c r="M28" s="7">
        <f t="shared" si="12"/>
        <v>0</v>
      </c>
      <c r="N28" s="140">
        <f t="shared" si="12"/>
        <v>2.564102564102564</v>
      </c>
      <c r="O28" s="9">
        <f t="shared" si="12"/>
        <v>0</v>
      </c>
      <c r="P28" s="140">
        <f t="shared" si="12"/>
        <v>5.128205128205128</v>
      </c>
      <c r="Q28" s="9">
        <f t="shared" si="12"/>
        <v>0.5128205128205128</v>
      </c>
      <c r="R28" s="140">
        <f t="shared" si="12"/>
        <v>7.179487179487179</v>
      </c>
      <c r="S28" s="141">
        <f t="shared" si="12"/>
        <v>0</v>
      </c>
      <c r="T28" s="140">
        <f t="shared" si="12"/>
        <v>0</v>
      </c>
      <c r="U28" s="9">
        <f t="shared" si="12"/>
        <v>0.5128205128205128</v>
      </c>
      <c r="V28" s="9">
        <f t="shared" si="12"/>
        <v>0</v>
      </c>
      <c r="W28" s="57">
        <f t="shared" si="12"/>
        <v>0</v>
      </c>
    </row>
    <row r="29" spans="2:23" ht="13.5">
      <c r="B29" s="303" t="s">
        <v>60</v>
      </c>
      <c r="C29" s="133"/>
      <c r="D29" s="134"/>
      <c r="E29" s="136"/>
      <c r="F29" s="135"/>
      <c r="G29" s="136"/>
      <c r="H29" s="135"/>
      <c r="I29" s="135"/>
      <c r="J29" s="136"/>
      <c r="K29" s="137"/>
      <c r="L29" s="136"/>
      <c r="M29" s="138"/>
      <c r="N29" s="136"/>
      <c r="O29" s="137"/>
      <c r="P29" s="136"/>
      <c r="Q29" s="137"/>
      <c r="R29" s="136"/>
      <c r="S29" s="139"/>
      <c r="T29" s="136"/>
      <c r="U29" s="137"/>
      <c r="V29" s="137"/>
      <c r="W29" s="293"/>
    </row>
    <row r="30" spans="2:23" ht="13.5">
      <c r="B30" s="132" t="s">
        <v>61</v>
      </c>
      <c r="C30" s="6">
        <f aca="true" t="shared" si="13" ref="C30:W30">C16/$C16*100</f>
        <v>100</v>
      </c>
      <c r="D30" s="58">
        <f t="shared" si="13"/>
        <v>25</v>
      </c>
      <c r="E30" s="140">
        <f t="shared" si="13"/>
        <v>25</v>
      </c>
      <c r="F30" s="8">
        <f t="shared" si="13"/>
        <v>0</v>
      </c>
      <c r="G30" s="140">
        <f t="shared" si="13"/>
        <v>0</v>
      </c>
      <c r="H30" s="8">
        <f t="shared" si="13"/>
        <v>0</v>
      </c>
      <c r="I30" s="8">
        <f t="shared" si="13"/>
        <v>0</v>
      </c>
      <c r="J30" s="140">
        <f t="shared" si="13"/>
        <v>0</v>
      </c>
      <c r="K30" s="9">
        <f t="shared" si="13"/>
        <v>0</v>
      </c>
      <c r="L30" s="140">
        <f t="shared" si="13"/>
        <v>50</v>
      </c>
      <c r="M30" s="7">
        <f t="shared" si="13"/>
        <v>50</v>
      </c>
      <c r="N30" s="140">
        <f t="shared" si="13"/>
        <v>0</v>
      </c>
      <c r="O30" s="9">
        <f t="shared" si="13"/>
        <v>0</v>
      </c>
      <c r="P30" s="140">
        <f t="shared" si="13"/>
        <v>0</v>
      </c>
      <c r="Q30" s="9">
        <f t="shared" si="13"/>
        <v>0</v>
      </c>
      <c r="R30" s="140">
        <f t="shared" si="13"/>
        <v>25</v>
      </c>
      <c r="S30" s="141">
        <f t="shared" si="13"/>
        <v>0</v>
      </c>
      <c r="T30" s="140">
        <f t="shared" si="13"/>
        <v>0</v>
      </c>
      <c r="U30" s="9">
        <f t="shared" si="13"/>
        <v>0</v>
      </c>
      <c r="V30" s="9">
        <f t="shared" si="13"/>
        <v>0</v>
      </c>
      <c r="W30" s="57">
        <f t="shared" si="13"/>
        <v>0</v>
      </c>
    </row>
    <row r="31" spans="2:23" ht="14.25" thickBot="1">
      <c r="B31" s="365" t="s">
        <v>24</v>
      </c>
      <c r="C31" s="142">
        <f aca="true" t="shared" si="14" ref="C31:W31">C17/$C17*100</f>
        <v>100</v>
      </c>
      <c r="D31" s="61">
        <f t="shared" si="14"/>
        <v>25</v>
      </c>
      <c r="E31" s="145">
        <f t="shared" si="14"/>
        <v>25</v>
      </c>
      <c r="F31" s="144">
        <f t="shared" si="14"/>
        <v>0</v>
      </c>
      <c r="G31" s="145">
        <f t="shared" si="14"/>
        <v>0</v>
      </c>
      <c r="H31" s="144">
        <f t="shared" si="14"/>
        <v>0</v>
      </c>
      <c r="I31" s="144">
        <f t="shared" si="14"/>
        <v>0</v>
      </c>
      <c r="J31" s="145">
        <f t="shared" si="14"/>
        <v>0</v>
      </c>
      <c r="K31" s="10">
        <f t="shared" si="14"/>
        <v>0</v>
      </c>
      <c r="L31" s="145">
        <f t="shared" si="14"/>
        <v>50</v>
      </c>
      <c r="M31" s="143">
        <f t="shared" si="14"/>
        <v>50</v>
      </c>
      <c r="N31" s="145">
        <f t="shared" si="14"/>
        <v>0</v>
      </c>
      <c r="O31" s="10">
        <f t="shared" si="14"/>
        <v>0</v>
      </c>
      <c r="P31" s="145">
        <f t="shared" si="14"/>
        <v>0</v>
      </c>
      <c r="Q31" s="10">
        <f t="shared" si="14"/>
        <v>0</v>
      </c>
      <c r="R31" s="145">
        <f t="shared" si="14"/>
        <v>25</v>
      </c>
      <c r="S31" s="295">
        <f t="shared" si="14"/>
        <v>0</v>
      </c>
      <c r="T31" s="145">
        <f t="shared" si="14"/>
        <v>0</v>
      </c>
      <c r="U31" s="10">
        <f t="shared" si="14"/>
        <v>0</v>
      </c>
      <c r="V31" s="10">
        <f t="shared" si="14"/>
        <v>0</v>
      </c>
      <c r="W31" s="60">
        <f t="shared" si="14"/>
        <v>0</v>
      </c>
    </row>
  </sheetData>
  <sheetProtection/>
  <mergeCells count="25">
    <mergeCell ref="M3:N3"/>
    <mergeCell ref="T3:W3"/>
    <mergeCell ref="M4:M5"/>
    <mergeCell ref="N4:N5"/>
    <mergeCell ref="O4:O5"/>
    <mergeCell ref="K4:K5"/>
    <mergeCell ref="L4:L5"/>
    <mergeCell ref="W4:W5"/>
    <mergeCell ref="T2:W2"/>
    <mergeCell ref="U4:U5"/>
    <mergeCell ref="Q4:Q5"/>
    <mergeCell ref="R4:R5"/>
    <mergeCell ref="S4:S5"/>
    <mergeCell ref="T4:T5"/>
    <mergeCell ref="V4:V5"/>
    <mergeCell ref="B3:B5"/>
    <mergeCell ref="C3:C4"/>
    <mergeCell ref="D3:J3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1"/>
  <sheetViews>
    <sheetView view="pageBreakPreview" zoomScale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3" sqref="B3:B5"/>
    </sheetView>
  </sheetViews>
  <sheetFormatPr defaultColWidth="5.875" defaultRowHeight="13.5"/>
  <cols>
    <col min="1" max="1" width="9.00390625" style="147" customWidth="1"/>
    <col min="2" max="2" width="12.50390625" style="147" customWidth="1"/>
    <col min="3" max="3" width="11.125" style="147" bestFit="1" customWidth="1"/>
    <col min="4" max="4" width="9.00390625" style="147" customWidth="1"/>
    <col min="5" max="5" width="7.50390625" style="147" customWidth="1"/>
    <col min="6" max="6" width="7.125" style="147" customWidth="1"/>
    <col min="7" max="8" width="5.875" style="147" customWidth="1"/>
    <col min="9" max="9" width="6.50390625" style="147" customWidth="1"/>
    <col min="10" max="10" width="5.875" style="147" customWidth="1"/>
    <col min="11" max="11" width="8.25390625" style="147" customWidth="1"/>
    <col min="12" max="14" width="6.875" style="147" customWidth="1"/>
    <col min="15" max="15" width="6.00390625" style="147" customWidth="1"/>
    <col min="16" max="18" width="7.125" style="147" customWidth="1"/>
    <col min="19" max="19" width="4.50390625" style="147" customWidth="1"/>
    <col min="20" max="22" width="4.375" style="147" customWidth="1"/>
    <col min="23" max="23" width="4.50390625" style="147" customWidth="1"/>
    <col min="24" max="250" width="9.00390625" style="147" customWidth="1"/>
    <col min="251" max="251" width="12.50390625" style="147" customWidth="1"/>
    <col min="252" max="252" width="11.125" style="147" bestFit="1" customWidth="1"/>
    <col min="253" max="253" width="9.00390625" style="147" customWidth="1"/>
    <col min="254" max="254" width="7.50390625" style="147" customWidth="1"/>
    <col min="255" max="255" width="7.125" style="147" customWidth="1"/>
    <col min="256" max="16384" width="5.875" style="147" customWidth="1"/>
  </cols>
  <sheetData>
    <row r="1" ht="17.25">
      <c r="B1" s="146" t="s">
        <v>81</v>
      </c>
    </row>
    <row r="2" spans="2:20" ht="18" thickBot="1">
      <c r="B2" s="146"/>
      <c r="T2" s="198" t="s">
        <v>82</v>
      </c>
    </row>
    <row r="3" spans="2:23" ht="29.25" customHeight="1" thickBot="1">
      <c r="B3" s="546" t="s">
        <v>0</v>
      </c>
      <c r="C3" s="549" t="s">
        <v>1</v>
      </c>
      <c r="D3" s="551" t="s">
        <v>2</v>
      </c>
      <c r="E3" s="552"/>
      <c r="F3" s="552"/>
      <c r="G3" s="552"/>
      <c r="H3" s="552"/>
      <c r="I3" s="552"/>
      <c r="J3" s="553"/>
      <c r="K3" s="148" t="s">
        <v>45</v>
      </c>
      <c r="L3" s="149" t="s">
        <v>46</v>
      </c>
      <c r="M3" s="554" t="s">
        <v>3</v>
      </c>
      <c r="N3" s="555"/>
      <c r="O3" s="148" t="s">
        <v>47</v>
      </c>
      <c r="P3" s="148" t="s">
        <v>48</v>
      </c>
      <c r="Q3" s="148" t="s">
        <v>49</v>
      </c>
      <c r="R3" s="148" t="s">
        <v>50</v>
      </c>
      <c r="S3" s="149" t="s">
        <v>51</v>
      </c>
      <c r="T3" s="532" t="s">
        <v>52</v>
      </c>
      <c r="U3" s="533"/>
      <c r="V3" s="533"/>
      <c r="W3" s="534"/>
    </row>
    <row r="4" spans="2:23" ht="45.75" customHeight="1">
      <c r="B4" s="547"/>
      <c r="C4" s="550"/>
      <c r="D4" s="556" t="s">
        <v>4</v>
      </c>
      <c r="E4" s="558" t="s">
        <v>5</v>
      </c>
      <c r="F4" s="560" t="s">
        <v>6</v>
      </c>
      <c r="G4" s="560" t="s">
        <v>7</v>
      </c>
      <c r="H4" s="560" t="s">
        <v>8</v>
      </c>
      <c r="I4" s="560" t="s">
        <v>9</v>
      </c>
      <c r="J4" s="537" t="s">
        <v>10</v>
      </c>
      <c r="K4" s="540" t="s">
        <v>11</v>
      </c>
      <c r="L4" s="564" t="s">
        <v>4</v>
      </c>
      <c r="M4" s="535" t="s">
        <v>12</v>
      </c>
      <c r="N4" s="537" t="s">
        <v>13</v>
      </c>
      <c r="O4" s="539" t="s">
        <v>14</v>
      </c>
      <c r="P4" s="150" t="s">
        <v>63</v>
      </c>
      <c r="Q4" s="540" t="s">
        <v>15</v>
      </c>
      <c r="R4" s="566" t="s">
        <v>16</v>
      </c>
      <c r="S4" s="545" t="s">
        <v>64</v>
      </c>
      <c r="T4" s="562" t="s">
        <v>17</v>
      </c>
      <c r="U4" s="543" t="s">
        <v>18</v>
      </c>
      <c r="V4" s="543" t="s">
        <v>19</v>
      </c>
      <c r="W4" s="541" t="s">
        <v>20</v>
      </c>
    </row>
    <row r="5" spans="2:23" ht="44.25" customHeight="1" thickBot="1">
      <c r="B5" s="548"/>
      <c r="C5" s="151" t="s">
        <v>21</v>
      </c>
      <c r="D5" s="557"/>
      <c r="E5" s="559"/>
      <c r="F5" s="561"/>
      <c r="G5" s="561"/>
      <c r="H5" s="561"/>
      <c r="I5" s="561"/>
      <c r="J5" s="538"/>
      <c r="K5" s="540"/>
      <c r="L5" s="565"/>
      <c r="M5" s="536"/>
      <c r="N5" s="538"/>
      <c r="O5" s="539"/>
      <c r="P5" s="152" t="s">
        <v>22</v>
      </c>
      <c r="Q5" s="540"/>
      <c r="R5" s="566"/>
      <c r="S5" s="545"/>
      <c r="T5" s="563"/>
      <c r="U5" s="544"/>
      <c r="V5" s="544"/>
      <c r="W5" s="542"/>
    </row>
    <row r="6" spans="2:23" ht="13.5" customHeight="1">
      <c r="B6" s="153" t="s">
        <v>55</v>
      </c>
      <c r="C6" s="154"/>
      <c r="D6" s="155"/>
      <c r="E6" s="156"/>
      <c r="F6" s="157"/>
      <c r="G6" s="157"/>
      <c r="H6" s="157"/>
      <c r="I6" s="157"/>
      <c r="J6" s="158"/>
      <c r="K6" s="159"/>
      <c r="L6" s="160"/>
      <c r="M6" s="161"/>
      <c r="N6" s="158"/>
      <c r="O6" s="162"/>
      <c r="P6" s="163"/>
      <c r="Q6" s="159"/>
      <c r="R6" s="164"/>
      <c r="S6" s="165"/>
      <c r="T6" s="166"/>
      <c r="U6" s="167"/>
      <c r="V6" s="167"/>
      <c r="W6" s="168"/>
    </row>
    <row r="7" spans="2:23" s="356" customFormat="1" ht="13.5" customHeight="1">
      <c r="B7" s="305" t="s">
        <v>56</v>
      </c>
      <c r="C7" s="306">
        <f>D7+K7+L7+O7+P7+Q7+R7+S7</f>
        <v>98</v>
      </c>
      <c r="D7" s="307">
        <f>SUM(E7:J7)</f>
        <v>62</v>
      </c>
      <c r="E7" s="308">
        <v>62</v>
      </c>
      <c r="F7" s="309">
        <v>0</v>
      </c>
      <c r="G7" s="309">
        <v>0</v>
      </c>
      <c r="H7" s="309">
        <v>0</v>
      </c>
      <c r="I7" s="309">
        <v>0</v>
      </c>
      <c r="J7" s="310">
        <v>0</v>
      </c>
      <c r="K7" s="311">
        <v>0</v>
      </c>
      <c r="L7" s="311">
        <f>SUM(M7:N7)</f>
        <v>0</v>
      </c>
      <c r="M7" s="312">
        <v>0</v>
      </c>
      <c r="N7" s="310">
        <v>0</v>
      </c>
      <c r="O7" s="311">
        <v>0</v>
      </c>
      <c r="P7" s="311">
        <v>0</v>
      </c>
      <c r="Q7" s="311">
        <v>0</v>
      </c>
      <c r="R7" s="311">
        <v>36</v>
      </c>
      <c r="S7" s="313">
        <v>0</v>
      </c>
      <c r="T7" s="314">
        <v>0</v>
      </c>
      <c r="U7" s="311">
        <v>0</v>
      </c>
      <c r="V7" s="311">
        <v>0</v>
      </c>
      <c r="W7" s="315">
        <v>0</v>
      </c>
    </row>
    <row r="8" spans="2:23" s="356" customFormat="1" ht="13.5" customHeight="1">
      <c r="B8" s="305" t="s">
        <v>57</v>
      </c>
      <c r="C8" s="316">
        <f aca="true" t="shared" si="0" ref="C8:W8">SUM(C9:C14)</f>
        <v>4347</v>
      </c>
      <c r="D8" s="317">
        <f t="shared" si="0"/>
        <v>3136</v>
      </c>
      <c r="E8" s="318">
        <f t="shared" si="0"/>
        <v>3088</v>
      </c>
      <c r="F8" s="319">
        <f t="shared" si="0"/>
        <v>45</v>
      </c>
      <c r="G8" s="319">
        <f t="shared" si="0"/>
        <v>1</v>
      </c>
      <c r="H8" s="319">
        <f t="shared" si="0"/>
        <v>0</v>
      </c>
      <c r="I8" s="319">
        <f t="shared" si="0"/>
        <v>2</v>
      </c>
      <c r="J8" s="320">
        <f t="shared" si="0"/>
        <v>0</v>
      </c>
      <c r="K8" s="321">
        <f t="shared" si="0"/>
        <v>328</v>
      </c>
      <c r="L8" s="311">
        <f t="shared" si="0"/>
        <v>340</v>
      </c>
      <c r="M8" s="322">
        <f t="shared" si="0"/>
        <v>79</v>
      </c>
      <c r="N8" s="320">
        <f t="shared" si="0"/>
        <v>261</v>
      </c>
      <c r="O8" s="321">
        <f t="shared" si="0"/>
        <v>12</v>
      </c>
      <c r="P8" s="321">
        <f t="shared" si="0"/>
        <v>267</v>
      </c>
      <c r="Q8" s="321">
        <f t="shared" si="0"/>
        <v>12</v>
      </c>
      <c r="R8" s="321">
        <f t="shared" si="0"/>
        <v>252</v>
      </c>
      <c r="S8" s="323">
        <f t="shared" si="0"/>
        <v>0</v>
      </c>
      <c r="T8" s="324">
        <f t="shared" si="0"/>
        <v>0</v>
      </c>
      <c r="U8" s="321">
        <f t="shared" si="0"/>
        <v>1</v>
      </c>
      <c r="V8" s="321">
        <f t="shared" si="0"/>
        <v>0</v>
      </c>
      <c r="W8" s="325">
        <f t="shared" si="0"/>
        <v>0</v>
      </c>
    </row>
    <row r="9" spans="2:23" s="356" customFormat="1" ht="13.5" customHeight="1">
      <c r="B9" s="326" t="s">
        <v>24</v>
      </c>
      <c r="C9" s="316">
        <f aca="true" t="shared" si="1" ref="C9:C14">D9+K9+L9+O9+P9+Q9+R9+S9</f>
        <v>4082</v>
      </c>
      <c r="D9" s="317">
        <f aca="true" t="shared" si="2" ref="D9:D14">SUM(E9:J9)</f>
        <v>3047</v>
      </c>
      <c r="E9" s="318">
        <v>3012</v>
      </c>
      <c r="F9" s="319">
        <v>35</v>
      </c>
      <c r="G9" s="319">
        <v>0</v>
      </c>
      <c r="H9" s="319">
        <v>0</v>
      </c>
      <c r="I9" s="319">
        <v>0</v>
      </c>
      <c r="J9" s="320">
        <v>0</v>
      </c>
      <c r="K9" s="321">
        <v>242</v>
      </c>
      <c r="L9" s="311">
        <f aca="true" t="shared" si="3" ref="L9:L14">SUM(M9:N9)</f>
        <v>340</v>
      </c>
      <c r="M9" s="322">
        <v>79</v>
      </c>
      <c r="N9" s="320">
        <v>261</v>
      </c>
      <c r="O9" s="321">
        <v>12</v>
      </c>
      <c r="P9" s="321">
        <v>207</v>
      </c>
      <c r="Q9" s="321">
        <v>5</v>
      </c>
      <c r="R9" s="321">
        <v>229</v>
      </c>
      <c r="S9" s="323">
        <v>0</v>
      </c>
      <c r="T9" s="324">
        <v>0</v>
      </c>
      <c r="U9" s="321">
        <v>0</v>
      </c>
      <c r="V9" s="321">
        <v>0</v>
      </c>
      <c r="W9" s="325">
        <v>0</v>
      </c>
    </row>
    <row r="10" spans="2:23" s="356" customFormat="1" ht="13.5" customHeight="1">
      <c r="B10" s="327" t="s">
        <v>27</v>
      </c>
      <c r="C10" s="316">
        <f t="shared" si="1"/>
        <v>52</v>
      </c>
      <c r="D10" s="317">
        <f t="shared" si="2"/>
        <v>14</v>
      </c>
      <c r="E10" s="318">
        <v>11</v>
      </c>
      <c r="F10" s="319">
        <v>3</v>
      </c>
      <c r="G10" s="319">
        <v>0</v>
      </c>
      <c r="H10" s="319">
        <v>0</v>
      </c>
      <c r="I10" s="319">
        <v>0</v>
      </c>
      <c r="J10" s="320">
        <v>0</v>
      </c>
      <c r="K10" s="321">
        <v>11</v>
      </c>
      <c r="L10" s="311">
        <f t="shared" si="3"/>
        <v>0</v>
      </c>
      <c r="M10" s="322">
        <v>0</v>
      </c>
      <c r="N10" s="320">
        <v>0</v>
      </c>
      <c r="O10" s="321">
        <v>0</v>
      </c>
      <c r="P10" s="321">
        <v>23</v>
      </c>
      <c r="Q10" s="321">
        <v>0</v>
      </c>
      <c r="R10" s="321">
        <v>4</v>
      </c>
      <c r="S10" s="323">
        <v>0</v>
      </c>
      <c r="T10" s="324">
        <v>0</v>
      </c>
      <c r="U10" s="321">
        <v>0</v>
      </c>
      <c r="V10" s="321">
        <v>0</v>
      </c>
      <c r="W10" s="325">
        <v>0</v>
      </c>
    </row>
    <row r="11" spans="2:23" s="356" customFormat="1" ht="13.5" customHeight="1">
      <c r="B11" s="327" t="s">
        <v>58</v>
      </c>
      <c r="C11" s="316">
        <f t="shared" si="1"/>
        <v>2</v>
      </c>
      <c r="D11" s="317">
        <f t="shared" si="2"/>
        <v>2</v>
      </c>
      <c r="E11" s="318">
        <v>0</v>
      </c>
      <c r="F11" s="319">
        <v>0</v>
      </c>
      <c r="G11" s="319">
        <v>0</v>
      </c>
      <c r="H11" s="319">
        <v>0</v>
      </c>
      <c r="I11" s="319">
        <v>2</v>
      </c>
      <c r="J11" s="320">
        <v>0</v>
      </c>
      <c r="K11" s="321">
        <v>0</v>
      </c>
      <c r="L11" s="311">
        <f t="shared" si="3"/>
        <v>0</v>
      </c>
      <c r="M11" s="322">
        <v>0</v>
      </c>
      <c r="N11" s="320">
        <v>0</v>
      </c>
      <c r="O11" s="321">
        <v>0</v>
      </c>
      <c r="P11" s="321">
        <v>0</v>
      </c>
      <c r="Q11" s="321">
        <v>0</v>
      </c>
      <c r="R11" s="321">
        <v>0</v>
      </c>
      <c r="S11" s="323">
        <v>0</v>
      </c>
      <c r="T11" s="324">
        <v>0</v>
      </c>
      <c r="U11" s="321">
        <v>0</v>
      </c>
      <c r="V11" s="321">
        <v>0</v>
      </c>
      <c r="W11" s="325">
        <v>0</v>
      </c>
    </row>
    <row r="12" spans="2:23" s="356" customFormat="1" ht="13.5" customHeight="1">
      <c r="B12" s="327" t="s">
        <v>59</v>
      </c>
      <c r="C12" s="316">
        <f t="shared" si="1"/>
        <v>0</v>
      </c>
      <c r="D12" s="317">
        <f t="shared" si="2"/>
        <v>0</v>
      </c>
      <c r="E12" s="318">
        <v>0</v>
      </c>
      <c r="F12" s="319">
        <v>0</v>
      </c>
      <c r="G12" s="319">
        <v>0</v>
      </c>
      <c r="H12" s="319">
        <v>0</v>
      </c>
      <c r="I12" s="319">
        <v>0</v>
      </c>
      <c r="J12" s="320">
        <v>0</v>
      </c>
      <c r="K12" s="321">
        <v>0</v>
      </c>
      <c r="L12" s="311">
        <f t="shared" si="3"/>
        <v>0</v>
      </c>
      <c r="M12" s="322">
        <v>0</v>
      </c>
      <c r="N12" s="320">
        <v>0</v>
      </c>
      <c r="O12" s="321">
        <v>0</v>
      </c>
      <c r="P12" s="321">
        <v>0</v>
      </c>
      <c r="Q12" s="321">
        <v>0</v>
      </c>
      <c r="R12" s="321">
        <v>0</v>
      </c>
      <c r="S12" s="323">
        <v>0</v>
      </c>
      <c r="T12" s="324">
        <v>0</v>
      </c>
      <c r="U12" s="321">
        <v>0</v>
      </c>
      <c r="V12" s="321">
        <v>0</v>
      </c>
      <c r="W12" s="325">
        <v>0</v>
      </c>
    </row>
    <row r="13" spans="2:23" s="356" customFormat="1" ht="13.5" customHeight="1">
      <c r="B13" s="327" t="s">
        <v>31</v>
      </c>
      <c r="C13" s="316">
        <f t="shared" si="1"/>
        <v>166</v>
      </c>
      <c r="D13" s="317">
        <f t="shared" si="2"/>
        <v>41</v>
      </c>
      <c r="E13" s="318">
        <v>39</v>
      </c>
      <c r="F13" s="319">
        <v>2</v>
      </c>
      <c r="G13" s="319">
        <v>0</v>
      </c>
      <c r="H13" s="319">
        <v>0</v>
      </c>
      <c r="I13" s="319">
        <v>0</v>
      </c>
      <c r="J13" s="320">
        <v>0</v>
      </c>
      <c r="K13" s="321">
        <v>68</v>
      </c>
      <c r="L13" s="311">
        <f t="shared" si="3"/>
        <v>0</v>
      </c>
      <c r="M13" s="322">
        <v>0</v>
      </c>
      <c r="N13" s="320">
        <v>0</v>
      </c>
      <c r="O13" s="321">
        <v>0</v>
      </c>
      <c r="P13" s="321">
        <v>36</v>
      </c>
      <c r="Q13" s="321">
        <v>7</v>
      </c>
      <c r="R13" s="321">
        <v>14</v>
      </c>
      <c r="S13" s="323">
        <v>0</v>
      </c>
      <c r="T13" s="324">
        <v>0</v>
      </c>
      <c r="U13" s="321">
        <v>0</v>
      </c>
      <c r="V13" s="321">
        <v>0</v>
      </c>
      <c r="W13" s="325">
        <v>0</v>
      </c>
    </row>
    <row r="14" spans="2:23" s="356" customFormat="1" ht="13.5" customHeight="1">
      <c r="B14" s="352" t="s">
        <v>32</v>
      </c>
      <c r="C14" s="316">
        <f t="shared" si="1"/>
        <v>45</v>
      </c>
      <c r="D14" s="317">
        <f t="shared" si="2"/>
        <v>32</v>
      </c>
      <c r="E14" s="322">
        <v>26</v>
      </c>
      <c r="F14" s="319">
        <v>5</v>
      </c>
      <c r="G14" s="319">
        <v>1</v>
      </c>
      <c r="H14" s="319">
        <v>0</v>
      </c>
      <c r="I14" s="319">
        <v>0</v>
      </c>
      <c r="J14" s="320">
        <v>0</v>
      </c>
      <c r="K14" s="321">
        <v>7</v>
      </c>
      <c r="L14" s="311">
        <f t="shared" si="3"/>
        <v>0</v>
      </c>
      <c r="M14" s="322">
        <v>0</v>
      </c>
      <c r="N14" s="320">
        <v>0</v>
      </c>
      <c r="O14" s="321">
        <v>0</v>
      </c>
      <c r="P14" s="321">
        <v>1</v>
      </c>
      <c r="Q14" s="321">
        <v>0</v>
      </c>
      <c r="R14" s="321">
        <v>5</v>
      </c>
      <c r="S14" s="323">
        <v>0</v>
      </c>
      <c r="T14" s="324">
        <v>0</v>
      </c>
      <c r="U14" s="321">
        <v>1</v>
      </c>
      <c r="V14" s="321">
        <v>0</v>
      </c>
      <c r="W14" s="325">
        <v>0</v>
      </c>
    </row>
    <row r="15" spans="2:23" s="356" customFormat="1" ht="13.5" customHeight="1">
      <c r="B15" s="328" t="s">
        <v>60</v>
      </c>
      <c r="C15" s="329"/>
      <c r="D15" s="330"/>
      <c r="E15" s="331"/>
      <c r="F15" s="332"/>
      <c r="G15" s="332"/>
      <c r="H15" s="332"/>
      <c r="I15" s="332"/>
      <c r="J15" s="333"/>
      <c r="K15" s="334"/>
      <c r="L15" s="335"/>
      <c r="M15" s="331"/>
      <c r="N15" s="333"/>
      <c r="O15" s="334"/>
      <c r="P15" s="334"/>
      <c r="Q15" s="334"/>
      <c r="R15" s="334"/>
      <c r="S15" s="336"/>
      <c r="T15" s="337"/>
      <c r="U15" s="334"/>
      <c r="V15" s="334"/>
      <c r="W15" s="338"/>
    </row>
    <row r="16" spans="2:23" s="356" customFormat="1" ht="13.5" customHeight="1">
      <c r="B16" s="305" t="s">
        <v>61</v>
      </c>
      <c r="C16" s="316">
        <f aca="true" t="shared" si="4" ref="C16:W16">SUM(C17:C17)</f>
        <v>4</v>
      </c>
      <c r="D16" s="317">
        <f t="shared" si="4"/>
        <v>1</v>
      </c>
      <c r="E16" s="322">
        <f t="shared" si="4"/>
        <v>1</v>
      </c>
      <c r="F16" s="319">
        <f t="shared" si="4"/>
        <v>0</v>
      </c>
      <c r="G16" s="319">
        <f t="shared" si="4"/>
        <v>0</v>
      </c>
      <c r="H16" s="319">
        <f t="shared" si="4"/>
        <v>0</v>
      </c>
      <c r="I16" s="319">
        <f t="shared" si="4"/>
        <v>0</v>
      </c>
      <c r="J16" s="320">
        <f t="shared" si="4"/>
        <v>0</v>
      </c>
      <c r="K16" s="321">
        <f t="shared" si="4"/>
        <v>0</v>
      </c>
      <c r="L16" s="311">
        <f t="shared" si="4"/>
        <v>2</v>
      </c>
      <c r="M16" s="322">
        <f t="shared" si="4"/>
        <v>2</v>
      </c>
      <c r="N16" s="320">
        <f t="shared" si="4"/>
        <v>0</v>
      </c>
      <c r="O16" s="321">
        <f t="shared" si="4"/>
        <v>0</v>
      </c>
      <c r="P16" s="321">
        <f t="shared" si="4"/>
        <v>0</v>
      </c>
      <c r="Q16" s="321">
        <f t="shared" si="4"/>
        <v>0</v>
      </c>
      <c r="R16" s="321">
        <f t="shared" si="4"/>
        <v>1</v>
      </c>
      <c r="S16" s="1">
        <f t="shared" si="4"/>
        <v>0</v>
      </c>
      <c r="T16" s="324">
        <f t="shared" si="4"/>
        <v>0</v>
      </c>
      <c r="U16" s="321">
        <f t="shared" si="4"/>
        <v>0</v>
      </c>
      <c r="V16" s="321">
        <f t="shared" si="4"/>
        <v>0</v>
      </c>
      <c r="W16" s="325">
        <f t="shared" si="4"/>
        <v>0</v>
      </c>
    </row>
    <row r="17" spans="2:23" s="356" customFormat="1" ht="13.5" customHeight="1" thickBot="1">
      <c r="B17" s="366" t="s">
        <v>24</v>
      </c>
      <c r="C17" s="339">
        <f>D17+K17+L17+O17+P17+Q17+R17+S17</f>
        <v>4</v>
      </c>
      <c r="D17" s="340">
        <f>SUM(E17:J17)</f>
        <v>1</v>
      </c>
      <c r="E17" s="341">
        <v>1</v>
      </c>
      <c r="F17" s="342">
        <v>0</v>
      </c>
      <c r="G17" s="342">
        <v>0</v>
      </c>
      <c r="H17" s="342">
        <v>0</v>
      </c>
      <c r="I17" s="342">
        <v>0</v>
      </c>
      <c r="J17" s="343">
        <v>0</v>
      </c>
      <c r="K17" s="344">
        <v>0</v>
      </c>
      <c r="L17" s="345">
        <f>SUM(M17:N17)</f>
        <v>2</v>
      </c>
      <c r="M17" s="341">
        <v>2</v>
      </c>
      <c r="N17" s="343">
        <v>0</v>
      </c>
      <c r="O17" s="344">
        <v>0</v>
      </c>
      <c r="P17" s="344">
        <v>0</v>
      </c>
      <c r="Q17" s="344">
        <v>0</v>
      </c>
      <c r="R17" s="344">
        <v>1</v>
      </c>
      <c r="S17" s="346">
        <v>0</v>
      </c>
      <c r="T17" s="347">
        <v>0</v>
      </c>
      <c r="U17" s="344">
        <v>0</v>
      </c>
      <c r="V17" s="344">
        <v>0</v>
      </c>
      <c r="W17" s="348">
        <v>0</v>
      </c>
    </row>
    <row r="18" spans="2:3" ht="13.5">
      <c r="B18" s="169"/>
      <c r="C18" s="169"/>
    </row>
    <row r="19" s="64" customFormat="1" ht="14.25" thickBot="1">
      <c r="B19" s="86" t="s">
        <v>34</v>
      </c>
    </row>
    <row r="20" spans="2:23" s="64" customFormat="1" ht="13.5">
      <c r="B20" s="123" t="s">
        <v>55</v>
      </c>
      <c r="C20" s="124"/>
      <c r="D20" s="125"/>
      <c r="E20" s="126"/>
      <c r="F20" s="127"/>
      <c r="G20" s="126"/>
      <c r="H20" s="127"/>
      <c r="I20" s="127"/>
      <c r="J20" s="126"/>
      <c r="K20" s="128"/>
      <c r="L20" s="126"/>
      <c r="M20" s="129"/>
      <c r="N20" s="126"/>
      <c r="O20" s="128"/>
      <c r="P20" s="126"/>
      <c r="Q20" s="130"/>
      <c r="R20" s="126"/>
      <c r="S20" s="304"/>
      <c r="T20" s="126"/>
      <c r="U20" s="128"/>
      <c r="V20" s="128"/>
      <c r="W20" s="131"/>
    </row>
    <row r="21" spans="2:23" s="64" customFormat="1" ht="13.5">
      <c r="B21" s="132" t="s">
        <v>56</v>
      </c>
      <c r="C21" s="6">
        <f aca="true" t="shared" si="5" ref="C21:W21">C7/$C7*100</f>
        <v>100</v>
      </c>
      <c r="D21" s="58">
        <f t="shared" si="5"/>
        <v>63.26530612244898</v>
      </c>
      <c r="E21" s="140">
        <f t="shared" si="5"/>
        <v>63.26530612244898</v>
      </c>
      <c r="F21" s="8">
        <f t="shared" si="5"/>
        <v>0</v>
      </c>
      <c r="G21" s="140">
        <f t="shared" si="5"/>
        <v>0</v>
      </c>
      <c r="H21" s="8">
        <f t="shared" si="5"/>
        <v>0</v>
      </c>
      <c r="I21" s="8">
        <f t="shared" si="5"/>
        <v>0</v>
      </c>
      <c r="J21" s="140">
        <f t="shared" si="5"/>
        <v>0</v>
      </c>
      <c r="K21" s="9">
        <f t="shared" si="5"/>
        <v>0</v>
      </c>
      <c r="L21" s="140">
        <f t="shared" si="5"/>
        <v>0</v>
      </c>
      <c r="M21" s="7">
        <f t="shared" si="5"/>
        <v>0</v>
      </c>
      <c r="N21" s="140">
        <f t="shared" si="5"/>
        <v>0</v>
      </c>
      <c r="O21" s="9">
        <f t="shared" si="5"/>
        <v>0</v>
      </c>
      <c r="P21" s="140">
        <f t="shared" si="5"/>
        <v>0</v>
      </c>
      <c r="Q21" s="9">
        <f t="shared" si="5"/>
        <v>0</v>
      </c>
      <c r="R21" s="140">
        <f t="shared" si="5"/>
        <v>36.734693877551024</v>
      </c>
      <c r="S21" s="141">
        <f t="shared" si="5"/>
        <v>0</v>
      </c>
      <c r="T21" s="140">
        <f t="shared" si="5"/>
        <v>0</v>
      </c>
      <c r="U21" s="9">
        <f t="shared" si="5"/>
        <v>0</v>
      </c>
      <c r="V21" s="9">
        <f t="shared" si="5"/>
        <v>0</v>
      </c>
      <c r="W21" s="57">
        <f t="shared" si="5"/>
        <v>0</v>
      </c>
    </row>
    <row r="22" spans="2:23" s="64" customFormat="1" ht="13.5">
      <c r="B22" s="132" t="s">
        <v>62</v>
      </c>
      <c r="C22" s="6">
        <f aca="true" t="shared" si="6" ref="C22:W22">C8/$C8*100</f>
        <v>100</v>
      </c>
      <c r="D22" s="58">
        <f t="shared" si="6"/>
        <v>72.14170692431561</v>
      </c>
      <c r="E22" s="140">
        <f t="shared" si="6"/>
        <v>71.03749712445364</v>
      </c>
      <c r="F22" s="8">
        <f t="shared" si="6"/>
        <v>1.0351966873706004</v>
      </c>
      <c r="G22" s="140">
        <f t="shared" si="6"/>
        <v>0.023004370830457786</v>
      </c>
      <c r="H22" s="8">
        <f t="shared" si="6"/>
        <v>0</v>
      </c>
      <c r="I22" s="8">
        <f t="shared" si="6"/>
        <v>0.04600874166091557</v>
      </c>
      <c r="J22" s="140">
        <f t="shared" si="6"/>
        <v>0</v>
      </c>
      <c r="K22" s="9">
        <f t="shared" si="6"/>
        <v>7.5454336323901545</v>
      </c>
      <c r="L22" s="140">
        <f t="shared" si="6"/>
        <v>7.821486082355647</v>
      </c>
      <c r="M22" s="7">
        <f t="shared" si="6"/>
        <v>1.8173452956061653</v>
      </c>
      <c r="N22" s="140">
        <f t="shared" si="6"/>
        <v>6.004140786749482</v>
      </c>
      <c r="O22" s="9">
        <f t="shared" si="6"/>
        <v>0.27605244996549344</v>
      </c>
      <c r="P22" s="140">
        <f t="shared" si="6"/>
        <v>6.142167011732229</v>
      </c>
      <c r="Q22" s="9">
        <f t="shared" si="6"/>
        <v>0.27605244996549344</v>
      </c>
      <c r="R22" s="140">
        <f t="shared" si="6"/>
        <v>5.797101449275362</v>
      </c>
      <c r="S22" s="141">
        <f t="shared" si="6"/>
        <v>0</v>
      </c>
      <c r="T22" s="140">
        <f t="shared" si="6"/>
        <v>0</v>
      </c>
      <c r="U22" s="9">
        <f t="shared" si="6"/>
        <v>0.023004370830457786</v>
      </c>
      <c r="V22" s="9">
        <f t="shared" si="6"/>
        <v>0</v>
      </c>
      <c r="W22" s="57">
        <f t="shared" si="6"/>
        <v>0</v>
      </c>
    </row>
    <row r="23" spans="2:23" s="64" customFormat="1" ht="13.5">
      <c r="B23" s="301" t="s">
        <v>24</v>
      </c>
      <c r="C23" s="6">
        <f aca="true" t="shared" si="7" ref="C23:W23">C9/$C9*100</f>
        <v>100</v>
      </c>
      <c r="D23" s="58">
        <f t="shared" si="7"/>
        <v>74.64478196962273</v>
      </c>
      <c r="E23" s="140">
        <f t="shared" si="7"/>
        <v>73.78735913767761</v>
      </c>
      <c r="F23" s="8">
        <f t="shared" si="7"/>
        <v>0.857422831945125</v>
      </c>
      <c r="G23" s="140">
        <f t="shared" si="7"/>
        <v>0</v>
      </c>
      <c r="H23" s="8">
        <f t="shared" si="7"/>
        <v>0</v>
      </c>
      <c r="I23" s="8">
        <f t="shared" si="7"/>
        <v>0</v>
      </c>
      <c r="J23" s="140">
        <f t="shared" si="7"/>
        <v>0</v>
      </c>
      <c r="K23" s="9">
        <f t="shared" si="7"/>
        <v>5.928466438020578</v>
      </c>
      <c r="L23" s="140">
        <f t="shared" si="7"/>
        <v>8.329250367466928</v>
      </c>
      <c r="M23" s="7">
        <f t="shared" si="7"/>
        <v>1.935325820676139</v>
      </c>
      <c r="N23" s="140">
        <f t="shared" si="7"/>
        <v>6.393924546790789</v>
      </c>
      <c r="O23" s="9">
        <f t="shared" si="7"/>
        <v>0.29397354238118567</v>
      </c>
      <c r="P23" s="140">
        <f t="shared" si="7"/>
        <v>5.071043606075453</v>
      </c>
      <c r="Q23" s="9">
        <f t="shared" si="7"/>
        <v>0.1224889759921607</v>
      </c>
      <c r="R23" s="140">
        <f t="shared" si="7"/>
        <v>5.60999510044096</v>
      </c>
      <c r="S23" s="141">
        <f t="shared" si="7"/>
        <v>0</v>
      </c>
      <c r="T23" s="140">
        <f t="shared" si="7"/>
        <v>0</v>
      </c>
      <c r="U23" s="9">
        <f t="shared" si="7"/>
        <v>0</v>
      </c>
      <c r="V23" s="9">
        <f t="shared" si="7"/>
        <v>0</v>
      </c>
      <c r="W23" s="57">
        <f t="shared" si="7"/>
        <v>0</v>
      </c>
    </row>
    <row r="24" spans="2:23" s="64" customFormat="1" ht="13.5">
      <c r="B24" s="302" t="s">
        <v>27</v>
      </c>
      <c r="C24" s="6">
        <f aca="true" t="shared" si="8" ref="C24:W24">C10/$C10*100</f>
        <v>100</v>
      </c>
      <c r="D24" s="58">
        <f t="shared" si="8"/>
        <v>26.923076923076923</v>
      </c>
      <c r="E24" s="140">
        <f t="shared" si="8"/>
        <v>21.153846153846153</v>
      </c>
      <c r="F24" s="8">
        <f t="shared" si="8"/>
        <v>5.769230769230769</v>
      </c>
      <c r="G24" s="140">
        <f t="shared" si="8"/>
        <v>0</v>
      </c>
      <c r="H24" s="8">
        <f t="shared" si="8"/>
        <v>0</v>
      </c>
      <c r="I24" s="8">
        <f t="shared" si="8"/>
        <v>0</v>
      </c>
      <c r="J24" s="140">
        <f t="shared" si="8"/>
        <v>0</v>
      </c>
      <c r="K24" s="9">
        <f t="shared" si="8"/>
        <v>21.153846153846153</v>
      </c>
      <c r="L24" s="140">
        <f t="shared" si="8"/>
        <v>0</v>
      </c>
      <c r="M24" s="7">
        <f t="shared" si="8"/>
        <v>0</v>
      </c>
      <c r="N24" s="140">
        <f t="shared" si="8"/>
        <v>0</v>
      </c>
      <c r="O24" s="9">
        <f t="shared" si="8"/>
        <v>0</v>
      </c>
      <c r="P24" s="140">
        <f t="shared" si="8"/>
        <v>44.230769230769226</v>
      </c>
      <c r="Q24" s="9">
        <f t="shared" si="8"/>
        <v>0</v>
      </c>
      <c r="R24" s="140">
        <f t="shared" si="8"/>
        <v>7.6923076923076925</v>
      </c>
      <c r="S24" s="141">
        <f t="shared" si="8"/>
        <v>0</v>
      </c>
      <c r="T24" s="140">
        <f t="shared" si="8"/>
        <v>0</v>
      </c>
      <c r="U24" s="9">
        <f t="shared" si="8"/>
        <v>0</v>
      </c>
      <c r="V24" s="9">
        <f t="shared" si="8"/>
        <v>0</v>
      </c>
      <c r="W24" s="57">
        <f t="shared" si="8"/>
        <v>0</v>
      </c>
    </row>
    <row r="25" spans="2:23" s="64" customFormat="1" ht="13.5">
      <c r="B25" s="302" t="s">
        <v>58</v>
      </c>
      <c r="C25" s="6">
        <f aca="true" t="shared" si="9" ref="C25:W25">C11/$C11*100</f>
        <v>100</v>
      </c>
      <c r="D25" s="58">
        <f t="shared" si="9"/>
        <v>100</v>
      </c>
      <c r="E25" s="140">
        <f t="shared" si="9"/>
        <v>0</v>
      </c>
      <c r="F25" s="8">
        <f t="shared" si="9"/>
        <v>0</v>
      </c>
      <c r="G25" s="140">
        <f t="shared" si="9"/>
        <v>0</v>
      </c>
      <c r="H25" s="8">
        <f t="shared" si="9"/>
        <v>0</v>
      </c>
      <c r="I25" s="8">
        <f t="shared" si="9"/>
        <v>100</v>
      </c>
      <c r="J25" s="140">
        <f t="shared" si="9"/>
        <v>0</v>
      </c>
      <c r="K25" s="9">
        <f t="shared" si="9"/>
        <v>0</v>
      </c>
      <c r="L25" s="140">
        <f t="shared" si="9"/>
        <v>0</v>
      </c>
      <c r="M25" s="7">
        <f t="shared" si="9"/>
        <v>0</v>
      </c>
      <c r="N25" s="140">
        <f t="shared" si="9"/>
        <v>0</v>
      </c>
      <c r="O25" s="9">
        <f t="shared" si="9"/>
        <v>0</v>
      </c>
      <c r="P25" s="140">
        <f t="shared" si="9"/>
        <v>0</v>
      </c>
      <c r="Q25" s="9">
        <f t="shared" si="9"/>
        <v>0</v>
      </c>
      <c r="R25" s="140">
        <f t="shared" si="9"/>
        <v>0</v>
      </c>
      <c r="S25" s="141">
        <f t="shared" si="9"/>
        <v>0</v>
      </c>
      <c r="T25" s="140">
        <f t="shared" si="9"/>
        <v>0</v>
      </c>
      <c r="U25" s="9">
        <f t="shared" si="9"/>
        <v>0</v>
      </c>
      <c r="V25" s="9">
        <f t="shared" si="9"/>
        <v>0</v>
      </c>
      <c r="W25" s="57">
        <f t="shared" si="9"/>
        <v>0</v>
      </c>
    </row>
    <row r="26" spans="2:23" s="64" customFormat="1" ht="13.5">
      <c r="B26" s="302" t="s">
        <v>59</v>
      </c>
      <c r="C26" s="6">
        <v>0</v>
      </c>
      <c r="D26" s="58">
        <v>0</v>
      </c>
      <c r="E26" s="140">
        <v>0</v>
      </c>
      <c r="F26" s="8">
        <v>0</v>
      </c>
      <c r="G26" s="140">
        <v>0</v>
      </c>
      <c r="H26" s="8">
        <v>0</v>
      </c>
      <c r="I26" s="8">
        <v>0</v>
      </c>
      <c r="J26" s="140">
        <v>0</v>
      </c>
      <c r="K26" s="9">
        <v>0</v>
      </c>
      <c r="L26" s="140">
        <v>0</v>
      </c>
      <c r="M26" s="7">
        <v>0</v>
      </c>
      <c r="N26" s="140">
        <v>0</v>
      </c>
      <c r="O26" s="9">
        <v>0</v>
      </c>
      <c r="P26" s="140">
        <v>0</v>
      </c>
      <c r="Q26" s="9">
        <v>0</v>
      </c>
      <c r="R26" s="140">
        <v>0</v>
      </c>
      <c r="S26" s="141">
        <v>0</v>
      </c>
      <c r="T26" s="140">
        <v>0</v>
      </c>
      <c r="U26" s="9">
        <v>0</v>
      </c>
      <c r="V26" s="9">
        <v>0</v>
      </c>
      <c r="W26" s="57">
        <v>0</v>
      </c>
    </row>
    <row r="27" spans="2:23" s="64" customFormat="1" ht="13.5">
      <c r="B27" s="302" t="s">
        <v>31</v>
      </c>
      <c r="C27" s="6">
        <f aca="true" t="shared" si="10" ref="C27:W27">C13/$C13*100</f>
        <v>100</v>
      </c>
      <c r="D27" s="58">
        <f t="shared" si="10"/>
        <v>24.69879518072289</v>
      </c>
      <c r="E27" s="140">
        <f t="shared" si="10"/>
        <v>23.49397590361446</v>
      </c>
      <c r="F27" s="8">
        <f t="shared" si="10"/>
        <v>1.2048192771084338</v>
      </c>
      <c r="G27" s="140">
        <f t="shared" si="10"/>
        <v>0</v>
      </c>
      <c r="H27" s="8">
        <f t="shared" si="10"/>
        <v>0</v>
      </c>
      <c r="I27" s="8">
        <f t="shared" si="10"/>
        <v>0</v>
      </c>
      <c r="J27" s="140">
        <f t="shared" si="10"/>
        <v>0</v>
      </c>
      <c r="K27" s="9">
        <f t="shared" si="10"/>
        <v>40.963855421686745</v>
      </c>
      <c r="L27" s="140">
        <f t="shared" si="10"/>
        <v>0</v>
      </c>
      <c r="M27" s="7">
        <f t="shared" si="10"/>
        <v>0</v>
      </c>
      <c r="N27" s="140">
        <f t="shared" si="10"/>
        <v>0</v>
      </c>
      <c r="O27" s="9">
        <f t="shared" si="10"/>
        <v>0</v>
      </c>
      <c r="P27" s="140">
        <f t="shared" si="10"/>
        <v>21.686746987951807</v>
      </c>
      <c r="Q27" s="9">
        <f t="shared" si="10"/>
        <v>4.216867469879518</v>
      </c>
      <c r="R27" s="140">
        <f t="shared" si="10"/>
        <v>8.433734939759036</v>
      </c>
      <c r="S27" s="141">
        <f t="shared" si="10"/>
        <v>0</v>
      </c>
      <c r="T27" s="140">
        <f t="shared" si="10"/>
        <v>0</v>
      </c>
      <c r="U27" s="9">
        <f t="shared" si="10"/>
        <v>0</v>
      </c>
      <c r="V27" s="9">
        <f t="shared" si="10"/>
        <v>0</v>
      </c>
      <c r="W27" s="57">
        <f t="shared" si="10"/>
        <v>0</v>
      </c>
    </row>
    <row r="28" spans="2:23" s="64" customFormat="1" ht="13.5">
      <c r="B28" s="352" t="s">
        <v>32</v>
      </c>
      <c r="C28" s="6">
        <f aca="true" t="shared" si="11" ref="C28:W28">C14/$C14*100</f>
        <v>100</v>
      </c>
      <c r="D28" s="58">
        <f t="shared" si="11"/>
        <v>71.11111111111111</v>
      </c>
      <c r="E28" s="140">
        <f t="shared" si="11"/>
        <v>57.77777777777777</v>
      </c>
      <c r="F28" s="8">
        <f t="shared" si="11"/>
        <v>11.11111111111111</v>
      </c>
      <c r="G28" s="140">
        <f t="shared" si="11"/>
        <v>2.2222222222222223</v>
      </c>
      <c r="H28" s="8">
        <f t="shared" si="11"/>
        <v>0</v>
      </c>
      <c r="I28" s="8">
        <f t="shared" si="11"/>
        <v>0</v>
      </c>
      <c r="J28" s="140">
        <f t="shared" si="11"/>
        <v>0</v>
      </c>
      <c r="K28" s="9">
        <f t="shared" si="11"/>
        <v>15.555555555555555</v>
      </c>
      <c r="L28" s="140">
        <f t="shared" si="11"/>
        <v>0</v>
      </c>
      <c r="M28" s="7">
        <f t="shared" si="11"/>
        <v>0</v>
      </c>
      <c r="N28" s="140">
        <f t="shared" si="11"/>
        <v>0</v>
      </c>
      <c r="O28" s="9">
        <f t="shared" si="11"/>
        <v>0</v>
      </c>
      <c r="P28" s="140">
        <f t="shared" si="11"/>
        <v>2.2222222222222223</v>
      </c>
      <c r="Q28" s="9">
        <f t="shared" si="11"/>
        <v>0</v>
      </c>
      <c r="R28" s="140">
        <f t="shared" si="11"/>
        <v>11.11111111111111</v>
      </c>
      <c r="S28" s="141">
        <f t="shared" si="11"/>
        <v>0</v>
      </c>
      <c r="T28" s="140">
        <f t="shared" si="11"/>
        <v>0</v>
      </c>
      <c r="U28" s="9">
        <f t="shared" si="11"/>
        <v>2.2222222222222223</v>
      </c>
      <c r="V28" s="9">
        <f t="shared" si="11"/>
        <v>0</v>
      </c>
      <c r="W28" s="57">
        <f t="shared" si="11"/>
        <v>0</v>
      </c>
    </row>
    <row r="29" spans="2:23" s="64" customFormat="1" ht="13.5">
      <c r="B29" s="303" t="s">
        <v>60</v>
      </c>
      <c r="C29" s="133"/>
      <c r="D29" s="134"/>
      <c r="E29" s="136"/>
      <c r="F29" s="135"/>
      <c r="G29" s="136"/>
      <c r="H29" s="135"/>
      <c r="I29" s="135"/>
      <c r="J29" s="136"/>
      <c r="K29" s="137"/>
      <c r="L29" s="136"/>
      <c r="M29" s="138"/>
      <c r="N29" s="136"/>
      <c r="O29" s="137"/>
      <c r="P29" s="136"/>
      <c r="Q29" s="137"/>
      <c r="R29" s="136"/>
      <c r="S29" s="139"/>
      <c r="T29" s="136"/>
      <c r="U29" s="137"/>
      <c r="V29" s="137"/>
      <c r="W29" s="293"/>
    </row>
    <row r="30" spans="2:23" s="64" customFormat="1" ht="13.5">
      <c r="B30" s="132" t="s">
        <v>61</v>
      </c>
      <c r="C30" s="6">
        <f aca="true" t="shared" si="12" ref="C30:W30">C16/$C16*100</f>
        <v>100</v>
      </c>
      <c r="D30" s="58">
        <f t="shared" si="12"/>
        <v>25</v>
      </c>
      <c r="E30" s="140">
        <f t="shared" si="12"/>
        <v>25</v>
      </c>
      <c r="F30" s="8">
        <f t="shared" si="12"/>
        <v>0</v>
      </c>
      <c r="G30" s="140">
        <f t="shared" si="12"/>
        <v>0</v>
      </c>
      <c r="H30" s="8">
        <f t="shared" si="12"/>
        <v>0</v>
      </c>
      <c r="I30" s="8">
        <f t="shared" si="12"/>
        <v>0</v>
      </c>
      <c r="J30" s="140">
        <f t="shared" si="12"/>
        <v>0</v>
      </c>
      <c r="K30" s="9">
        <f t="shared" si="12"/>
        <v>0</v>
      </c>
      <c r="L30" s="140">
        <f t="shared" si="12"/>
        <v>50</v>
      </c>
      <c r="M30" s="7">
        <f t="shared" si="12"/>
        <v>50</v>
      </c>
      <c r="N30" s="140">
        <f t="shared" si="12"/>
        <v>0</v>
      </c>
      <c r="O30" s="9">
        <f t="shared" si="12"/>
        <v>0</v>
      </c>
      <c r="P30" s="140">
        <f t="shared" si="12"/>
        <v>0</v>
      </c>
      <c r="Q30" s="9">
        <f t="shared" si="12"/>
        <v>0</v>
      </c>
      <c r="R30" s="140">
        <f t="shared" si="12"/>
        <v>25</v>
      </c>
      <c r="S30" s="141">
        <f t="shared" si="12"/>
        <v>0</v>
      </c>
      <c r="T30" s="140">
        <f t="shared" si="12"/>
        <v>0</v>
      </c>
      <c r="U30" s="9">
        <f t="shared" si="12"/>
        <v>0</v>
      </c>
      <c r="V30" s="9">
        <f t="shared" si="12"/>
        <v>0</v>
      </c>
      <c r="W30" s="57">
        <f t="shared" si="12"/>
        <v>0</v>
      </c>
    </row>
    <row r="31" spans="2:23" s="64" customFormat="1" ht="14.25" thickBot="1">
      <c r="B31" s="365" t="s">
        <v>24</v>
      </c>
      <c r="C31" s="142">
        <f aca="true" t="shared" si="13" ref="C31:W31">C17/$C17*100</f>
        <v>100</v>
      </c>
      <c r="D31" s="61">
        <f t="shared" si="13"/>
        <v>25</v>
      </c>
      <c r="E31" s="145">
        <f t="shared" si="13"/>
        <v>25</v>
      </c>
      <c r="F31" s="144">
        <f t="shared" si="13"/>
        <v>0</v>
      </c>
      <c r="G31" s="145">
        <f t="shared" si="13"/>
        <v>0</v>
      </c>
      <c r="H31" s="144">
        <f t="shared" si="13"/>
        <v>0</v>
      </c>
      <c r="I31" s="144">
        <f t="shared" si="13"/>
        <v>0</v>
      </c>
      <c r="J31" s="145">
        <f t="shared" si="13"/>
        <v>0</v>
      </c>
      <c r="K31" s="10">
        <f t="shared" si="13"/>
        <v>0</v>
      </c>
      <c r="L31" s="145">
        <f t="shared" si="13"/>
        <v>50</v>
      </c>
      <c r="M31" s="143">
        <f t="shared" si="13"/>
        <v>50</v>
      </c>
      <c r="N31" s="145">
        <f t="shared" si="13"/>
        <v>0</v>
      </c>
      <c r="O31" s="10">
        <f t="shared" si="13"/>
        <v>0</v>
      </c>
      <c r="P31" s="145">
        <f t="shared" si="13"/>
        <v>0</v>
      </c>
      <c r="Q31" s="10">
        <f t="shared" si="13"/>
        <v>0</v>
      </c>
      <c r="R31" s="145">
        <f t="shared" si="13"/>
        <v>25</v>
      </c>
      <c r="S31" s="295">
        <f t="shared" si="13"/>
        <v>0</v>
      </c>
      <c r="T31" s="145">
        <f t="shared" si="13"/>
        <v>0</v>
      </c>
      <c r="U31" s="10">
        <f t="shared" si="13"/>
        <v>0</v>
      </c>
      <c r="V31" s="10">
        <f t="shared" si="13"/>
        <v>0</v>
      </c>
      <c r="W31" s="60">
        <f t="shared" si="13"/>
        <v>0</v>
      </c>
    </row>
  </sheetData>
  <sheetProtection/>
  <mergeCells count="24">
    <mergeCell ref="H4:H5"/>
    <mergeCell ref="I4:I5"/>
    <mergeCell ref="T4:T5"/>
    <mergeCell ref="U4:U5"/>
    <mergeCell ref="L4:L5"/>
    <mergeCell ref="R4:R5"/>
    <mergeCell ref="B3:B5"/>
    <mergeCell ref="C3:C4"/>
    <mergeCell ref="D3:J3"/>
    <mergeCell ref="M3:N3"/>
    <mergeCell ref="D4:D5"/>
    <mergeCell ref="E4:E5"/>
    <mergeCell ref="J4:J5"/>
    <mergeCell ref="K4:K5"/>
    <mergeCell ref="F4:F5"/>
    <mergeCell ref="G4:G5"/>
    <mergeCell ref="T3:W3"/>
    <mergeCell ref="M4:M5"/>
    <mergeCell ref="N4:N5"/>
    <mergeCell ref="O4:O5"/>
    <mergeCell ref="Q4:Q5"/>
    <mergeCell ref="W4:W5"/>
    <mergeCell ref="V4:V5"/>
    <mergeCell ref="S4:S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1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3" sqref="B3:B5"/>
    </sheetView>
  </sheetViews>
  <sheetFormatPr defaultColWidth="5.875" defaultRowHeight="13.5"/>
  <cols>
    <col min="1" max="1" width="9.00390625" style="171" customWidth="1"/>
    <col min="2" max="2" width="12.50390625" style="171" customWidth="1"/>
    <col min="3" max="3" width="11.125" style="171" bestFit="1" customWidth="1"/>
    <col min="4" max="4" width="9.00390625" style="171" customWidth="1"/>
    <col min="5" max="5" width="7.50390625" style="171" customWidth="1"/>
    <col min="6" max="6" width="7.125" style="171" customWidth="1"/>
    <col min="7" max="8" width="5.875" style="171" customWidth="1"/>
    <col min="9" max="9" width="7.875" style="171" bestFit="1" customWidth="1"/>
    <col min="10" max="10" width="5.875" style="171" customWidth="1"/>
    <col min="11" max="11" width="8.25390625" style="171" customWidth="1"/>
    <col min="12" max="14" width="6.875" style="171" customWidth="1"/>
    <col min="15" max="15" width="6.00390625" style="171" customWidth="1"/>
    <col min="16" max="18" width="7.125" style="171" customWidth="1"/>
    <col min="19" max="19" width="4.50390625" style="171" customWidth="1"/>
    <col min="20" max="22" width="4.375" style="171" customWidth="1"/>
    <col min="23" max="23" width="4.50390625" style="171" customWidth="1"/>
    <col min="24" max="250" width="9.00390625" style="171" customWidth="1"/>
    <col min="251" max="251" width="12.50390625" style="171" customWidth="1"/>
    <col min="252" max="252" width="11.125" style="171" bestFit="1" customWidth="1"/>
    <col min="253" max="253" width="9.00390625" style="171" customWidth="1"/>
    <col min="254" max="254" width="7.50390625" style="171" customWidth="1"/>
    <col min="255" max="255" width="7.125" style="171" customWidth="1"/>
    <col min="256" max="16384" width="5.875" style="171" customWidth="1"/>
  </cols>
  <sheetData>
    <row r="1" ht="17.25">
      <c r="B1" s="170" t="s">
        <v>74</v>
      </c>
    </row>
    <row r="2" spans="2:23" ht="18" thickBot="1">
      <c r="B2" s="170"/>
      <c r="T2" s="403" t="s">
        <v>83</v>
      </c>
      <c r="U2" s="403"/>
      <c r="V2" s="403"/>
      <c r="W2" s="403"/>
    </row>
    <row r="3" spans="2:23" ht="29.25" customHeight="1" thickBot="1">
      <c r="B3" s="567" t="s">
        <v>0</v>
      </c>
      <c r="C3" s="570" t="s">
        <v>1</v>
      </c>
      <c r="D3" s="572" t="s">
        <v>2</v>
      </c>
      <c r="E3" s="573"/>
      <c r="F3" s="573"/>
      <c r="G3" s="573"/>
      <c r="H3" s="573"/>
      <c r="I3" s="573"/>
      <c r="J3" s="574"/>
      <c r="K3" s="172" t="s">
        <v>45</v>
      </c>
      <c r="L3" s="173" t="s">
        <v>46</v>
      </c>
      <c r="M3" s="590" t="s">
        <v>3</v>
      </c>
      <c r="N3" s="591"/>
      <c r="O3" s="172" t="s">
        <v>47</v>
      </c>
      <c r="P3" s="172" t="s">
        <v>48</v>
      </c>
      <c r="Q3" s="172" t="s">
        <v>49</v>
      </c>
      <c r="R3" s="172" t="s">
        <v>50</v>
      </c>
      <c r="S3" s="173" t="s">
        <v>51</v>
      </c>
      <c r="T3" s="592" t="s">
        <v>52</v>
      </c>
      <c r="U3" s="593"/>
      <c r="V3" s="593"/>
      <c r="W3" s="594"/>
    </row>
    <row r="4" spans="2:23" ht="45.75" customHeight="1">
      <c r="B4" s="568"/>
      <c r="C4" s="571"/>
      <c r="D4" s="575" t="s">
        <v>4</v>
      </c>
      <c r="E4" s="577" t="s">
        <v>5</v>
      </c>
      <c r="F4" s="579" t="s">
        <v>6</v>
      </c>
      <c r="G4" s="579" t="s">
        <v>7</v>
      </c>
      <c r="H4" s="579" t="s">
        <v>8</v>
      </c>
      <c r="I4" s="579" t="s">
        <v>9</v>
      </c>
      <c r="J4" s="581" t="s">
        <v>10</v>
      </c>
      <c r="K4" s="585" t="s">
        <v>11</v>
      </c>
      <c r="L4" s="598" t="s">
        <v>4</v>
      </c>
      <c r="M4" s="595" t="s">
        <v>12</v>
      </c>
      <c r="N4" s="581" t="s">
        <v>13</v>
      </c>
      <c r="O4" s="597" t="s">
        <v>14</v>
      </c>
      <c r="P4" s="174" t="s">
        <v>63</v>
      </c>
      <c r="Q4" s="585" t="s">
        <v>15</v>
      </c>
      <c r="R4" s="586" t="s">
        <v>16</v>
      </c>
      <c r="S4" s="587" t="s">
        <v>64</v>
      </c>
      <c r="T4" s="588" t="s">
        <v>17</v>
      </c>
      <c r="U4" s="583" t="s">
        <v>18</v>
      </c>
      <c r="V4" s="583" t="s">
        <v>19</v>
      </c>
      <c r="W4" s="600" t="s">
        <v>20</v>
      </c>
    </row>
    <row r="5" spans="2:23" ht="44.25" customHeight="1" thickBot="1">
      <c r="B5" s="569"/>
      <c r="C5" s="175" t="s">
        <v>21</v>
      </c>
      <c r="D5" s="576"/>
      <c r="E5" s="578"/>
      <c r="F5" s="580"/>
      <c r="G5" s="580"/>
      <c r="H5" s="580"/>
      <c r="I5" s="580"/>
      <c r="J5" s="582"/>
      <c r="K5" s="585"/>
      <c r="L5" s="599"/>
      <c r="M5" s="596"/>
      <c r="N5" s="582"/>
      <c r="O5" s="597"/>
      <c r="P5" s="176" t="s">
        <v>22</v>
      </c>
      <c r="Q5" s="585"/>
      <c r="R5" s="586"/>
      <c r="S5" s="587"/>
      <c r="T5" s="589"/>
      <c r="U5" s="584"/>
      <c r="V5" s="584"/>
      <c r="W5" s="601"/>
    </row>
    <row r="6" spans="2:23" ht="13.5" customHeight="1">
      <c r="B6" s="177" t="s">
        <v>55</v>
      </c>
      <c r="C6" s="178"/>
      <c r="D6" s="179"/>
      <c r="E6" s="180"/>
      <c r="F6" s="181"/>
      <c r="G6" s="181"/>
      <c r="H6" s="181"/>
      <c r="I6" s="181"/>
      <c r="J6" s="182"/>
      <c r="K6" s="183"/>
      <c r="L6" s="184"/>
      <c r="M6" s="185"/>
      <c r="N6" s="182"/>
      <c r="O6" s="186"/>
      <c r="P6" s="187"/>
      <c r="Q6" s="183"/>
      <c r="R6" s="188"/>
      <c r="S6" s="189"/>
      <c r="T6" s="190"/>
      <c r="U6" s="191"/>
      <c r="V6" s="191"/>
      <c r="W6" s="192"/>
    </row>
    <row r="7" spans="2:23" s="349" customFormat="1" ht="13.5" customHeight="1">
      <c r="B7" s="193" t="s">
        <v>56</v>
      </c>
      <c r="C7" s="306">
        <f>D7+K7+L7+O7+P7+Q7+R7+S7</f>
        <v>99</v>
      </c>
      <c r="D7" s="307">
        <f>SUM(E7:J7)</f>
        <v>76</v>
      </c>
      <c r="E7" s="308">
        <v>75</v>
      </c>
      <c r="F7" s="309">
        <v>1</v>
      </c>
      <c r="G7" s="309">
        <v>0</v>
      </c>
      <c r="H7" s="309">
        <v>0</v>
      </c>
      <c r="I7" s="309">
        <v>0</v>
      </c>
      <c r="J7" s="310">
        <v>0</v>
      </c>
      <c r="K7" s="311">
        <v>1</v>
      </c>
      <c r="L7" s="311">
        <f>SUM(M7:N7)</f>
        <v>0</v>
      </c>
      <c r="M7" s="312">
        <v>0</v>
      </c>
      <c r="N7" s="310">
        <v>0</v>
      </c>
      <c r="O7" s="311">
        <v>0</v>
      </c>
      <c r="P7" s="311">
        <v>0</v>
      </c>
      <c r="Q7" s="311">
        <v>0</v>
      </c>
      <c r="R7" s="311">
        <v>22</v>
      </c>
      <c r="S7" s="313">
        <v>0</v>
      </c>
      <c r="T7" s="314">
        <v>0</v>
      </c>
      <c r="U7" s="311">
        <v>0</v>
      </c>
      <c r="V7" s="311">
        <v>0</v>
      </c>
      <c r="W7" s="315">
        <v>0</v>
      </c>
    </row>
    <row r="8" spans="2:23" ht="13.5" customHeight="1">
      <c r="B8" s="193" t="s">
        <v>57</v>
      </c>
      <c r="C8" s="88">
        <f>D8+K8+L8+O8+P8+Q8+R8+S8</f>
        <v>4429</v>
      </c>
      <c r="D8" s="91">
        <f aca="true" t="shared" si="0" ref="D8:W8">SUM(D9:D14)</f>
        <v>3523</v>
      </c>
      <c r="E8" s="92">
        <f t="shared" si="0"/>
        <v>3089</v>
      </c>
      <c r="F8" s="93">
        <f t="shared" si="0"/>
        <v>391</v>
      </c>
      <c r="G8" s="93">
        <f t="shared" si="0"/>
        <v>2</v>
      </c>
      <c r="H8" s="93">
        <f t="shared" si="0"/>
        <v>2</v>
      </c>
      <c r="I8" s="93">
        <f t="shared" si="0"/>
        <v>39</v>
      </c>
      <c r="J8" s="94">
        <f t="shared" si="0"/>
        <v>0</v>
      </c>
      <c r="K8" s="95">
        <f t="shared" si="0"/>
        <v>380</v>
      </c>
      <c r="L8" s="89">
        <f t="shared" si="0"/>
        <v>177</v>
      </c>
      <c r="M8" s="96">
        <f t="shared" si="0"/>
        <v>59</v>
      </c>
      <c r="N8" s="94">
        <f t="shared" si="0"/>
        <v>118</v>
      </c>
      <c r="O8" s="95">
        <f t="shared" si="0"/>
        <v>3</v>
      </c>
      <c r="P8" s="95">
        <f t="shared" si="0"/>
        <v>160</v>
      </c>
      <c r="Q8" s="95">
        <f t="shared" si="0"/>
        <v>16</v>
      </c>
      <c r="R8" s="95">
        <f t="shared" si="0"/>
        <v>170</v>
      </c>
      <c r="S8" s="1">
        <f t="shared" si="0"/>
        <v>0</v>
      </c>
      <c r="T8" s="97">
        <f t="shared" si="0"/>
        <v>0</v>
      </c>
      <c r="U8" s="95">
        <f t="shared" si="0"/>
        <v>0</v>
      </c>
      <c r="V8" s="95">
        <f t="shared" si="0"/>
        <v>0</v>
      </c>
      <c r="W8" s="98">
        <f t="shared" si="0"/>
        <v>0</v>
      </c>
    </row>
    <row r="9" spans="2:23" ht="13.5" customHeight="1">
      <c r="B9" s="194" t="s">
        <v>24</v>
      </c>
      <c r="C9" s="88">
        <f aca="true" t="shared" si="1" ref="C9:C17">D9+K9+L9+O9+P9+Q9+R9+S9</f>
        <v>4044</v>
      </c>
      <c r="D9" s="91">
        <f aca="true" t="shared" si="2" ref="D9:D14">SUM(E9:J9)</f>
        <v>3313</v>
      </c>
      <c r="E9" s="92">
        <v>2970</v>
      </c>
      <c r="F9" s="93">
        <v>339</v>
      </c>
      <c r="G9" s="93">
        <v>2</v>
      </c>
      <c r="H9" s="93">
        <v>2</v>
      </c>
      <c r="I9" s="93">
        <v>0</v>
      </c>
      <c r="J9" s="94">
        <v>0</v>
      </c>
      <c r="K9" s="95">
        <v>294</v>
      </c>
      <c r="L9" s="89">
        <f aca="true" t="shared" si="3" ref="L9:L14">SUM(M9:N9)</f>
        <v>172</v>
      </c>
      <c r="M9" s="96">
        <v>59</v>
      </c>
      <c r="N9" s="94">
        <v>113</v>
      </c>
      <c r="O9" s="95">
        <v>3</v>
      </c>
      <c r="P9" s="95">
        <v>109</v>
      </c>
      <c r="Q9" s="95">
        <v>8</v>
      </c>
      <c r="R9" s="95">
        <v>145</v>
      </c>
      <c r="S9" s="1">
        <v>0</v>
      </c>
      <c r="T9" s="97">
        <v>0</v>
      </c>
      <c r="U9" s="95">
        <v>0</v>
      </c>
      <c r="V9" s="95">
        <v>0</v>
      </c>
      <c r="W9" s="98">
        <v>0</v>
      </c>
    </row>
    <row r="10" spans="2:23" ht="13.5" customHeight="1">
      <c r="B10" s="195" t="s">
        <v>27</v>
      </c>
      <c r="C10" s="88">
        <f t="shared" si="1"/>
        <v>35</v>
      </c>
      <c r="D10" s="91">
        <f t="shared" si="2"/>
        <v>12</v>
      </c>
      <c r="E10" s="92">
        <v>7</v>
      </c>
      <c r="F10" s="93">
        <v>5</v>
      </c>
      <c r="G10" s="93">
        <v>0</v>
      </c>
      <c r="H10" s="93">
        <v>0</v>
      </c>
      <c r="I10" s="93">
        <v>0</v>
      </c>
      <c r="J10" s="94">
        <v>0</v>
      </c>
      <c r="K10" s="95">
        <v>10</v>
      </c>
      <c r="L10" s="89">
        <f t="shared" si="3"/>
        <v>0</v>
      </c>
      <c r="M10" s="96">
        <v>0</v>
      </c>
      <c r="N10" s="94">
        <v>0</v>
      </c>
      <c r="O10" s="95">
        <v>0</v>
      </c>
      <c r="P10" s="95">
        <v>10</v>
      </c>
      <c r="Q10" s="95">
        <v>0</v>
      </c>
      <c r="R10" s="95">
        <v>3</v>
      </c>
      <c r="S10" s="1">
        <v>0</v>
      </c>
      <c r="T10" s="97">
        <v>0</v>
      </c>
      <c r="U10" s="95">
        <v>0</v>
      </c>
      <c r="V10" s="95">
        <v>0</v>
      </c>
      <c r="W10" s="98">
        <v>0</v>
      </c>
    </row>
    <row r="11" spans="2:23" ht="13.5" customHeight="1">
      <c r="B11" s="195" t="s">
        <v>58</v>
      </c>
      <c r="C11" s="88">
        <f t="shared" si="1"/>
        <v>39</v>
      </c>
      <c r="D11" s="91">
        <f t="shared" si="2"/>
        <v>39</v>
      </c>
      <c r="E11" s="92">
        <v>0</v>
      </c>
      <c r="F11" s="93">
        <v>0</v>
      </c>
      <c r="G11" s="93">
        <v>0</v>
      </c>
      <c r="H11" s="93">
        <v>0</v>
      </c>
      <c r="I11" s="93">
        <v>39</v>
      </c>
      <c r="J11" s="94">
        <v>0</v>
      </c>
      <c r="K11" s="95">
        <v>0</v>
      </c>
      <c r="L11" s="89">
        <f t="shared" si="3"/>
        <v>0</v>
      </c>
      <c r="M11" s="96">
        <v>0</v>
      </c>
      <c r="N11" s="94">
        <v>0</v>
      </c>
      <c r="O11" s="95">
        <v>0</v>
      </c>
      <c r="P11" s="95">
        <v>0</v>
      </c>
      <c r="Q11" s="94">
        <v>0</v>
      </c>
      <c r="R11" s="95">
        <v>0</v>
      </c>
      <c r="S11" s="1">
        <v>0</v>
      </c>
      <c r="T11" s="97">
        <v>0</v>
      </c>
      <c r="U11" s="95">
        <v>0</v>
      </c>
      <c r="V11" s="95">
        <v>0</v>
      </c>
      <c r="W11" s="98">
        <v>0</v>
      </c>
    </row>
    <row r="12" spans="2:23" ht="13.5" customHeight="1">
      <c r="B12" s="195" t="s">
        <v>59</v>
      </c>
      <c r="C12" s="88">
        <f t="shared" si="1"/>
        <v>5</v>
      </c>
      <c r="D12" s="91">
        <f t="shared" si="2"/>
        <v>0</v>
      </c>
      <c r="E12" s="92">
        <v>0</v>
      </c>
      <c r="F12" s="93">
        <v>0</v>
      </c>
      <c r="G12" s="93">
        <v>0</v>
      </c>
      <c r="H12" s="93">
        <v>0</v>
      </c>
      <c r="I12" s="93">
        <v>0</v>
      </c>
      <c r="J12" s="94">
        <v>0</v>
      </c>
      <c r="K12" s="95">
        <v>3</v>
      </c>
      <c r="L12" s="89">
        <f t="shared" si="3"/>
        <v>0</v>
      </c>
      <c r="M12" s="96">
        <v>0</v>
      </c>
      <c r="N12" s="94">
        <v>0</v>
      </c>
      <c r="O12" s="95">
        <v>0</v>
      </c>
      <c r="P12" s="95">
        <v>2</v>
      </c>
      <c r="Q12" s="94">
        <v>0</v>
      </c>
      <c r="R12" s="95">
        <v>0</v>
      </c>
      <c r="S12" s="1">
        <v>0</v>
      </c>
      <c r="T12" s="97">
        <v>0</v>
      </c>
      <c r="U12" s="95">
        <v>0</v>
      </c>
      <c r="V12" s="95">
        <v>0</v>
      </c>
      <c r="W12" s="98">
        <v>0</v>
      </c>
    </row>
    <row r="13" spans="2:23" ht="13.5" customHeight="1">
      <c r="B13" s="195" t="s">
        <v>31</v>
      </c>
      <c r="C13" s="88">
        <f t="shared" si="1"/>
        <v>156</v>
      </c>
      <c r="D13" s="91">
        <f t="shared" si="2"/>
        <v>46</v>
      </c>
      <c r="E13" s="92">
        <v>21</v>
      </c>
      <c r="F13" s="93">
        <v>25</v>
      </c>
      <c r="G13" s="93">
        <v>0</v>
      </c>
      <c r="H13" s="93">
        <v>0</v>
      </c>
      <c r="I13" s="93">
        <v>0</v>
      </c>
      <c r="J13" s="94">
        <v>0</v>
      </c>
      <c r="K13" s="95">
        <v>60</v>
      </c>
      <c r="L13" s="89">
        <f t="shared" si="3"/>
        <v>0</v>
      </c>
      <c r="M13" s="96">
        <v>0</v>
      </c>
      <c r="N13" s="94">
        <v>0</v>
      </c>
      <c r="O13" s="95">
        <v>0</v>
      </c>
      <c r="P13" s="95">
        <v>30</v>
      </c>
      <c r="Q13" s="95">
        <v>7</v>
      </c>
      <c r="R13" s="95">
        <v>13</v>
      </c>
      <c r="S13" s="1">
        <v>0</v>
      </c>
      <c r="T13" s="97">
        <v>0</v>
      </c>
      <c r="U13" s="95">
        <v>0</v>
      </c>
      <c r="V13" s="95">
        <v>0</v>
      </c>
      <c r="W13" s="98">
        <v>0</v>
      </c>
    </row>
    <row r="14" spans="2:23" ht="13.5" customHeight="1">
      <c r="B14" s="352" t="s">
        <v>32</v>
      </c>
      <c r="C14" s="54">
        <f t="shared" si="1"/>
        <v>150</v>
      </c>
      <c r="D14" s="91">
        <f t="shared" si="2"/>
        <v>113</v>
      </c>
      <c r="E14" s="96">
        <v>91</v>
      </c>
      <c r="F14" s="93">
        <v>22</v>
      </c>
      <c r="G14" s="93">
        <v>0</v>
      </c>
      <c r="H14" s="93">
        <v>0</v>
      </c>
      <c r="I14" s="93">
        <v>0</v>
      </c>
      <c r="J14" s="94">
        <v>0</v>
      </c>
      <c r="K14" s="95">
        <v>13</v>
      </c>
      <c r="L14" s="89">
        <f t="shared" si="3"/>
        <v>5</v>
      </c>
      <c r="M14" s="96">
        <v>0</v>
      </c>
      <c r="N14" s="94">
        <v>5</v>
      </c>
      <c r="O14" s="95">
        <v>0</v>
      </c>
      <c r="P14" s="95">
        <v>9</v>
      </c>
      <c r="Q14" s="95">
        <v>1</v>
      </c>
      <c r="R14" s="95">
        <v>9</v>
      </c>
      <c r="S14" s="1">
        <v>0</v>
      </c>
      <c r="T14" s="97">
        <v>0</v>
      </c>
      <c r="U14" s="95">
        <v>0</v>
      </c>
      <c r="V14" s="95">
        <v>0</v>
      </c>
      <c r="W14" s="98">
        <v>0</v>
      </c>
    </row>
    <row r="15" spans="2:23" ht="13.5" customHeight="1">
      <c r="B15" s="196" t="s">
        <v>60</v>
      </c>
      <c r="C15" s="105"/>
      <c r="D15" s="103"/>
      <c r="E15" s="104"/>
      <c r="F15" s="105"/>
      <c r="G15" s="105"/>
      <c r="H15" s="105"/>
      <c r="I15" s="105"/>
      <c r="J15" s="106"/>
      <c r="K15" s="107"/>
      <c r="L15" s="108"/>
      <c r="M15" s="104"/>
      <c r="N15" s="106"/>
      <c r="O15" s="107"/>
      <c r="P15" s="107"/>
      <c r="Q15" s="107"/>
      <c r="R15" s="107"/>
      <c r="S15" s="109"/>
      <c r="T15" s="110"/>
      <c r="U15" s="107"/>
      <c r="V15" s="107"/>
      <c r="W15" s="111"/>
    </row>
    <row r="16" spans="2:23" ht="13.5" customHeight="1">
      <c r="B16" s="193" t="s">
        <v>61</v>
      </c>
      <c r="C16" s="88">
        <f aca="true" t="shared" si="4" ref="C16:W16">SUM(C17:C17)</f>
        <v>0</v>
      </c>
      <c r="D16" s="91">
        <f t="shared" si="4"/>
        <v>0</v>
      </c>
      <c r="E16" s="96">
        <f t="shared" si="4"/>
        <v>0</v>
      </c>
      <c r="F16" s="93">
        <f t="shared" si="4"/>
        <v>0</v>
      </c>
      <c r="G16" s="93">
        <f t="shared" si="4"/>
        <v>0</v>
      </c>
      <c r="H16" s="93">
        <f t="shared" si="4"/>
        <v>0</v>
      </c>
      <c r="I16" s="93">
        <f t="shared" si="4"/>
        <v>0</v>
      </c>
      <c r="J16" s="94">
        <f t="shared" si="4"/>
        <v>0</v>
      </c>
      <c r="K16" s="95">
        <f t="shared" si="4"/>
        <v>0</v>
      </c>
      <c r="L16" s="89">
        <f t="shared" si="4"/>
        <v>0</v>
      </c>
      <c r="M16" s="96">
        <f t="shared" si="4"/>
        <v>0</v>
      </c>
      <c r="N16" s="94">
        <f t="shared" si="4"/>
        <v>0</v>
      </c>
      <c r="O16" s="95">
        <f t="shared" si="4"/>
        <v>0</v>
      </c>
      <c r="P16" s="95">
        <f t="shared" si="4"/>
        <v>0</v>
      </c>
      <c r="Q16" s="95">
        <f t="shared" si="4"/>
        <v>0</v>
      </c>
      <c r="R16" s="95">
        <f t="shared" si="4"/>
        <v>0</v>
      </c>
      <c r="S16" s="1">
        <f t="shared" si="4"/>
        <v>0</v>
      </c>
      <c r="T16" s="97">
        <f t="shared" si="4"/>
        <v>0</v>
      </c>
      <c r="U16" s="95">
        <f t="shared" si="4"/>
        <v>0</v>
      </c>
      <c r="V16" s="95">
        <f t="shared" si="4"/>
        <v>0</v>
      </c>
      <c r="W16" s="98">
        <f t="shared" si="4"/>
        <v>0</v>
      </c>
    </row>
    <row r="17" spans="2:23" ht="13.5" customHeight="1" thickBot="1">
      <c r="B17" s="368" t="s">
        <v>24</v>
      </c>
      <c r="C17" s="199">
        <f t="shared" si="1"/>
        <v>0</v>
      </c>
      <c r="D17" s="113">
        <f>SUM(E17:J17)</f>
        <v>0</v>
      </c>
      <c r="E17" s="114">
        <v>0</v>
      </c>
      <c r="F17" s="115">
        <v>0</v>
      </c>
      <c r="G17" s="115">
        <v>0</v>
      </c>
      <c r="H17" s="115">
        <v>0</v>
      </c>
      <c r="I17" s="115">
        <v>0</v>
      </c>
      <c r="J17" s="116">
        <v>0</v>
      </c>
      <c r="K17" s="117">
        <v>0</v>
      </c>
      <c r="L17" s="118">
        <f>SUM(M17:N17)</f>
        <v>0</v>
      </c>
      <c r="M17" s="114">
        <v>0</v>
      </c>
      <c r="N17" s="116">
        <v>0</v>
      </c>
      <c r="O17" s="117">
        <v>0</v>
      </c>
      <c r="P17" s="117">
        <v>0</v>
      </c>
      <c r="Q17" s="117">
        <v>0</v>
      </c>
      <c r="R17" s="117">
        <v>0</v>
      </c>
      <c r="S17" s="119">
        <v>0</v>
      </c>
      <c r="T17" s="120">
        <v>0</v>
      </c>
      <c r="U17" s="117">
        <v>0</v>
      </c>
      <c r="V17" s="117">
        <v>0</v>
      </c>
      <c r="W17" s="121">
        <v>0</v>
      </c>
    </row>
    <row r="18" ht="13.5">
      <c r="B18" s="197"/>
    </row>
    <row r="19" s="64" customFormat="1" ht="14.25" thickBot="1">
      <c r="B19" s="86" t="s">
        <v>34</v>
      </c>
    </row>
    <row r="20" spans="2:23" s="64" customFormat="1" ht="13.5">
      <c r="B20" s="123" t="s">
        <v>55</v>
      </c>
      <c r="C20" s="124"/>
      <c r="D20" s="125"/>
      <c r="E20" s="126"/>
      <c r="F20" s="127"/>
      <c r="G20" s="126"/>
      <c r="H20" s="127"/>
      <c r="I20" s="127"/>
      <c r="J20" s="126"/>
      <c r="K20" s="128"/>
      <c r="L20" s="126"/>
      <c r="M20" s="129"/>
      <c r="N20" s="126"/>
      <c r="O20" s="128"/>
      <c r="P20" s="126"/>
      <c r="Q20" s="130"/>
      <c r="R20" s="126"/>
      <c r="S20" s="304"/>
      <c r="T20" s="126"/>
      <c r="U20" s="128"/>
      <c r="V20" s="128"/>
      <c r="W20" s="131"/>
    </row>
    <row r="21" spans="2:23" s="64" customFormat="1" ht="13.5">
      <c r="B21" s="132" t="s">
        <v>56</v>
      </c>
      <c r="C21" s="6">
        <f aca="true" t="shared" si="5" ref="C21:W21">C7/$C7*100</f>
        <v>100</v>
      </c>
      <c r="D21" s="58">
        <f t="shared" si="5"/>
        <v>76.76767676767676</v>
      </c>
      <c r="E21" s="140">
        <f t="shared" si="5"/>
        <v>75.75757575757575</v>
      </c>
      <c r="F21" s="8">
        <f t="shared" si="5"/>
        <v>1.0101010101010102</v>
      </c>
      <c r="G21" s="140">
        <f t="shared" si="5"/>
        <v>0</v>
      </c>
      <c r="H21" s="8">
        <f t="shared" si="5"/>
        <v>0</v>
      </c>
      <c r="I21" s="8">
        <f t="shared" si="5"/>
        <v>0</v>
      </c>
      <c r="J21" s="140">
        <f t="shared" si="5"/>
        <v>0</v>
      </c>
      <c r="K21" s="9">
        <f t="shared" si="5"/>
        <v>1.0101010101010102</v>
      </c>
      <c r="L21" s="140">
        <f t="shared" si="5"/>
        <v>0</v>
      </c>
      <c r="M21" s="7">
        <f t="shared" si="5"/>
        <v>0</v>
      </c>
      <c r="N21" s="140">
        <f t="shared" si="5"/>
        <v>0</v>
      </c>
      <c r="O21" s="9">
        <f t="shared" si="5"/>
        <v>0</v>
      </c>
      <c r="P21" s="140">
        <f t="shared" si="5"/>
        <v>0</v>
      </c>
      <c r="Q21" s="9">
        <f t="shared" si="5"/>
        <v>0</v>
      </c>
      <c r="R21" s="140">
        <f t="shared" si="5"/>
        <v>22.22222222222222</v>
      </c>
      <c r="S21" s="141">
        <f t="shared" si="5"/>
        <v>0</v>
      </c>
      <c r="T21" s="140">
        <f t="shared" si="5"/>
        <v>0</v>
      </c>
      <c r="U21" s="9">
        <f t="shared" si="5"/>
        <v>0</v>
      </c>
      <c r="V21" s="9">
        <f t="shared" si="5"/>
        <v>0</v>
      </c>
      <c r="W21" s="57">
        <f t="shared" si="5"/>
        <v>0</v>
      </c>
    </row>
    <row r="22" spans="2:23" s="64" customFormat="1" ht="13.5">
      <c r="B22" s="132" t="s">
        <v>62</v>
      </c>
      <c r="C22" s="6">
        <f aca="true" t="shared" si="6" ref="C22:W22">C8/$C8*100</f>
        <v>100</v>
      </c>
      <c r="D22" s="58">
        <f t="shared" si="6"/>
        <v>79.54391510498984</v>
      </c>
      <c r="E22" s="140">
        <f t="shared" si="6"/>
        <v>69.7448634003161</v>
      </c>
      <c r="F22" s="8">
        <f t="shared" si="6"/>
        <v>8.828177918265974</v>
      </c>
      <c r="G22" s="140">
        <f t="shared" si="6"/>
        <v>0.045156920298035676</v>
      </c>
      <c r="H22" s="8">
        <f t="shared" si="6"/>
        <v>0.045156920298035676</v>
      </c>
      <c r="I22" s="8">
        <f t="shared" si="6"/>
        <v>0.8805599458116956</v>
      </c>
      <c r="J22" s="140">
        <f t="shared" si="6"/>
        <v>0</v>
      </c>
      <c r="K22" s="9">
        <f t="shared" si="6"/>
        <v>8.57981485662678</v>
      </c>
      <c r="L22" s="140">
        <f t="shared" si="6"/>
        <v>3.9963874463761573</v>
      </c>
      <c r="M22" s="7">
        <f t="shared" si="6"/>
        <v>1.3321291487920524</v>
      </c>
      <c r="N22" s="140">
        <f t="shared" si="6"/>
        <v>2.6642582975841047</v>
      </c>
      <c r="O22" s="9">
        <f t="shared" si="6"/>
        <v>0.06773538044705352</v>
      </c>
      <c r="P22" s="140">
        <f t="shared" si="6"/>
        <v>3.612553623842854</v>
      </c>
      <c r="Q22" s="9">
        <f t="shared" si="6"/>
        <v>0.3612553623842854</v>
      </c>
      <c r="R22" s="140">
        <f t="shared" si="6"/>
        <v>3.8383382253330325</v>
      </c>
      <c r="S22" s="141">
        <f t="shared" si="6"/>
        <v>0</v>
      </c>
      <c r="T22" s="140">
        <f t="shared" si="6"/>
        <v>0</v>
      </c>
      <c r="U22" s="9">
        <f t="shared" si="6"/>
        <v>0</v>
      </c>
      <c r="V22" s="9">
        <f t="shared" si="6"/>
        <v>0</v>
      </c>
      <c r="W22" s="57">
        <f t="shared" si="6"/>
        <v>0</v>
      </c>
    </row>
    <row r="23" spans="2:23" s="64" customFormat="1" ht="13.5">
      <c r="B23" s="301" t="s">
        <v>24</v>
      </c>
      <c r="C23" s="6">
        <f aca="true" t="shared" si="7" ref="C23:W23">C9/$C9*100</f>
        <v>100</v>
      </c>
      <c r="D23" s="58">
        <f t="shared" si="7"/>
        <v>81.92383778437191</v>
      </c>
      <c r="E23" s="140">
        <f t="shared" si="7"/>
        <v>73.44213649851632</v>
      </c>
      <c r="F23" s="8">
        <f t="shared" si="7"/>
        <v>8.382789317507418</v>
      </c>
      <c r="G23" s="140">
        <f t="shared" si="7"/>
        <v>0.04945598417408506</v>
      </c>
      <c r="H23" s="8">
        <f t="shared" si="7"/>
        <v>0.04945598417408506</v>
      </c>
      <c r="I23" s="8">
        <f t="shared" si="7"/>
        <v>0</v>
      </c>
      <c r="J23" s="140">
        <f t="shared" si="7"/>
        <v>0</v>
      </c>
      <c r="K23" s="9">
        <f t="shared" si="7"/>
        <v>7.270029673590504</v>
      </c>
      <c r="L23" s="140">
        <f t="shared" si="7"/>
        <v>4.253214638971316</v>
      </c>
      <c r="M23" s="7">
        <f t="shared" si="7"/>
        <v>1.4589515331355094</v>
      </c>
      <c r="N23" s="140">
        <f t="shared" si="7"/>
        <v>2.794263105835806</v>
      </c>
      <c r="O23" s="9">
        <f t="shared" si="7"/>
        <v>0.0741839762611276</v>
      </c>
      <c r="P23" s="140">
        <f t="shared" si="7"/>
        <v>2.695351137487636</v>
      </c>
      <c r="Q23" s="9">
        <f t="shared" si="7"/>
        <v>0.19782393669634024</v>
      </c>
      <c r="R23" s="140">
        <f t="shared" si="7"/>
        <v>3.5855588526211672</v>
      </c>
      <c r="S23" s="141">
        <f t="shared" si="7"/>
        <v>0</v>
      </c>
      <c r="T23" s="140">
        <f t="shared" si="7"/>
        <v>0</v>
      </c>
      <c r="U23" s="9">
        <f t="shared" si="7"/>
        <v>0</v>
      </c>
      <c r="V23" s="9">
        <f t="shared" si="7"/>
        <v>0</v>
      </c>
      <c r="W23" s="57">
        <f t="shared" si="7"/>
        <v>0</v>
      </c>
    </row>
    <row r="24" spans="2:23" s="64" customFormat="1" ht="13.5">
      <c r="B24" s="302" t="s">
        <v>27</v>
      </c>
      <c r="C24" s="6">
        <f aca="true" t="shared" si="8" ref="C24:W24">C10/$C10*100</f>
        <v>100</v>
      </c>
      <c r="D24" s="58">
        <f t="shared" si="8"/>
        <v>34.285714285714285</v>
      </c>
      <c r="E24" s="140">
        <f t="shared" si="8"/>
        <v>20</v>
      </c>
      <c r="F24" s="8">
        <f t="shared" si="8"/>
        <v>14.285714285714285</v>
      </c>
      <c r="G24" s="140">
        <f t="shared" si="8"/>
        <v>0</v>
      </c>
      <c r="H24" s="8">
        <f t="shared" si="8"/>
        <v>0</v>
      </c>
      <c r="I24" s="8">
        <f t="shared" si="8"/>
        <v>0</v>
      </c>
      <c r="J24" s="140">
        <f t="shared" si="8"/>
        <v>0</v>
      </c>
      <c r="K24" s="9">
        <f t="shared" si="8"/>
        <v>28.57142857142857</v>
      </c>
      <c r="L24" s="140">
        <f t="shared" si="8"/>
        <v>0</v>
      </c>
      <c r="M24" s="7">
        <f t="shared" si="8"/>
        <v>0</v>
      </c>
      <c r="N24" s="140">
        <f t="shared" si="8"/>
        <v>0</v>
      </c>
      <c r="O24" s="9">
        <f t="shared" si="8"/>
        <v>0</v>
      </c>
      <c r="P24" s="140">
        <f t="shared" si="8"/>
        <v>28.57142857142857</v>
      </c>
      <c r="Q24" s="9">
        <f t="shared" si="8"/>
        <v>0</v>
      </c>
      <c r="R24" s="140">
        <f t="shared" si="8"/>
        <v>8.571428571428571</v>
      </c>
      <c r="S24" s="141">
        <f t="shared" si="8"/>
        <v>0</v>
      </c>
      <c r="T24" s="140">
        <f t="shared" si="8"/>
        <v>0</v>
      </c>
      <c r="U24" s="9">
        <f t="shared" si="8"/>
        <v>0</v>
      </c>
      <c r="V24" s="9">
        <f t="shared" si="8"/>
        <v>0</v>
      </c>
      <c r="W24" s="57">
        <f t="shared" si="8"/>
        <v>0</v>
      </c>
    </row>
    <row r="25" spans="2:23" s="64" customFormat="1" ht="13.5">
      <c r="B25" s="302" t="s">
        <v>58</v>
      </c>
      <c r="C25" s="6">
        <f aca="true" t="shared" si="9" ref="C25:W25">C11/$C11*100</f>
        <v>100</v>
      </c>
      <c r="D25" s="58">
        <f t="shared" si="9"/>
        <v>100</v>
      </c>
      <c r="E25" s="140">
        <f t="shared" si="9"/>
        <v>0</v>
      </c>
      <c r="F25" s="8">
        <f t="shared" si="9"/>
        <v>0</v>
      </c>
      <c r="G25" s="140">
        <f t="shared" si="9"/>
        <v>0</v>
      </c>
      <c r="H25" s="8">
        <f t="shared" si="9"/>
        <v>0</v>
      </c>
      <c r="I25" s="8">
        <f t="shared" si="9"/>
        <v>100</v>
      </c>
      <c r="J25" s="140">
        <f t="shared" si="9"/>
        <v>0</v>
      </c>
      <c r="K25" s="9">
        <f t="shared" si="9"/>
        <v>0</v>
      </c>
      <c r="L25" s="140">
        <f t="shared" si="9"/>
        <v>0</v>
      </c>
      <c r="M25" s="7">
        <f t="shared" si="9"/>
        <v>0</v>
      </c>
      <c r="N25" s="140">
        <f t="shared" si="9"/>
        <v>0</v>
      </c>
      <c r="O25" s="9">
        <f t="shared" si="9"/>
        <v>0</v>
      </c>
      <c r="P25" s="140">
        <f t="shared" si="9"/>
        <v>0</v>
      </c>
      <c r="Q25" s="9">
        <f t="shared" si="9"/>
        <v>0</v>
      </c>
      <c r="R25" s="140">
        <f t="shared" si="9"/>
        <v>0</v>
      </c>
      <c r="S25" s="141">
        <f t="shared" si="9"/>
        <v>0</v>
      </c>
      <c r="T25" s="140">
        <f t="shared" si="9"/>
        <v>0</v>
      </c>
      <c r="U25" s="9">
        <f t="shared" si="9"/>
        <v>0</v>
      </c>
      <c r="V25" s="9">
        <f t="shared" si="9"/>
        <v>0</v>
      </c>
      <c r="W25" s="57">
        <f t="shared" si="9"/>
        <v>0</v>
      </c>
    </row>
    <row r="26" spans="2:23" s="64" customFormat="1" ht="13.5">
      <c r="B26" s="302" t="s">
        <v>59</v>
      </c>
      <c r="C26" s="6">
        <f aca="true" t="shared" si="10" ref="C26:W26">C12/$C12*100</f>
        <v>100</v>
      </c>
      <c r="D26" s="58">
        <f t="shared" si="10"/>
        <v>0</v>
      </c>
      <c r="E26" s="140">
        <f t="shared" si="10"/>
        <v>0</v>
      </c>
      <c r="F26" s="8">
        <f t="shared" si="10"/>
        <v>0</v>
      </c>
      <c r="G26" s="140">
        <f t="shared" si="10"/>
        <v>0</v>
      </c>
      <c r="H26" s="8">
        <f t="shared" si="10"/>
        <v>0</v>
      </c>
      <c r="I26" s="8">
        <f t="shared" si="10"/>
        <v>0</v>
      </c>
      <c r="J26" s="140">
        <f t="shared" si="10"/>
        <v>0</v>
      </c>
      <c r="K26" s="9">
        <f t="shared" si="10"/>
        <v>60</v>
      </c>
      <c r="L26" s="140">
        <f t="shared" si="10"/>
        <v>0</v>
      </c>
      <c r="M26" s="7">
        <f t="shared" si="10"/>
        <v>0</v>
      </c>
      <c r="N26" s="140">
        <f t="shared" si="10"/>
        <v>0</v>
      </c>
      <c r="O26" s="9">
        <f t="shared" si="10"/>
        <v>0</v>
      </c>
      <c r="P26" s="140">
        <f t="shared" si="10"/>
        <v>40</v>
      </c>
      <c r="Q26" s="9">
        <f t="shared" si="10"/>
        <v>0</v>
      </c>
      <c r="R26" s="140">
        <f t="shared" si="10"/>
        <v>0</v>
      </c>
      <c r="S26" s="141">
        <f t="shared" si="10"/>
        <v>0</v>
      </c>
      <c r="T26" s="140">
        <f t="shared" si="10"/>
        <v>0</v>
      </c>
      <c r="U26" s="9">
        <f t="shared" si="10"/>
        <v>0</v>
      </c>
      <c r="V26" s="9">
        <f t="shared" si="10"/>
        <v>0</v>
      </c>
      <c r="W26" s="57">
        <f t="shared" si="10"/>
        <v>0</v>
      </c>
    </row>
    <row r="27" spans="2:23" s="64" customFormat="1" ht="13.5">
      <c r="B27" s="302" t="s">
        <v>31</v>
      </c>
      <c r="C27" s="6">
        <f aca="true" t="shared" si="11" ref="C27:W27">C13/$C13*100</f>
        <v>100</v>
      </c>
      <c r="D27" s="58">
        <f t="shared" si="11"/>
        <v>29.48717948717949</v>
      </c>
      <c r="E27" s="140">
        <f t="shared" si="11"/>
        <v>13.461538461538462</v>
      </c>
      <c r="F27" s="8">
        <f t="shared" si="11"/>
        <v>16.025641025641026</v>
      </c>
      <c r="G27" s="140">
        <f t="shared" si="11"/>
        <v>0</v>
      </c>
      <c r="H27" s="8">
        <f t="shared" si="11"/>
        <v>0</v>
      </c>
      <c r="I27" s="8">
        <f t="shared" si="11"/>
        <v>0</v>
      </c>
      <c r="J27" s="140">
        <f t="shared" si="11"/>
        <v>0</v>
      </c>
      <c r="K27" s="9">
        <f t="shared" si="11"/>
        <v>38.46153846153847</v>
      </c>
      <c r="L27" s="140">
        <f t="shared" si="11"/>
        <v>0</v>
      </c>
      <c r="M27" s="7">
        <f t="shared" si="11"/>
        <v>0</v>
      </c>
      <c r="N27" s="140">
        <f t="shared" si="11"/>
        <v>0</v>
      </c>
      <c r="O27" s="9">
        <f t="shared" si="11"/>
        <v>0</v>
      </c>
      <c r="P27" s="140">
        <f t="shared" si="11"/>
        <v>19.230769230769234</v>
      </c>
      <c r="Q27" s="9">
        <f t="shared" si="11"/>
        <v>4.487179487179487</v>
      </c>
      <c r="R27" s="140">
        <f t="shared" si="11"/>
        <v>8.333333333333332</v>
      </c>
      <c r="S27" s="141">
        <f t="shared" si="11"/>
        <v>0</v>
      </c>
      <c r="T27" s="140">
        <f t="shared" si="11"/>
        <v>0</v>
      </c>
      <c r="U27" s="9">
        <f t="shared" si="11"/>
        <v>0</v>
      </c>
      <c r="V27" s="9">
        <f t="shared" si="11"/>
        <v>0</v>
      </c>
      <c r="W27" s="57">
        <f t="shared" si="11"/>
        <v>0</v>
      </c>
    </row>
    <row r="28" spans="2:23" s="64" customFormat="1" ht="13.5">
      <c r="B28" s="352" t="s">
        <v>32</v>
      </c>
      <c r="C28" s="6">
        <f aca="true" t="shared" si="12" ref="C28:W28">C14/$C14*100</f>
        <v>100</v>
      </c>
      <c r="D28" s="58">
        <f t="shared" si="12"/>
        <v>75.33333333333333</v>
      </c>
      <c r="E28" s="140">
        <f t="shared" si="12"/>
        <v>60.66666666666667</v>
      </c>
      <c r="F28" s="8">
        <f t="shared" si="12"/>
        <v>14.666666666666666</v>
      </c>
      <c r="G28" s="140">
        <f t="shared" si="12"/>
        <v>0</v>
      </c>
      <c r="H28" s="8">
        <f t="shared" si="12"/>
        <v>0</v>
      </c>
      <c r="I28" s="8">
        <f t="shared" si="12"/>
        <v>0</v>
      </c>
      <c r="J28" s="140">
        <f t="shared" si="12"/>
        <v>0</v>
      </c>
      <c r="K28" s="9">
        <f t="shared" si="12"/>
        <v>8.666666666666668</v>
      </c>
      <c r="L28" s="140">
        <f t="shared" si="12"/>
        <v>3.3333333333333335</v>
      </c>
      <c r="M28" s="7">
        <f t="shared" si="12"/>
        <v>0</v>
      </c>
      <c r="N28" s="140">
        <f t="shared" si="12"/>
        <v>3.3333333333333335</v>
      </c>
      <c r="O28" s="9">
        <f t="shared" si="12"/>
        <v>0</v>
      </c>
      <c r="P28" s="140">
        <f t="shared" si="12"/>
        <v>6</v>
      </c>
      <c r="Q28" s="9">
        <f t="shared" si="12"/>
        <v>0.6666666666666667</v>
      </c>
      <c r="R28" s="140">
        <f t="shared" si="12"/>
        <v>6</v>
      </c>
      <c r="S28" s="141">
        <f t="shared" si="12"/>
        <v>0</v>
      </c>
      <c r="T28" s="140">
        <f t="shared" si="12"/>
        <v>0</v>
      </c>
      <c r="U28" s="9">
        <f t="shared" si="12"/>
        <v>0</v>
      </c>
      <c r="V28" s="9">
        <f t="shared" si="12"/>
        <v>0</v>
      </c>
      <c r="W28" s="57">
        <f t="shared" si="12"/>
        <v>0</v>
      </c>
    </row>
    <row r="29" spans="2:23" s="64" customFormat="1" ht="13.5">
      <c r="B29" s="303" t="s">
        <v>60</v>
      </c>
      <c r="C29" s="133"/>
      <c r="D29" s="134"/>
      <c r="E29" s="136"/>
      <c r="F29" s="135"/>
      <c r="G29" s="136"/>
      <c r="H29" s="135"/>
      <c r="I29" s="135"/>
      <c r="J29" s="136"/>
      <c r="K29" s="137"/>
      <c r="L29" s="136"/>
      <c r="M29" s="138"/>
      <c r="N29" s="136"/>
      <c r="O29" s="137"/>
      <c r="P29" s="136"/>
      <c r="Q29" s="137"/>
      <c r="R29" s="136"/>
      <c r="S29" s="139"/>
      <c r="T29" s="136"/>
      <c r="U29" s="137"/>
      <c r="V29" s="137"/>
      <c r="W29" s="293"/>
    </row>
    <row r="30" spans="2:23" s="64" customFormat="1" ht="13.5">
      <c r="B30" s="132" t="s">
        <v>61</v>
      </c>
      <c r="C30" s="6">
        <v>0</v>
      </c>
      <c r="D30" s="58">
        <v>0</v>
      </c>
      <c r="E30" s="140">
        <v>0</v>
      </c>
      <c r="F30" s="8">
        <v>0</v>
      </c>
      <c r="G30" s="140">
        <v>0</v>
      </c>
      <c r="H30" s="8">
        <v>0</v>
      </c>
      <c r="I30" s="8">
        <v>0</v>
      </c>
      <c r="J30" s="140">
        <v>0</v>
      </c>
      <c r="K30" s="9">
        <v>0</v>
      </c>
      <c r="L30" s="140">
        <v>0</v>
      </c>
      <c r="M30" s="7">
        <v>0</v>
      </c>
      <c r="N30" s="140">
        <v>0</v>
      </c>
      <c r="O30" s="9">
        <v>0</v>
      </c>
      <c r="P30" s="140">
        <v>0</v>
      </c>
      <c r="Q30" s="9">
        <v>0</v>
      </c>
      <c r="R30" s="140">
        <v>0</v>
      </c>
      <c r="S30" s="141">
        <v>0</v>
      </c>
      <c r="T30" s="140">
        <v>0</v>
      </c>
      <c r="U30" s="9">
        <v>0</v>
      </c>
      <c r="V30" s="9">
        <v>0</v>
      </c>
      <c r="W30" s="57">
        <v>0</v>
      </c>
    </row>
    <row r="31" spans="2:23" s="64" customFormat="1" ht="14.25" thickBot="1">
      <c r="B31" s="365" t="s">
        <v>24</v>
      </c>
      <c r="C31" s="142">
        <v>0</v>
      </c>
      <c r="D31" s="61">
        <v>0</v>
      </c>
      <c r="E31" s="145">
        <v>0</v>
      </c>
      <c r="F31" s="144">
        <v>0</v>
      </c>
      <c r="G31" s="145">
        <v>0</v>
      </c>
      <c r="H31" s="144">
        <v>0</v>
      </c>
      <c r="I31" s="144">
        <v>0</v>
      </c>
      <c r="J31" s="145">
        <v>0</v>
      </c>
      <c r="K31" s="10">
        <v>0</v>
      </c>
      <c r="L31" s="145">
        <v>0</v>
      </c>
      <c r="M31" s="143">
        <v>0</v>
      </c>
      <c r="N31" s="145">
        <v>0</v>
      </c>
      <c r="O31" s="10">
        <v>0</v>
      </c>
      <c r="P31" s="145">
        <v>0</v>
      </c>
      <c r="Q31" s="10">
        <v>0</v>
      </c>
      <c r="R31" s="145">
        <v>0</v>
      </c>
      <c r="S31" s="295">
        <v>0</v>
      </c>
      <c r="T31" s="145">
        <v>0</v>
      </c>
      <c r="U31" s="10">
        <v>0</v>
      </c>
      <c r="V31" s="10">
        <v>0</v>
      </c>
      <c r="W31" s="60">
        <v>0</v>
      </c>
    </row>
  </sheetData>
  <sheetProtection/>
  <mergeCells count="25">
    <mergeCell ref="M3:N3"/>
    <mergeCell ref="T3:W3"/>
    <mergeCell ref="M4:M5"/>
    <mergeCell ref="N4:N5"/>
    <mergeCell ref="O4:O5"/>
    <mergeCell ref="K4:K5"/>
    <mergeCell ref="L4:L5"/>
    <mergeCell ref="W4:W5"/>
    <mergeCell ref="T2:W2"/>
    <mergeCell ref="U4:U5"/>
    <mergeCell ref="Q4:Q5"/>
    <mergeCell ref="R4:R5"/>
    <mergeCell ref="S4:S5"/>
    <mergeCell ref="T4:T5"/>
    <mergeCell ref="V4:V5"/>
    <mergeCell ref="B3:B5"/>
    <mergeCell ref="C3:C4"/>
    <mergeCell ref="D3:J3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2013-01-23T07:03:21Z</cp:lastPrinted>
  <dcterms:created xsi:type="dcterms:W3CDTF">2011-02-09T07:18:56Z</dcterms:created>
  <dcterms:modified xsi:type="dcterms:W3CDTF">2013-01-30T06:26:58Z</dcterms:modified>
  <cp:category/>
  <cp:version/>
  <cp:contentType/>
  <cp:contentStatus/>
</cp:coreProperties>
</file>