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650" activeTab="0"/>
  </bookViews>
  <sheets>
    <sheet name="国・公・私立計" sheetId="1" r:id="rId1"/>
    <sheet name="【男】国・公・私立計" sheetId="2" r:id="rId2"/>
    <sheet name="【女】国・公・私立計" sheetId="3" r:id="rId3"/>
    <sheet name="公立計" sheetId="4" r:id="rId4"/>
    <sheet name="【男】公立" sheetId="5" r:id="rId5"/>
    <sheet name="【女】公立" sheetId="6" r:id="rId6"/>
    <sheet name="国・私立計" sheetId="7" r:id="rId7"/>
    <sheet name="【男】国・私立" sheetId="8" r:id="rId8"/>
    <sheet name="【女】国・私立" sheetId="9" r:id="rId9"/>
  </sheets>
  <definedNames>
    <definedName name="_xlnm.Print_Area" localSheetId="5">'【女】公立'!$A$1:$AD$39</definedName>
    <definedName name="_xlnm.Print_Area" localSheetId="4">'【男】公立'!$A$1:$AD$39</definedName>
    <definedName name="_xlnm.Print_Area" localSheetId="3">'公立計'!$A$1:$AD$39</definedName>
  </definedNames>
  <calcPr fullCalcOnLoad="1"/>
</workbook>
</file>

<file path=xl/sharedStrings.xml><?xml version="1.0" encoding="utf-8"?>
<sst xmlns="http://schemas.openxmlformats.org/spreadsheetml/2006/main" count="615" uniqueCount="85">
  <si>
    <t>区　分</t>
  </si>
  <si>
    <t>合　計</t>
  </si>
  <si>
    <t>Ａ　大学等進学者</t>
  </si>
  <si>
    <t>専修学校一般　　　課程等入学者</t>
  </si>
  <si>
    <t>小　計</t>
  </si>
  <si>
    <t>大学学部</t>
  </si>
  <si>
    <t>短期大学　　本　　科</t>
  </si>
  <si>
    <t>大学・短大　の通信</t>
  </si>
  <si>
    <t>大学・短大　の別科</t>
  </si>
  <si>
    <t>高等学校　　専攻科</t>
  </si>
  <si>
    <t>特別支援学校高等部専攻科</t>
  </si>
  <si>
    <t>専修学校専門課程進学者</t>
  </si>
  <si>
    <t>専修学校　　一般課程等</t>
  </si>
  <si>
    <t>各種学校</t>
  </si>
  <si>
    <t>公共職業能力開発施設等入学者</t>
  </si>
  <si>
    <t>一時的な仕事に就いた者</t>
  </si>
  <si>
    <t>左記以外の者</t>
  </si>
  <si>
    <t>左記Ａのうち</t>
  </si>
  <si>
    <t>左記Ｂのうち</t>
  </si>
  <si>
    <t>左記Ｃのうち</t>
  </si>
  <si>
    <t>左記Ｄのうち</t>
  </si>
  <si>
    <t>（卒業者総数）</t>
  </si>
  <si>
    <t>（左記ＡＢＣＤを除く）</t>
  </si>
  <si>
    <t>（全日制）計</t>
  </si>
  <si>
    <t>普　　　通</t>
  </si>
  <si>
    <t>農　　　業</t>
  </si>
  <si>
    <t>工　　　業</t>
  </si>
  <si>
    <t>商　　　業</t>
  </si>
  <si>
    <t>水　　　産</t>
  </si>
  <si>
    <t>家　　　庭</t>
  </si>
  <si>
    <t>情　　　報</t>
  </si>
  <si>
    <t>総合学科</t>
  </si>
  <si>
    <t>そ　の　他</t>
  </si>
  <si>
    <t>（定時制）計</t>
  </si>
  <si>
    <t>比率（％）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</si>
  <si>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</si>
  <si>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</si>
  <si>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</si>
  <si>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</si>
  <si>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</si>
  <si>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</si>
  <si>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</si>
  <si>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就職進学者 　　　     入学者数（再掲）</t>
  </si>
  <si>
    <t>就職者</t>
  </si>
  <si>
    <t>死亡・不詳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</si>
  <si>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</si>
  <si>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</si>
  <si>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</si>
  <si>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</si>
  <si>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</si>
  <si>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</si>
  <si>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</si>
  <si>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就職進学者        入学者数（再掲）</t>
  </si>
  <si>
    <t>就職者</t>
  </si>
  <si>
    <t>死亡・不詳</t>
  </si>
  <si>
    <t>【全日制】</t>
  </si>
  <si>
    <t>（国立）普通</t>
  </si>
  <si>
    <t>（私立）   計</t>
  </si>
  <si>
    <t>看　　　護</t>
  </si>
  <si>
    <t>福　　　祉</t>
  </si>
  <si>
    <t>【定時制】</t>
  </si>
  <si>
    <t>（私立）  計</t>
  </si>
  <si>
    <t>（私立）   計</t>
  </si>
  <si>
    <t>就職者</t>
  </si>
  <si>
    <t>死亡・不詳</t>
  </si>
  <si>
    <t>Ｂ</t>
  </si>
  <si>
    <t>Ｃ　</t>
  </si>
  <si>
    <t xml:space="preserve"> Ｄ</t>
  </si>
  <si>
    <t>Ｅ</t>
  </si>
  <si>
    <t>Ｆ</t>
  </si>
  <si>
    <t xml:space="preserve"> Ｇ </t>
  </si>
  <si>
    <t>H</t>
  </si>
  <si>
    <t>就職者</t>
  </si>
  <si>
    <t>死亡・不詳</t>
  </si>
  <si>
    <t>第６表　高等学校卒業者の課程別・学科別進路状況（国・私立）【女】</t>
  </si>
  <si>
    <t>第６表　高等学校卒業者の課程別・学科別進路状況（国・公・私立）【計】</t>
  </si>
  <si>
    <t>第６表　高等学校卒業者の課程別・学科別進路状況（国・公・私立）【男】</t>
  </si>
  <si>
    <t>第６表　高等学校卒業者の課程別・学科別進路状況（国・公・私立）【女】</t>
  </si>
  <si>
    <t>第６表　高等学校卒業者の課程別・学科別進路状況（公立）【全体】</t>
  </si>
  <si>
    <t>第６表　高等学校卒業者の課程別・学科別進路状況（公立）【男】</t>
  </si>
  <si>
    <t>第６表　高等学校卒業者の課程別・学科別進路状況（公立）【女】</t>
  </si>
  <si>
    <t>第６表　高等学校卒業者の課程別・学科別進路状況（国・私立）【計】</t>
  </si>
  <si>
    <t>第６表　高等学校卒業者の課程別・学科別進路状況（国・私立）【男】</t>
  </si>
  <si>
    <t>平成23年３月卒</t>
  </si>
  <si>
    <t>平成23年３月卒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</si>
</sst>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_ * #,##0.0_ ;_ * \-#,##0.0_ ;_ * &quot;-&quot;?_ ;_ @_ "/>
    <numFmt numFmtId="181" formatCode="0.0;0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tted"/>
      <right/>
      <top style="medium"/>
      <bottom/>
    </border>
    <border>
      <left/>
      <right style="dotted"/>
      <top style="medium"/>
      <bottom/>
    </border>
    <border>
      <left style="double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dotted"/>
      <right/>
      <top/>
      <bottom/>
    </border>
    <border>
      <left/>
      <right style="dotted"/>
      <top/>
      <bottom/>
    </border>
    <border>
      <left style="double"/>
      <right/>
      <top/>
      <bottom/>
    </border>
    <border>
      <left style="thin"/>
      <right style="medium"/>
      <top/>
      <bottom/>
    </border>
    <border>
      <left/>
      <right style="dotted"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double"/>
      <right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dotted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dotted"/>
      <top style="dotted"/>
      <bottom/>
    </border>
    <border>
      <left style="thin"/>
      <right style="double"/>
      <top style="dotted"/>
      <bottom/>
    </border>
    <border>
      <left style="thin"/>
      <right style="double"/>
      <top/>
      <bottom/>
    </border>
    <border>
      <left style="thin"/>
      <right style="dotted"/>
      <top/>
      <bottom style="medium"/>
    </border>
    <border>
      <left/>
      <right style="medium"/>
      <top style="dashed"/>
      <bottom/>
    </border>
    <border>
      <left style="medium"/>
      <right style="thin"/>
      <top style="dashed"/>
      <bottom/>
    </border>
    <border>
      <left/>
      <right style="dotted"/>
      <top style="dashed"/>
      <bottom/>
    </border>
    <border>
      <left/>
      <right/>
      <top style="dashed"/>
      <bottom/>
    </border>
    <border>
      <left style="thin"/>
      <right style="thin"/>
      <top style="dashed"/>
      <bottom/>
    </border>
    <border>
      <left style="double"/>
      <right/>
      <top style="dashed"/>
      <bottom/>
    </border>
    <border>
      <left style="thin"/>
      <right style="medium"/>
      <top style="dashed"/>
      <bottom/>
    </border>
    <border>
      <left style="dotted"/>
      <right style="thin"/>
      <top style="medium"/>
      <bottom/>
    </border>
    <border>
      <left style="dotted"/>
      <right style="thin"/>
      <top/>
      <bottom/>
    </border>
    <border>
      <left style="dotted"/>
      <right style="thin"/>
      <top style="dotted"/>
      <bottom/>
    </border>
    <border>
      <left style="thin"/>
      <right style="double"/>
      <top style="medium"/>
      <bottom/>
    </border>
    <border>
      <left/>
      <right style="medium"/>
      <top style="dotted"/>
      <bottom/>
    </border>
    <border>
      <left style="dotted"/>
      <right style="thin"/>
      <top/>
      <bottom style="medium"/>
    </border>
    <border>
      <left style="thin"/>
      <right style="double"/>
      <top/>
      <bottom style="medium"/>
    </border>
    <border>
      <left style="medium"/>
      <right/>
      <top style="dotted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dashed"/>
      <bottom/>
    </border>
    <border>
      <left style="thin"/>
      <right/>
      <top style="medium"/>
      <bottom style="thin"/>
    </border>
    <border>
      <left style="medium"/>
      <right style="thin"/>
      <top/>
      <bottom style="dotted"/>
    </border>
    <border>
      <left>
        <color indexed="63"/>
      </left>
      <right>
        <color indexed="63"/>
      </right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/>
      <bottom style="dotted"/>
    </border>
    <border>
      <left style="thin"/>
      <right style="dotted"/>
      <top/>
      <bottom style="dotted"/>
    </border>
    <border>
      <left style="thin"/>
      <right style="double"/>
      <top/>
      <bottom style="dotted"/>
    </border>
    <border>
      <left/>
      <right style="medium"/>
      <top/>
      <bottom style="dotted"/>
    </border>
    <border>
      <left style="dotted"/>
      <right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/>
      <right style="dotted"/>
      <top style="thin"/>
      <bottom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</borders>
  <cellStyleXfs count="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6" fontId="3" fillId="0" borderId="0" applyFill="0" applyBorder="0" applyAlignment="0"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 horizontal="left"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179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13" fillId="0" borderId="0">
      <alignment/>
      <protection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4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22" borderId="4" applyNumberFormat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17" borderId="5" applyNumberFormat="0" applyFont="0" applyAlignment="0" applyProtection="0"/>
    <xf numFmtId="0" fontId="24" fillId="0" borderId="6" applyNumberFormat="0" applyFill="0" applyAlignment="0" applyProtection="0"/>
    <xf numFmtId="0" fontId="25" fillId="3" borderId="0" applyNumberFormat="0" applyBorder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6" borderId="12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4" borderId="0" applyNumberFormat="0" applyBorder="0" applyAlignment="0" applyProtection="0"/>
  </cellStyleXfs>
  <cellXfs count="592">
    <xf numFmtId="0" fontId="0" fillId="0" borderId="0" xfId="0" applyAlignment="1">
      <alignment vertical="center"/>
    </xf>
    <xf numFmtId="41" fontId="0" fillId="0" borderId="0" xfId="70" applyNumberFormat="1" applyFont="1" applyFill="1" applyBorder="1" applyAlignment="1" applyProtection="1">
      <alignment/>
      <protection locked="0"/>
    </xf>
    <xf numFmtId="180" fontId="0" fillId="0" borderId="13" xfId="70" applyNumberFormat="1" applyFont="1" applyFill="1" applyBorder="1" applyAlignment="1">
      <alignment/>
    </xf>
    <xf numFmtId="180" fontId="0" fillId="0" borderId="14" xfId="70" applyNumberFormat="1" applyFont="1" applyFill="1" applyBorder="1" applyAlignment="1">
      <alignment/>
    </xf>
    <xf numFmtId="180" fontId="0" fillId="0" borderId="15" xfId="70" applyNumberFormat="1" applyFont="1" applyFill="1" applyBorder="1" applyAlignment="1">
      <alignment/>
    </xf>
    <xf numFmtId="180" fontId="0" fillId="0" borderId="16" xfId="70" applyNumberFormat="1" applyFont="1" applyFill="1" applyBorder="1" applyAlignment="1">
      <alignment/>
    </xf>
    <xf numFmtId="180" fontId="0" fillId="0" borderId="17" xfId="70" applyNumberFormat="1" applyFont="1" applyFill="1" applyBorder="1" applyAlignment="1">
      <alignment/>
    </xf>
    <xf numFmtId="180" fontId="0" fillId="0" borderId="18" xfId="70" applyNumberFormat="1" applyFont="1" applyFill="1" applyBorder="1" applyAlignment="1">
      <alignment/>
    </xf>
    <xf numFmtId="180" fontId="0" fillId="0" borderId="19" xfId="70" applyNumberFormat="1" applyFont="1" applyFill="1" applyBorder="1" applyAlignment="1">
      <alignment/>
    </xf>
    <xf numFmtId="180" fontId="0" fillId="0" borderId="20" xfId="70" applyNumberFormat="1" applyFont="1" applyFill="1" applyBorder="1" applyAlignment="1">
      <alignment/>
    </xf>
    <xf numFmtId="180" fontId="0" fillId="0" borderId="21" xfId="70" applyNumberFormat="1" applyFont="1" applyFill="1" applyBorder="1" applyAlignment="1">
      <alignment/>
    </xf>
    <xf numFmtId="0" fontId="15" fillId="0" borderId="0" xfId="83" applyFont="1" applyFill="1" applyBorder="1">
      <alignment/>
      <protection/>
    </xf>
    <xf numFmtId="0" fontId="0" fillId="0" borderId="0" xfId="83" applyFont="1" applyFill="1">
      <alignment/>
      <protection/>
    </xf>
    <xf numFmtId="0" fontId="16" fillId="0" borderId="16" xfId="83" applyFont="1" applyFill="1" applyBorder="1" applyAlignment="1">
      <alignment horizontal="center" vertical="center"/>
      <protection/>
    </xf>
    <xf numFmtId="0" fontId="16" fillId="0" borderId="22" xfId="83" applyFont="1" applyFill="1" applyBorder="1" applyAlignment="1">
      <alignment horizontal="center" vertical="center"/>
      <protection/>
    </xf>
    <xf numFmtId="0" fontId="16" fillId="0" borderId="20" xfId="83" applyFont="1" applyFill="1" applyBorder="1" applyAlignment="1">
      <alignment horizontal="center" vertical="distributed" textRotation="255"/>
      <protection/>
    </xf>
    <xf numFmtId="0" fontId="19" fillId="0" borderId="17" xfId="83" applyFont="1" applyFill="1" applyBorder="1" applyAlignment="1">
      <alignment horizontal="center" vertical="center" wrapText="1"/>
      <protection/>
    </xf>
    <xf numFmtId="0" fontId="17" fillId="0" borderId="20" xfId="83" applyFont="1" applyFill="1" applyBorder="1" applyAlignment="1">
      <alignment horizontal="center" vertical="center" wrapText="1"/>
      <protection/>
    </xf>
    <xf numFmtId="41" fontId="0" fillId="0" borderId="13" xfId="70" applyNumberFormat="1" applyFont="1" applyFill="1" applyBorder="1" applyAlignment="1">
      <alignment shrinkToFit="1"/>
    </xf>
    <xf numFmtId="41" fontId="0" fillId="0" borderId="23" xfId="70" applyNumberFormat="1" applyFont="1" applyFill="1" applyBorder="1" applyAlignment="1">
      <alignment shrinkToFit="1"/>
    </xf>
    <xf numFmtId="41" fontId="0" fillId="0" borderId="24" xfId="70" applyNumberFormat="1" applyFont="1" applyFill="1" applyBorder="1" applyAlignment="1">
      <alignment shrinkToFit="1"/>
    </xf>
    <xf numFmtId="41" fontId="0" fillId="0" borderId="15" xfId="70" applyNumberFormat="1" applyFont="1" applyFill="1" applyBorder="1" applyAlignment="1">
      <alignment shrinkToFit="1"/>
    </xf>
    <xf numFmtId="41" fontId="0" fillId="0" borderId="25" xfId="70" applyNumberFormat="1" applyFont="1" applyFill="1" applyBorder="1" applyAlignment="1">
      <alignment shrinkToFit="1"/>
    </xf>
    <xf numFmtId="41" fontId="0" fillId="0" borderId="16" xfId="70" applyNumberFormat="1" applyFont="1" applyFill="1" applyBorder="1" applyAlignment="1">
      <alignment shrinkToFit="1"/>
    </xf>
    <xf numFmtId="41" fontId="0" fillId="0" borderId="26" xfId="70" applyNumberFormat="1" applyFont="1" applyFill="1" applyBorder="1" applyAlignment="1">
      <alignment shrinkToFit="1"/>
    </xf>
    <xf numFmtId="41" fontId="0" fillId="0" borderId="22" xfId="70" applyNumberFormat="1" applyFont="1" applyFill="1" applyBorder="1" applyAlignment="1">
      <alignment shrinkToFit="1"/>
    </xf>
    <xf numFmtId="41" fontId="0" fillId="0" borderId="27" xfId="70" applyNumberFormat="1" applyFont="1" applyFill="1" applyBorder="1" applyAlignment="1">
      <alignment shrinkToFit="1"/>
    </xf>
    <xf numFmtId="41" fontId="0" fillId="0" borderId="28" xfId="70" applyNumberFormat="1" applyFont="1" applyFill="1" applyBorder="1" applyAlignment="1">
      <alignment shrinkToFit="1"/>
    </xf>
    <xf numFmtId="41" fontId="0" fillId="0" borderId="29" xfId="70" applyNumberFormat="1" applyFont="1" applyFill="1" applyBorder="1" applyAlignment="1">
      <alignment shrinkToFit="1"/>
    </xf>
    <xf numFmtId="41" fontId="0" fillId="0" borderId="30" xfId="70" applyNumberFormat="1" applyFont="1" applyFill="1" applyBorder="1" applyAlignment="1">
      <alignment shrinkToFit="1"/>
    </xf>
    <xf numFmtId="41" fontId="0" fillId="0" borderId="18" xfId="70" applyNumberFormat="1" applyFont="1" applyFill="1" applyBorder="1" applyAlignment="1" applyProtection="1">
      <alignment shrinkToFit="1"/>
      <protection locked="0"/>
    </xf>
    <xf numFmtId="41" fontId="0" fillId="0" borderId="19" xfId="70" applyNumberFormat="1" applyFont="1" applyFill="1" applyBorder="1" applyAlignment="1" applyProtection="1">
      <alignment shrinkToFit="1"/>
      <protection locked="0"/>
    </xf>
    <xf numFmtId="41" fontId="0" fillId="0" borderId="31" xfId="70" applyNumberFormat="1" applyFont="1" applyFill="1" applyBorder="1" applyAlignment="1" applyProtection="1">
      <alignment shrinkToFit="1"/>
      <protection locked="0"/>
    </xf>
    <xf numFmtId="41" fontId="0" fillId="0" borderId="20" xfId="70" applyNumberFormat="1" applyFont="1" applyFill="1" applyBorder="1" applyAlignment="1" applyProtection="1">
      <alignment shrinkToFit="1"/>
      <protection locked="0"/>
    </xf>
    <xf numFmtId="41" fontId="0" fillId="0" borderId="20" xfId="70" applyNumberFormat="1" applyFont="1" applyFill="1" applyBorder="1" applyAlignment="1">
      <alignment shrinkToFit="1"/>
    </xf>
    <xf numFmtId="41" fontId="0" fillId="0" borderId="32" xfId="70" applyNumberFormat="1" applyFont="1" applyFill="1" applyBorder="1" applyAlignment="1" applyProtection="1">
      <alignment shrinkToFit="1"/>
      <protection locked="0"/>
    </xf>
    <xf numFmtId="41" fontId="0" fillId="0" borderId="0" xfId="70" applyNumberFormat="1" applyFont="1" applyFill="1" applyBorder="1" applyAlignment="1" applyProtection="1">
      <alignment shrinkToFit="1"/>
      <protection locked="0"/>
    </xf>
    <xf numFmtId="41" fontId="0" fillId="0" borderId="33" xfId="70" applyNumberFormat="1" applyFont="1" applyFill="1" applyBorder="1" applyAlignment="1" applyProtection="1">
      <alignment shrinkToFit="1"/>
      <protection locked="0"/>
    </xf>
    <xf numFmtId="41" fontId="0" fillId="0" borderId="34" xfId="70" applyNumberFormat="1" applyFont="1" applyFill="1" applyBorder="1" applyAlignment="1" applyProtection="1">
      <alignment shrinkToFit="1"/>
      <protection locked="0"/>
    </xf>
    <xf numFmtId="41" fontId="0" fillId="0" borderId="35" xfId="70" applyNumberFormat="1" applyFont="1" applyFill="1" applyBorder="1" applyAlignment="1">
      <alignment shrinkToFit="1"/>
    </xf>
    <xf numFmtId="41" fontId="0" fillId="0" borderId="36" xfId="70" applyNumberFormat="1" applyFont="1" applyFill="1" applyBorder="1" applyAlignment="1">
      <alignment shrinkToFit="1"/>
    </xf>
    <xf numFmtId="41" fontId="0" fillId="0" borderId="37" xfId="70" applyNumberFormat="1" applyFont="1" applyFill="1" applyBorder="1" applyAlignment="1">
      <alignment shrinkToFit="1"/>
    </xf>
    <xf numFmtId="41" fontId="0" fillId="0" borderId="38" xfId="70" applyNumberFormat="1" applyFont="1" applyFill="1" applyBorder="1" applyAlignment="1">
      <alignment shrinkToFit="1"/>
    </xf>
    <xf numFmtId="41" fontId="0" fillId="0" borderId="39" xfId="70" applyNumberFormat="1" applyFont="1" applyFill="1" applyBorder="1" applyAlignment="1">
      <alignment shrinkToFit="1"/>
    </xf>
    <xf numFmtId="41" fontId="0" fillId="0" borderId="40" xfId="70" applyNumberFormat="1" applyFont="1" applyFill="1" applyBorder="1" applyAlignment="1">
      <alignment shrinkToFit="1"/>
    </xf>
    <xf numFmtId="41" fontId="0" fillId="0" borderId="41" xfId="70" applyNumberFormat="1" applyFont="1" applyFill="1" applyBorder="1" applyAlignment="1" applyProtection="1">
      <alignment shrinkToFit="1"/>
      <protection locked="0"/>
    </xf>
    <xf numFmtId="41" fontId="0" fillId="0" borderId="42" xfId="70" applyNumberFormat="1" applyFont="1" applyFill="1" applyBorder="1" applyAlignment="1" applyProtection="1">
      <alignment shrinkToFit="1"/>
      <protection locked="0"/>
    </xf>
    <xf numFmtId="41" fontId="0" fillId="0" borderId="43" xfId="70" applyNumberFormat="1" applyFont="1" applyFill="1" applyBorder="1" applyAlignment="1" applyProtection="1">
      <alignment shrinkToFit="1"/>
      <protection locked="0"/>
    </xf>
    <xf numFmtId="41" fontId="0" fillId="0" borderId="21" xfId="70" applyNumberFormat="1" applyFont="1" applyFill="1" applyBorder="1" applyAlignment="1" applyProtection="1">
      <alignment shrinkToFit="1"/>
      <protection locked="0"/>
    </xf>
    <xf numFmtId="41" fontId="0" fillId="0" borderId="21" xfId="70" applyNumberFormat="1" applyFont="1" applyFill="1" applyBorder="1" applyAlignment="1">
      <alignment shrinkToFit="1"/>
    </xf>
    <xf numFmtId="41" fontId="0" fillId="0" borderId="44" xfId="70" applyNumberFormat="1" applyFont="1" applyFill="1" applyBorder="1" applyAlignment="1" applyProtection="1">
      <alignment shrinkToFit="1"/>
      <protection locked="0"/>
    </xf>
    <xf numFmtId="41" fontId="0" fillId="0" borderId="45" xfId="70" applyNumberFormat="1" applyFont="1" applyFill="1" applyBorder="1" applyAlignment="1" applyProtection="1">
      <alignment shrinkToFit="1"/>
      <protection locked="0"/>
    </xf>
    <xf numFmtId="41" fontId="0" fillId="0" borderId="46" xfId="70" applyNumberFormat="1" applyFont="1" applyFill="1" applyBorder="1" applyAlignment="1" applyProtection="1">
      <alignment shrinkToFit="1"/>
      <protection locked="0"/>
    </xf>
    <xf numFmtId="0" fontId="16" fillId="0" borderId="0" xfId="83" applyFont="1" applyFill="1" applyBorder="1" applyAlignment="1">
      <alignment horizontal="right"/>
      <protection/>
    </xf>
    <xf numFmtId="41" fontId="0" fillId="0" borderId="0" xfId="70" applyNumberFormat="1" applyFont="1" applyFill="1" applyBorder="1" applyAlignment="1">
      <alignment/>
    </xf>
    <xf numFmtId="41" fontId="0" fillId="0" borderId="0" xfId="83" applyNumberFormat="1" applyFont="1" applyFill="1" applyProtection="1">
      <alignment/>
      <protection locked="0"/>
    </xf>
    <xf numFmtId="0" fontId="16" fillId="0" borderId="0" xfId="83" applyFont="1" applyFill="1" applyBorder="1">
      <alignment/>
      <protection/>
    </xf>
    <xf numFmtId="180" fontId="0" fillId="0" borderId="29" xfId="70" applyNumberFormat="1" applyFont="1" applyFill="1" applyBorder="1" applyAlignment="1">
      <alignment/>
    </xf>
    <xf numFmtId="180" fontId="0" fillId="0" borderId="30" xfId="70" applyNumberFormat="1" applyFont="1" applyFill="1" applyBorder="1" applyAlignment="1">
      <alignment/>
    </xf>
    <xf numFmtId="180" fontId="0" fillId="0" borderId="47" xfId="70" applyNumberFormat="1" applyFont="1" applyFill="1" applyBorder="1" applyAlignment="1">
      <alignment/>
    </xf>
    <xf numFmtId="180" fontId="0" fillId="0" borderId="48" xfId="70" applyNumberFormat="1" applyFont="1" applyFill="1" applyBorder="1" applyAlignment="1">
      <alignment/>
    </xf>
    <xf numFmtId="180" fontId="0" fillId="0" borderId="40" xfId="70" applyNumberFormat="1" applyFont="1" applyFill="1" applyBorder="1" applyAlignment="1">
      <alignment/>
    </xf>
    <xf numFmtId="41" fontId="0" fillId="0" borderId="49" xfId="70" applyNumberFormat="1" applyFont="1" applyFill="1" applyBorder="1" applyAlignment="1">
      <alignment shrinkToFit="1"/>
    </xf>
    <xf numFmtId="0" fontId="15" fillId="0" borderId="0" xfId="85" applyFont="1" applyFill="1" applyBorder="1">
      <alignment/>
      <protection/>
    </xf>
    <xf numFmtId="0" fontId="0" fillId="0" borderId="0" xfId="85" applyFont="1" applyFill="1">
      <alignment/>
      <protection/>
    </xf>
    <xf numFmtId="0" fontId="16" fillId="0" borderId="16" xfId="85" applyFont="1" applyFill="1" applyBorder="1" applyAlignment="1">
      <alignment horizontal="center" vertical="center"/>
      <protection/>
    </xf>
    <xf numFmtId="0" fontId="16" fillId="0" borderId="22" xfId="85" applyFont="1" applyFill="1" applyBorder="1" applyAlignment="1">
      <alignment horizontal="center" vertical="center"/>
      <protection/>
    </xf>
    <xf numFmtId="0" fontId="16" fillId="0" borderId="20" xfId="85" applyFont="1" applyFill="1" applyBorder="1" applyAlignment="1">
      <alignment horizontal="center" vertical="distributed" textRotation="255"/>
      <protection/>
    </xf>
    <xf numFmtId="0" fontId="19" fillId="0" borderId="17" xfId="85" applyFont="1" applyFill="1" applyBorder="1" applyAlignment="1">
      <alignment horizontal="center" vertical="center" wrapText="1"/>
      <protection/>
    </xf>
    <xf numFmtId="0" fontId="17" fillId="0" borderId="20" xfId="85" applyFont="1" applyFill="1" applyBorder="1" applyAlignment="1">
      <alignment horizontal="center" vertical="center" wrapText="1"/>
      <protection/>
    </xf>
    <xf numFmtId="0" fontId="16" fillId="0" borderId="13" xfId="85" applyFont="1" applyFill="1" applyBorder="1" applyAlignment="1" applyProtection="1">
      <alignment horizontal="left"/>
      <protection locked="0"/>
    </xf>
    <xf numFmtId="0" fontId="19" fillId="0" borderId="13" xfId="85" applyFont="1" applyFill="1" applyBorder="1" applyAlignment="1">
      <alignment horizontal="center" vertical="center" wrapText="1"/>
      <protection/>
    </xf>
    <xf numFmtId="0" fontId="0" fillId="0" borderId="23" xfId="85" applyFont="1" applyFill="1" applyBorder="1" applyAlignment="1">
      <alignment horizontal="center" vertical="center" textRotation="255" wrapText="1"/>
      <protection/>
    </xf>
    <xf numFmtId="0" fontId="0" fillId="0" borderId="24" xfId="85" applyFont="1" applyFill="1" applyBorder="1" applyAlignment="1">
      <alignment horizontal="center" vertical="center" textRotation="255"/>
      <protection/>
    </xf>
    <xf numFmtId="0" fontId="0" fillId="0" borderId="15" xfId="85" applyFont="1" applyFill="1" applyBorder="1" applyAlignment="1">
      <alignment horizontal="center" vertical="center" textRotation="255" wrapText="1"/>
      <protection/>
    </xf>
    <xf numFmtId="0" fontId="0" fillId="0" borderId="25" xfId="85" applyFont="1" applyFill="1" applyBorder="1" applyAlignment="1">
      <alignment horizontal="center" vertical="center" textRotation="255" wrapText="1"/>
      <protection/>
    </xf>
    <xf numFmtId="0" fontId="16" fillId="0" borderId="16" xfId="85" applyFont="1" applyFill="1" applyBorder="1" applyAlignment="1">
      <alignment horizontal="center" vertical="top" textRotation="255" wrapText="1"/>
      <protection/>
    </xf>
    <xf numFmtId="0" fontId="0" fillId="0" borderId="16" xfId="85" applyFont="1" applyFill="1" applyBorder="1" applyAlignment="1">
      <alignment horizontal="center" vertical="center" textRotation="255" wrapText="1"/>
      <protection/>
    </xf>
    <xf numFmtId="0" fontId="0" fillId="0" borderId="26" xfId="85" applyFont="1" applyFill="1" applyBorder="1" applyAlignment="1">
      <alignment horizontal="center" vertical="center" textRotation="255" wrapText="1"/>
      <protection/>
    </xf>
    <xf numFmtId="0" fontId="17" fillId="0" borderId="16" xfId="85" applyFont="1" applyFill="1" applyBorder="1" applyAlignment="1">
      <alignment horizontal="center" vertical="top" textRotation="255" wrapText="1"/>
      <protection/>
    </xf>
    <xf numFmtId="0" fontId="17" fillId="0" borderId="16" xfId="85" applyFont="1" applyFill="1" applyBorder="1" applyAlignment="1">
      <alignment horizontal="center" vertical="center" wrapText="1"/>
      <protection/>
    </xf>
    <xf numFmtId="0" fontId="16" fillId="0" borderId="16" xfId="85" applyFont="1" applyFill="1" applyBorder="1" applyAlignment="1">
      <alignment horizontal="center" vertical="top" textRotation="255"/>
      <protection/>
    </xf>
    <xf numFmtId="0" fontId="16" fillId="0" borderId="22" xfId="85" applyFont="1" applyFill="1" applyBorder="1" applyAlignment="1">
      <alignment horizontal="center" vertical="top" textRotation="255"/>
      <protection/>
    </xf>
    <xf numFmtId="0" fontId="18" fillId="0" borderId="27" xfId="85" applyFont="1" applyFill="1" applyBorder="1" applyAlignment="1">
      <alignment horizontal="center" vertical="center" textRotation="255" wrapText="1"/>
      <protection/>
    </xf>
    <xf numFmtId="0" fontId="18" fillId="0" borderId="16" xfId="85" applyFont="1" applyFill="1" applyBorder="1" applyAlignment="1">
      <alignment horizontal="center" vertical="center" textRotation="255" wrapText="1"/>
      <protection/>
    </xf>
    <xf numFmtId="0" fontId="18" fillId="0" borderId="50" xfId="85" applyFont="1" applyFill="1" applyBorder="1" applyAlignment="1">
      <alignment horizontal="center" vertical="center" textRotation="255" wrapText="1"/>
      <protection/>
    </xf>
    <xf numFmtId="0" fontId="16" fillId="0" borderId="0" xfId="85" applyFont="1" applyFill="1" applyBorder="1">
      <alignment/>
      <protection/>
    </xf>
    <xf numFmtId="0" fontId="16" fillId="0" borderId="17" xfId="85" applyFont="1" applyFill="1" applyBorder="1" applyAlignment="1" applyProtection="1">
      <alignment horizontal="distributed"/>
      <protection locked="0"/>
    </xf>
    <xf numFmtId="41" fontId="0" fillId="0" borderId="17" xfId="70" applyNumberFormat="1" applyFont="1" applyFill="1" applyBorder="1" applyAlignment="1">
      <alignment/>
    </xf>
    <xf numFmtId="41" fontId="0" fillId="0" borderId="20" xfId="70" applyNumberFormat="1" applyFont="1" applyFill="1" applyBorder="1" applyAlignment="1">
      <alignment/>
    </xf>
    <xf numFmtId="41" fontId="0" fillId="0" borderId="29" xfId="70" applyNumberFormat="1" applyFont="1" applyFill="1" applyBorder="1" applyAlignment="1">
      <alignment/>
    </xf>
    <xf numFmtId="41" fontId="0" fillId="0" borderId="30" xfId="70" applyNumberFormat="1" applyFont="1" applyFill="1" applyBorder="1" applyAlignment="1">
      <alignment/>
    </xf>
    <xf numFmtId="41" fontId="0" fillId="0" borderId="18" xfId="70" applyNumberFormat="1" applyFont="1" applyFill="1" applyBorder="1" applyAlignment="1" applyProtection="1">
      <alignment/>
      <protection locked="0"/>
    </xf>
    <xf numFmtId="41" fontId="0" fillId="0" borderId="19" xfId="70" applyNumberFormat="1" applyFont="1" applyFill="1" applyBorder="1" applyAlignment="1" applyProtection="1">
      <alignment/>
      <protection locked="0"/>
    </xf>
    <xf numFmtId="41" fontId="0" fillId="0" borderId="31" xfId="70" applyNumberFormat="1" applyFont="1" applyFill="1" applyBorder="1" applyAlignment="1" applyProtection="1">
      <alignment/>
      <protection locked="0"/>
    </xf>
    <xf numFmtId="41" fontId="0" fillId="0" borderId="20" xfId="70" applyNumberFormat="1" applyFont="1" applyFill="1" applyBorder="1" applyAlignment="1" applyProtection="1">
      <alignment/>
      <protection locked="0"/>
    </xf>
    <xf numFmtId="41" fontId="0" fillId="0" borderId="32" xfId="70" applyNumberFormat="1" applyFont="1" applyFill="1" applyBorder="1" applyAlignment="1" applyProtection="1">
      <alignment/>
      <protection locked="0"/>
    </xf>
    <xf numFmtId="41" fontId="0" fillId="0" borderId="33" xfId="70" applyNumberFormat="1" applyFont="1" applyFill="1" applyBorder="1" applyAlignment="1" applyProtection="1">
      <alignment/>
      <protection locked="0"/>
    </xf>
    <xf numFmtId="41" fontId="0" fillId="0" borderId="34" xfId="70" applyNumberFormat="1" applyFont="1" applyFill="1" applyBorder="1" applyAlignment="1" applyProtection="1">
      <alignment/>
      <protection locked="0"/>
    </xf>
    <xf numFmtId="0" fontId="16" fillId="0" borderId="17" xfId="85" applyFont="1" applyFill="1" applyBorder="1" applyAlignment="1" applyProtection="1">
      <alignment horizontal="right"/>
      <protection locked="0"/>
    </xf>
    <xf numFmtId="0" fontId="16" fillId="0" borderId="17" xfId="85" applyFont="1" applyFill="1" applyBorder="1" applyAlignment="1">
      <alignment horizontal="right"/>
      <protection/>
    </xf>
    <xf numFmtId="0" fontId="16" fillId="0" borderId="51" xfId="85" applyFont="1" applyFill="1" applyBorder="1" applyAlignment="1" applyProtection="1">
      <alignment horizontal="left"/>
      <protection locked="0"/>
    </xf>
    <xf numFmtId="41" fontId="0" fillId="0" borderId="51" xfId="70" applyNumberFormat="1" applyFont="1" applyFill="1" applyBorder="1" applyAlignment="1">
      <alignment/>
    </xf>
    <xf numFmtId="41" fontId="0" fillId="0" borderId="52" xfId="70" applyNumberFormat="1" applyFont="1" applyFill="1" applyBorder="1" applyAlignment="1">
      <alignment/>
    </xf>
    <xf numFmtId="41" fontId="0" fillId="0" borderId="35" xfId="70" applyNumberFormat="1" applyFont="1" applyFill="1" applyBorder="1" applyAlignment="1" applyProtection="1">
      <alignment/>
      <protection locked="0"/>
    </xf>
    <xf numFmtId="41" fontId="0" fillId="0" borderId="53" xfId="70" applyNumberFormat="1" applyFont="1" applyFill="1" applyBorder="1" applyAlignment="1" applyProtection="1">
      <alignment/>
      <protection locked="0"/>
    </xf>
    <xf numFmtId="41" fontId="0" fillId="0" borderId="54" xfId="70" applyNumberFormat="1" applyFont="1" applyFill="1" applyBorder="1" applyAlignment="1" applyProtection="1">
      <alignment/>
      <protection locked="0"/>
    </xf>
    <xf numFmtId="41" fontId="0" fillId="0" borderId="37" xfId="70" applyNumberFormat="1" applyFont="1" applyFill="1" applyBorder="1" applyAlignment="1" applyProtection="1">
      <alignment/>
      <protection locked="0"/>
    </xf>
    <xf numFmtId="41" fontId="0" fillId="0" borderId="37" xfId="70" applyNumberFormat="1" applyFont="1" applyFill="1" applyBorder="1" applyAlignment="1">
      <alignment/>
    </xf>
    <xf numFmtId="41" fontId="0" fillId="0" borderId="36" xfId="70" applyNumberFormat="1" applyFont="1" applyFill="1" applyBorder="1" applyAlignment="1" applyProtection="1">
      <alignment/>
      <protection locked="0"/>
    </xf>
    <xf numFmtId="41" fontId="0" fillId="0" borderId="38" xfId="70" applyNumberFormat="1" applyFont="1" applyFill="1" applyBorder="1" applyAlignment="1" applyProtection="1">
      <alignment/>
      <protection locked="0"/>
    </xf>
    <xf numFmtId="41" fontId="0" fillId="0" borderId="39" xfId="70" applyNumberFormat="1" applyFont="1" applyFill="1" applyBorder="1" applyAlignment="1" applyProtection="1">
      <alignment/>
      <protection locked="0"/>
    </xf>
    <xf numFmtId="0" fontId="16" fillId="0" borderId="49" xfId="85" applyFont="1" applyFill="1" applyBorder="1" applyAlignment="1">
      <alignment horizontal="right"/>
      <protection/>
    </xf>
    <xf numFmtId="41" fontId="0" fillId="0" borderId="48" xfId="70" applyNumberFormat="1" applyFont="1" applyFill="1" applyBorder="1" applyAlignment="1">
      <alignment/>
    </xf>
    <xf numFmtId="41" fontId="0" fillId="0" borderId="40" xfId="70" applyNumberFormat="1" applyFont="1" applyFill="1" applyBorder="1" applyAlignment="1">
      <alignment/>
    </xf>
    <xf numFmtId="41" fontId="0" fillId="0" borderId="41" xfId="70" applyNumberFormat="1" applyFont="1" applyFill="1" applyBorder="1" applyAlignment="1" applyProtection="1">
      <alignment/>
      <protection locked="0"/>
    </xf>
    <xf numFmtId="41" fontId="0" fillId="0" borderId="42" xfId="70" applyNumberFormat="1" applyFont="1" applyFill="1" applyBorder="1" applyAlignment="1" applyProtection="1">
      <alignment/>
      <protection locked="0"/>
    </xf>
    <xf numFmtId="41" fontId="0" fillId="0" borderId="43" xfId="70" applyNumberFormat="1" applyFont="1" applyFill="1" applyBorder="1" applyAlignment="1" applyProtection="1">
      <alignment/>
      <protection locked="0"/>
    </xf>
    <xf numFmtId="41" fontId="0" fillId="0" borderId="21" xfId="70" applyNumberFormat="1" applyFont="1" applyFill="1" applyBorder="1" applyAlignment="1" applyProtection="1">
      <alignment/>
      <protection locked="0"/>
    </xf>
    <xf numFmtId="41" fontId="0" fillId="0" borderId="21" xfId="70" applyNumberFormat="1" applyFont="1" applyFill="1" applyBorder="1" applyAlignment="1">
      <alignment/>
    </xf>
    <xf numFmtId="41" fontId="0" fillId="0" borderId="44" xfId="70" applyNumberFormat="1" applyFont="1" applyFill="1" applyBorder="1" applyAlignment="1" applyProtection="1">
      <alignment/>
      <protection locked="0"/>
    </xf>
    <xf numFmtId="41" fontId="0" fillId="0" borderId="45" xfId="70" applyNumberFormat="1" applyFont="1" applyFill="1" applyBorder="1" applyAlignment="1" applyProtection="1">
      <alignment/>
      <protection locked="0"/>
    </xf>
    <xf numFmtId="41" fontId="0" fillId="0" borderId="46" xfId="70" applyNumberFormat="1" applyFont="1" applyFill="1" applyBorder="1" applyAlignment="1" applyProtection="1">
      <alignment/>
      <protection locked="0"/>
    </xf>
    <xf numFmtId="0" fontId="0" fillId="0" borderId="0" xfId="85" applyFont="1" applyFill="1" applyBorder="1">
      <alignment/>
      <protection/>
    </xf>
    <xf numFmtId="0" fontId="16" fillId="0" borderId="55" xfId="85" applyFont="1" applyFill="1" applyBorder="1" applyAlignment="1" applyProtection="1">
      <alignment horizontal="left"/>
      <protection locked="0"/>
    </xf>
    <xf numFmtId="181" fontId="0" fillId="0" borderId="13" xfId="70" applyNumberFormat="1" applyFont="1" applyFill="1" applyBorder="1" applyAlignment="1" applyProtection="1">
      <alignment/>
      <protection locked="0"/>
    </xf>
    <xf numFmtId="181" fontId="0" fillId="0" borderId="56" xfId="70" applyNumberFormat="1" applyFont="1" applyFill="1" applyBorder="1" applyAlignment="1" applyProtection="1">
      <alignment/>
      <protection locked="0"/>
    </xf>
    <xf numFmtId="181" fontId="0" fillId="0" borderId="22" xfId="70" applyNumberFormat="1" applyFont="1" applyFill="1" applyBorder="1" applyAlignment="1" applyProtection="1">
      <alignment/>
      <protection locked="0"/>
    </xf>
    <xf numFmtId="181" fontId="0" fillId="0" borderId="15" xfId="70" applyNumberFormat="1" applyFont="1" applyFill="1" applyBorder="1" applyAlignment="1" applyProtection="1">
      <alignment/>
      <protection locked="0"/>
    </xf>
    <xf numFmtId="181" fontId="0" fillId="0" borderId="16" xfId="70" applyNumberFormat="1" applyFont="1" applyFill="1" applyBorder="1" applyAlignment="1" applyProtection="1">
      <alignment/>
      <protection locked="0"/>
    </xf>
    <xf numFmtId="181" fontId="0" fillId="0" borderId="14" xfId="70" applyNumberFormat="1" applyFont="1" applyFill="1" applyBorder="1" applyAlignment="1" applyProtection="1">
      <alignment/>
      <protection locked="0"/>
    </xf>
    <xf numFmtId="41" fontId="0" fillId="0" borderId="16" xfId="70" applyNumberFormat="1" applyFont="1" applyFill="1" applyBorder="1" applyAlignment="1" applyProtection="1">
      <alignment/>
      <protection locked="0"/>
    </xf>
    <xf numFmtId="181" fontId="0" fillId="0" borderId="50" xfId="70" applyNumberFormat="1" applyFont="1" applyFill="1" applyBorder="1" applyAlignment="1" applyProtection="1">
      <alignment/>
      <protection locked="0"/>
    </xf>
    <xf numFmtId="0" fontId="16" fillId="0" borderId="57" xfId="85" applyFont="1" applyFill="1" applyBorder="1" applyAlignment="1" applyProtection="1">
      <alignment horizontal="distributed"/>
      <protection locked="0"/>
    </xf>
    <xf numFmtId="180" fontId="0" fillId="0" borderId="51" xfId="70" applyNumberFormat="1" applyFont="1" applyFill="1" applyBorder="1" applyAlignment="1">
      <alignment/>
    </xf>
    <xf numFmtId="180" fontId="0" fillId="0" borderId="52" xfId="70" applyNumberFormat="1" applyFont="1" applyFill="1" applyBorder="1" applyAlignment="1">
      <alignment/>
    </xf>
    <xf numFmtId="180" fontId="0" fillId="0" borderId="53" xfId="70" applyNumberFormat="1" applyFont="1" applyFill="1" applyBorder="1" applyAlignment="1">
      <alignment/>
    </xf>
    <xf numFmtId="180" fontId="0" fillId="0" borderId="36" xfId="70" applyNumberFormat="1" applyFont="1" applyFill="1" applyBorder="1" applyAlignment="1">
      <alignment/>
    </xf>
    <xf numFmtId="180" fontId="0" fillId="0" borderId="37" xfId="70" applyNumberFormat="1" applyFont="1" applyFill="1" applyBorder="1" applyAlignment="1">
      <alignment/>
    </xf>
    <xf numFmtId="180" fontId="0" fillId="0" borderId="58" xfId="70" applyNumberFormat="1" applyFont="1" applyFill="1" applyBorder="1" applyAlignment="1">
      <alignment/>
    </xf>
    <xf numFmtId="180" fontId="0" fillId="0" borderId="59" xfId="70" applyNumberFormat="1" applyFont="1" applyFill="1" applyBorder="1" applyAlignment="1">
      <alignment/>
    </xf>
    <xf numFmtId="180" fontId="0" fillId="0" borderId="0" xfId="70" applyNumberFormat="1" applyFont="1" applyFill="1" applyBorder="1" applyAlignment="1">
      <alignment/>
    </xf>
    <xf numFmtId="180" fontId="0" fillId="0" borderId="60" xfId="70" applyNumberFormat="1" applyFont="1" applyFill="1" applyBorder="1" applyAlignment="1">
      <alignment/>
    </xf>
    <xf numFmtId="180" fontId="0" fillId="0" borderId="49" xfId="70" applyNumberFormat="1" applyFont="1" applyFill="1" applyBorder="1" applyAlignment="1">
      <alignment/>
    </xf>
    <xf numFmtId="180" fontId="0" fillId="0" borderId="61" xfId="70" applyNumberFormat="1" applyFont="1" applyFill="1" applyBorder="1" applyAlignment="1">
      <alignment/>
    </xf>
    <xf numFmtId="180" fontId="0" fillId="0" borderId="42" xfId="70" applyNumberFormat="1" applyFont="1" applyFill="1" applyBorder="1" applyAlignment="1">
      <alignment/>
    </xf>
    <xf numFmtId="180" fontId="0" fillId="0" borderId="44" xfId="70" applyNumberFormat="1" applyFont="1" applyFill="1" applyBorder="1" applyAlignment="1">
      <alignment/>
    </xf>
    <xf numFmtId="0" fontId="15" fillId="0" borderId="0" xfId="86" applyFont="1" applyFill="1" applyBorder="1">
      <alignment/>
      <protection/>
    </xf>
    <xf numFmtId="0" fontId="0" fillId="0" borderId="0" xfId="86" applyFont="1" applyFill="1">
      <alignment/>
      <protection/>
    </xf>
    <xf numFmtId="0" fontId="16" fillId="0" borderId="16" xfId="86" applyFont="1" applyFill="1" applyBorder="1" applyAlignment="1">
      <alignment horizontal="center" vertical="center"/>
      <protection/>
    </xf>
    <xf numFmtId="0" fontId="16" fillId="0" borderId="22" xfId="86" applyFont="1" applyFill="1" applyBorder="1" applyAlignment="1">
      <alignment horizontal="center" vertical="center"/>
      <protection/>
    </xf>
    <xf numFmtId="0" fontId="16" fillId="0" borderId="20" xfId="86" applyFont="1" applyFill="1" applyBorder="1" applyAlignment="1">
      <alignment horizontal="center" vertical="distributed" textRotation="255"/>
      <protection/>
    </xf>
    <xf numFmtId="0" fontId="19" fillId="0" borderId="17" xfId="86" applyFont="1" applyFill="1" applyBorder="1" applyAlignment="1">
      <alignment horizontal="center" vertical="center" wrapText="1"/>
      <protection/>
    </xf>
    <xf numFmtId="0" fontId="17" fillId="0" borderId="20" xfId="86" applyFont="1" applyFill="1" applyBorder="1" applyAlignment="1">
      <alignment horizontal="center" vertical="center" wrapText="1"/>
      <protection/>
    </xf>
    <xf numFmtId="0" fontId="16" fillId="0" borderId="13" xfId="86" applyFont="1" applyFill="1" applyBorder="1" applyAlignment="1" applyProtection="1">
      <alignment horizontal="left"/>
      <protection locked="0"/>
    </xf>
    <xf numFmtId="41" fontId="19" fillId="0" borderId="13" xfId="86" applyNumberFormat="1" applyFont="1" applyFill="1" applyBorder="1" applyAlignment="1">
      <alignment horizontal="center" vertical="center" wrapText="1"/>
      <protection/>
    </xf>
    <xf numFmtId="41" fontId="0" fillId="0" borderId="23" xfId="86" applyNumberFormat="1" applyFont="1" applyFill="1" applyBorder="1" applyAlignment="1">
      <alignment horizontal="center" vertical="center" textRotation="255" wrapText="1"/>
      <protection/>
    </xf>
    <xf numFmtId="41" fontId="0" fillId="0" borderId="24" xfId="86" applyNumberFormat="1" applyFont="1" applyFill="1" applyBorder="1" applyAlignment="1">
      <alignment horizontal="center" vertical="center" textRotation="255"/>
      <protection/>
    </xf>
    <xf numFmtId="41" fontId="0" fillId="0" borderId="15" xfId="86" applyNumberFormat="1" applyFont="1" applyFill="1" applyBorder="1" applyAlignment="1">
      <alignment horizontal="center" vertical="center" textRotation="255" wrapText="1"/>
      <protection/>
    </xf>
    <xf numFmtId="41" fontId="0" fillId="0" borderId="25" xfId="86" applyNumberFormat="1" applyFont="1" applyFill="1" applyBorder="1" applyAlignment="1">
      <alignment horizontal="center" vertical="center" textRotation="255" wrapText="1"/>
      <protection/>
    </xf>
    <xf numFmtId="41" fontId="16" fillId="0" borderId="16" xfId="86" applyNumberFormat="1" applyFont="1" applyFill="1" applyBorder="1" applyAlignment="1">
      <alignment horizontal="center" vertical="top" textRotation="255" wrapText="1"/>
      <protection/>
    </xf>
    <xf numFmtId="41" fontId="0" fillId="0" borderId="16" xfId="86" applyNumberFormat="1" applyFont="1" applyFill="1" applyBorder="1" applyAlignment="1">
      <alignment horizontal="center" vertical="center" textRotation="255" wrapText="1"/>
      <protection/>
    </xf>
    <xf numFmtId="41" fontId="0" fillId="0" borderId="26" xfId="86" applyNumberFormat="1" applyFont="1" applyFill="1" applyBorder="1" applyAlignment="1">
      <alignment horizontal="center" vertical="center" textRotation="255" wrapText="1"/>
      <protection/>
    </xf>
    <xf numFmtId="41" fontId="17" fillId="0" borderId="16" xfId="86" applyNumberFormat="1" applyFont="1" applyFill="1" applyBorder="1" applyAlignment="1">
      <alignment horizontal="center" vertical="top" textRotation="255" wrapText="1"/>
      <protection/>
    </xf>
    <xf numFmtId="41" fontId="17" fillId="0" borderId="16" xfId="86" applyNumberFormat="1" applyFont="1" applyFill="1" applyBorder="1" applyAlignment="1">
      <alignment horizontal="center" vertical="center" wrapText="1"/>
      <protection/>
    </xf>
    <xf numFmtId="41" fontId="16" fillId="0" borderId="16" xfId="86" applyNumberFormat="1" applyFont="1" applyFill="1" applyBorder="1" applyAlignment="1">
      <alignment horizontal="center" vertical="top" textRotation="255"/>
      <protection/>
    </xf>
    <xf numFmtId="41" fontId="16" fillId="0" borderId="22" xfId="86" applyNumberFormat="1" applyFont="1" applyFill="1" applyBorder="1" applyAlignment="1">
      <alignment horizontal="center" vertical="top" textRotation="255"/>
      <protection/>
    </xf>
    <xf numFmtId="41" fontId="18" fillId="0" borderId="27" xfId="86" applyNumberFormat="1" applyFont="1" applyFill="1" applyBorder="1" applyAlignment="1">
      <alignment horizontal="center" vertical="center" textRotation="255" wrapText="1"/>
      <protection/>
    </xf>
    <xf numFmtId="41" fontId="18" fillId="0" borderId="16" xfId="86" applyNumberFormat="1" applyFont="1" applyFill="1" applyBorder="1" applyAlignment="1">
      <alignment horizontal="center" vertical="center" textRotation="255" wrapText="1"/>
      <protection/>
    </xf>
    <xf numFmtId="41" fontId="18" fillId="0" borderId="50" xfId="86" applyNumberFormat="1" applyFont="1" applyFill="1" applyBorder="1" applyAlignment="1">
      <alignment horizontal="center" vertical="center" textRotation="255" wrapText="1"/>
      <protection/>
    </xf>
    <xf numFmtId="0" fontId="0" fillId="0" borderId="0" xfId="86" applyFont="1" applyFill="1" applyBorder="1">
      <alignment/>
      <protection/>
    </xf>
    <xf numFmtId="0" fontId="15" fillId="0" borderId="0" xfId="87" applyFont="1" applyFill="1" applyBorder="1">
      <alignment/>
      <protection/>
    </xf>
    <xf numFmtId="0" fontId="0" fillId="0" borderId="0" xfId="87" applyFont="1" applyFill="1">
      <alignment/>
      <protection/>
    </xf>
    <xf numFmtId="0" fontId="16" fillId="0" borderId="16" xfId="87" applyFont="1" applyFill="1" applyBorder="1" applyAlignment="1">
      <alignment horizontal="center" vertical="center"/>
      <protection/>
    </xf>
    <xf numFmtId="0" fontId="16" fillId="0" borderId="22" xfId="87" applyFont="1" applyFill="1" applyBorder="1" applyAlignment="1">
      <alignment horizontal="center" vertical="center"/>
      <protection/>
    </xf>
    <xf numFmtId="0" fontId="16" fillId="0" borderId="20" xfId="87" applyFont="1" applyFill="1" applyBorder="1" applyAlignment="1">
      <alignment horizontal="center" vertical="distributed" textRotation="255"/>
      <protection/>
    </xf>
    <xf numFmtId="0" fontId="19" fillId="0" borderId="17" xfId="87" applyFont="1" applyFill="1" applyBorder="1" applyAlignment="1">
      <alignment horizontal="center" vertical="center" wrapText="1"/>
      <protection/>
    </xf>
    <xf numFmtId="0" fontId="17" fillId="0" borderId="20" xfId="87" applyFont="1" applyFill="1" applyBorder="1" applyAlignment="1">
      <alignment horizontal="center" vertical="center" wrapText="1"/>
      <protection/>
    </xf>
    <xf numFmtId="0" fontId="16" fillId="0" borderId="13" xfId="87" applyFont="1" applyFill="1" applyBorder="1" applyAlignment="1" applyProtection="1">
      <alignment horizontal="left"/>
      <protection locked="0"/>
    </xf>
    <xf numFmtId="41" fontId="19" fillId="0" borderId="13" xfId="87" applyNumberFormat="1" applyFont="1" applyFill="1" applyBorder="1" applyAlignment="1">
      <alignment horizontal="center" vertical="center" wrapText="1"/>
      <protection/>
    </xf>
    <xf numFmtId="41" fontId="0" fillId="0" borderId="23" xfId="87" applyNumberFormat="1" applyFont="1" applyFill="1" applyBorder="1" applyAlignment="1">
      <alignment horizontal="center" vertical="center" textRotation="255" wrapText="1"/>
      <protection/>
    </xf>
    <xf numFmtId="41" fontId="0" fillId="0" borderId="24" xfId="87" applyNumberFormat="1" applyFont="1" applyFill="1" applyBorder="1" applyAlignment="1">
      <alignment horizontal="center" vertical="center" textRotation="255"/>
      <protection/>
    </xf>
    <xf numFmtId="41" fontId="0" fillId="0" borderId="15" xfId="87" applyNumberFormat="1" applyFont="1" applyFill="1" applyBorder="1" applyAlignment="1">
      <alignment horizontal="center" vertical="center" textRotation="255" wrapText="1"/>
      <protection/>
    </xf>
    <xf numFmtId="41" fontId="0" fillId="0" borderId="25" xfId="87" applyNumberFormat="1" applyFont="1" applyFill="1" applyBorder="1" applyAlignment="1">
      <alignment horizontal="center" vertical="center" textRotation="255" wrapText="1"/>
      <protection/>
    </xf>
    <xf numFmtId="41" fontId="16" fillId="0" borderId="16" xfId="87" applyNumberFormat="1" applyFont="1" applyFill="1" applyBorder="1" applyAlignment="1">
      <alignment horizontal="center" vertical="top" textRotation="255" wrapText="1"/>
      <protection/>
    </xf>
    <xf numFmtId="41" fontId="0" fillId="0" borderId="16" xfId="87" applyNumberFormat="1" applyFont="1" applyFill="1" applyBorder="1" applyAlignment="1">
      <alignment horizontal="center" vertical="center" textRotation="255" wrapText="1"/>
      <protection/>
    </xf>
    <xf numFmtId="41" fontId="0" fillId="0" borderId="26" xfId="87" applyNumberFormat="1" applyFont="1" applyFill="1" applyBorder="1" applyAlignment="1">
      <alignment horizontal="center" vertical="center" textRotation="255" wrapText="1"/>
      <protection/>
    </xf>
    <xf numFmtId="41" fontId="17" fillId="0" borderId="16" xfId="87" applyNumberFormat="1" applyFont="1" applyFill="1" applyBorder="1" applyAlignment="1">
      <alignment horizontal="center" vertical="top" textRotation="255" wrapText="1"/>
      <protection/>
    </xf>
    <xf numFmtId="41" fontId="17" fillId="0" borderId="16" xfId="87" applyNumberFormat="1" applyFont="1" applyFill="1" applyBorder="1" applyAlignment="1">
      <alignment horizontal="center" vertical="center" wrapText="1"/>
      <protection/>
    </xf>
    <xf numFmtId="41" fontId="16" fillId="0" borderId="16" xfId="87" applyNumberFormat="1" applyFont="1" applyFill="1" applyBorder="1" applyAlignment="1">
      <alignment horizontal="center" vertical="top" textRotation="255"/>
      <protection/>
    </xf>
    <xf numFmtId="41" fontId="16" fillId="0" borderId="22" xfId="87" applyNumberFormat="1" applyFont="1" applyFill="1" applyBorder="1" applyAlignment="1">
      <alignment horizontal="center" vertical="top" textRotation="255"/>
      <protection/>
    </xf>
    <xf numFmtId="41" fontId="18" fillId="0" borderId="27" xfId="87" applyNumberFormat="1" applyFont="1" applyFill="1" applyBorder="1" applyAlignment="1">
      <alignment horizontal="center" vertical="center" textRotation="255" wrapText="1"/>
      <protection/>
    </xf>
    <xf numFmtId="41" fontId="18" fillId="0" borderId="16" xfId="87" applyNumberFormat="1" applyFont="1" applyFill="1" applyBorder="1" applyAlignment="1">
      <alignment horizontal="center" vertical="center" textRotation="255" wrapText="1"/>
      <protection/>
    </xf>
    <xf numFmtId="41" fontId="18" fillId="0" borderId="50" xfId="87" applyNumberFormat="1" applyFont="1" applyFill="1" applyBorder="1" applyAlignment="1">
      <alignment horizontal="center" vertical="center" textRotation="255" wrapText="1"/>
      <protection/>
    </xf>
    <xf numFmtId="0" fontId="16" fillId="0" borderId="17" xfId="87" applyFont="1" applyFill="1" applyBorder="1" applyAlignment="1" applyProtection="1">
      <alignment horizontal="distributed"/>
      <protection locked="0"/>
    </xf>
    <xf numFmtId="0" fontId="16" fillId="0" borderId="17" xfId="87" applyFont="1" applyFill="1" applyBorder="1" applyAlignment="1" applyProtection="1">
      <alignment horizontal="right"/>
      <protection locked="0"/>
    </xf>
    <xf numFmtId="0" fontId="16" fillId="0" borderId="17" xfId="87" applyFont="1" applyFill="1" applyBorder="1" applyAlignment="1">
      <alignment horizontal="right"/>
      <protection/>
    </xf>
    <xf numFmtId="0" fontId="16" fillId="0" borderId="51" xfId="87" applyFont="1" applyFill="1" applyBorder="1" applyAlignment="1" applyProtection="1">
      <alignment horizontal="left"/>
      <protection locked="0"/>
    </xf>
    <xf numFmtId="0" fontId="16" fillId="0" borderId="49" xfId="87" applyFont="1" applyFill="1" applyBorder="1" applyAlignment="1">
      <alignment horizontal="right"/>
      <protection/>
    </xf>
    <xf numFmtId="0" fontId="0" fillId="0" borderId="0" xfId="87" applyFont="1" applyFill="1" applyBorder="1">
      <alignment/>
      <protection/>
    </xf>
    <xf numFmtId="0" fontId="16" fillId="0" borderId="0" xfId="86" applyFont="1" applyFill="1" applyAlignment="1" applyProtection="1">
      <alignment horizontal="left"/>
      <protection locked="0"/>
    </xf>
    <xf numFmtId="41" fontId="0" fillId="0" borderId="49" xfId="70" applyNumberFormat="1" applyFont="1" applyFill="1" applyBorder="1" applyAlignment="1">
      <alignment/>
    </xf>
    <xf numFmtId="41" fontId="0" fillId="0" borderId="51" xfId="70" applyNumberFormat="1" applyFont="1" applyFill="1" applyBorder="1" applyAlignment="1">
      <alignment shrinkToFit="1"/>
    </xf>
    <xf numFmtId="41" fontId="0" fillId="0" borderId="52" xfId="70" applyNumberFormat="1" applyFont="1" applyFill="1" applyBorder="1" applyAlignment="1">
      <alignment shrinkToFit="1"/>
    </xf>
    <xf numFmtId="41" fontId="0" fillId="0" borderId="37" xfId="70" applyNumberFormat="1" applyFont="1" applyFill="1" applyBorder="1" applyAlignment="1" applyProtection="1">
      <alignment shrinkToFit="1"/>
      <protection locked="0"/>
    </xf>
    <xf numFmtId="41" fontId="0" fillId="0" borderId="62" xfId="70" applyNumberFormat="1" applyFont="1" applyFill="1" applyBorder="1" applyAlignment="1">
      <alignment shrinkToFit="1"/>
    </xf>
    <xf numFmtId="41" fontId="0" fillId="0" borderId="63" xfId="70" applyNumberFormat="1" applyFont="1" applyFill="1" applyBorder="1" applyAlignment="1">
      <alignment shrinkToFit="1"/>
    </xf>
    <xf numFmtId="41" fontId="0" fillId="0" borderId="64" xfId="70" applyNumberFormat="1" applyFont="1" applyFill="1" applyBorder="1" applyAlignment="1">
      <alignment shrinkToFit="1"/>
    </xf>
    <xf numFmtId="41" fontId="0" fillId="0" borderId="65" xfId="70" applyNumberFormat="1" applyFont="1" applyFill="1" applyBorder="1" applyAlignment="1">
      <alignment shrinkToFit="1"/>
    </xf>
    <xf numFmtId="41" fontId="0" fillId="0" borderId="66" xfId="70" applyNumberFormat="1" applyFont="1" applyFill="1" applyBorder="1" applyAlignment="1">
      <alignment shrinkToFit="1"/>
    </xf>
    <xf numFmtId="41" fontId="0" fillId="0" borderId="66" xfId="70" applyNumberFormat="1" applyFont="1" applyFill="1" applyBorder="1" applyAlignment="1" applyProtection="1">
      <alignment shrinkToFit="1"/>
      <protection locked="0"/>
    </xf>
    <xf numFmtId="41" fontId="0" fillId="0" borderId="67" xfId="70" applyNumberFormat="1" applyFont="1" applyFill="1" applyBorder="1" applyAlignment="1">
      <alignment shrinkToFit="1"/>
    </xf>
    <xf numFmtId="41" fontId="0" fillId="0" borderId="68" xfId="70" applyNumberFormat="1" applyFont="1" applyFill="1" applyBorder="1" applyAlignment="1">
      <alignment shrinkToFit="1"/>
    </xf>
    <xf numFmtId="0" fontId="15" fillId="0" borderId="0" xfId="88" applyFont="1" applyFill="1" applyBorder="1">
      <alignment/>
      <protection/>
    </xf>
    <xf numFmtId="0" fontId="0" fillId="0" borderId="0" xfId="88" applyFont="1" applyFill="1">
      <alignment/>
      <protection/>
    </xf>
    <xf numFmtId="0" fontId="16" fillId="0" borderId="16" xfId="88" applyFont="1" applyFill="1" applyBorder="1" applyAlignment="1">
      <alignment horizontal="center" vertical="center"/>
      <protection/>
    </xf>
    <xf numFmtId="0" fontId="16" fillId="0" borderId="22" xfId="88" applyFont="1" applyFill="1" applyBorder="1" applyAlignment="1">
      <alignment horizontal="center" vertical="center"/>
      <protection/>
    </xf>
    <xf numFmtId="0" fontId="16" fillId="0" borderId="20" xfId="88" applyFont="1" applyFill="1" applyBorder="1" applyAlignment="1">
      <alignment horizontal="center" vertical="distributed" textRotation="255"/>
      <protection/>
    </xf>
    <xf numFmtId="0" fontId="19" fillId="0" borderId="17" xfId="88" applyFont="1" applyFill="1" applyBorder="1" applyAlignment="1">
      <alignment horizontal="center" vertical="center" wrapText="1"/>
      <protection/>
    </xf>
    <xf numFmtId="0" fontId="17" fillId="0" borderId="20" xfId="88" applyFont="1" applyFill="1" applyBorder="1" applyAlignment="1">
      <alignment horizontal="center" vertical="center" wrapText="1"/>
      <protection/>
    </xf>
    <xf numFmtId="0" fontId="18" fillId="0" borderId="13" xfId="88" applyFont="1" applyFill="1" applyBorder="1" applyAlignment="1">
      <alignment horizontal="distributed"/>
      <protection/>
    </xf>
    <xf numFmtId="0" fontId="16" fillId="0" borderId="17" xfId="88" applyFont="1" applyFill="1" applyBorder="1" applyAlignment="1">
      <alignment horizontal="right"/>
      <protection/>
    </xf>
    <xf numFmtId="0" fontId="18" fillId="0" borderId="51" xfId="88" applyFont="1" applyFill="1" applyBorder="1" applyAlignment="1">
      <alignment horizontal="distributed"/>
      <protection/>
    </xf>
    <xf numFmtId="0" fontId="16" fillId="0" borderId="49" xfId="88" applyFont="1" applyFill="1" applyBorder="1" applyAlignment="1">
      <alignment horizontal="right"/>
      <protection/>
    </xf>
    <xf numFmtId="0" fontId="0" fillId="0" borderId="0" xfId="88" applyFont="1" applyFill="1" applyBorder="1">
      <alignment/>
      <protection/>
    </xf>
    <xf numFmtId="0" fontId="16" fillId="0" borderId="0" xfId="88" applyFont="1" applyFill="1" applyBorder="1">
      <alignment/>
      <protection/>
    </xf>
    <xf numFmtId="180" fontId="0" fillId="0" borderId="22" xfId="70" applyNumberFormat="1" applyFont="1" applyFill="1" applyBorder="1" applyAlignment="1">
      <alignment/>
    </xf>
    <xf numFmtId="0" fontId="15" fillId="24" borderId="0" xfId="88" applyFont="1" applyFill="1" applyBorder="1">
      <alignment/>
      <protection/>
    </xf>
    <xf numFmtId="0" fontId="0" fillId="24" borderId="0" xfId="88" applyFont="1" applyFill="1">
      <alignment/>
      <protection/>
    </xf>
    <xf numFmtId="0" fontId="16" fillId="24" borderId="16" xfId="88" applyFont="1" applyFill="1" applyBorder="1" applyAlignment="1">
      <alignment horizontal="center" vertical="center"/>
      <protection/>
    </xf>
    <xf numFmtId="0" fontId="16" fillId="24" borderId="22" xfId="88" applyFont="1" applyFill="1" applyBorder="1" applyAlignment="1">
      <alignment horizontal="center" vertical="center"/>
      <protection/>
    </xf>
    <xf numFmtId="0" fontId="16" fillId="24" borderId="20" xfId="88" applyFont="1" applyFill="1" applyBorder="1" applyAlignment="1">
      <alignment horizontal="center" vertical="distributed" textRotation="255"/>
      <protection/>
    </xf>
    <xf numFmtId="0" fontId="19" fillId="24" borderId="17" xfId="88" applyFont="1" applyFill="1" applyBorder="1" applyAlignment="1">
      <alignment horizontal="center" vertical="center" wrapText="1"/>
      <protection/>
    </xf>
    <xf numFmtId="0" fontId="17" fillId="24" borderId="20" xfId="88" applyFont="1" applyFill="1" applyBorder="1" applyAlignment="1">
      <alignment horizontal="center" vertical="center" wrapText="1"/>
      <protection/>
    </xf>
    <xf numFmtId="0" fontId="18" fillId="24" borderId="13" xfId="88" applyFont="1" applyFill="1" applyBorder="1" applyAlignment="1">
      <alignment horizontal="distributed"/>
      <protection/>
    </xf>
    <xf numFmtId="41" fontId="0" fillId="24" borderId="13" xfId="70" applyNumberFormat="1" applyFont="1" applyFill="1" applyBorder="1" applyAlignment="1">
      <alignment/>
    </xf>
    <xf numFmtId="41" fontId="0" fillId="24" borderId="23" xfId="70" applyNumberFormat="1" applyFont="1" applyFill="1" applyBorder="1" applyAlignment="1">
      <alignment/>
    </xf>
    <xf numFmtId="41" fontId="0" fillId="24" borderId="24" xfId="70" applyNumberFormat="1" applyFont="1" applyFill="1" applyBorder="1" applyAlignment="1">
      <alignment/>
    </xf>
    <xf numFmtId="41" fontId="0" fillId="24" borderId="15" xfId="70" applyNumberFormat="1" applyFont="1" applyFill="1" applyBorder="1" applyAlignment="1">
      <alignment/>
    </xf>
    <xf numFmtId="41" fontId="0" fillId="24" borderId="25" xfId="70" applyNumberFormat="1" applyFont="1" applyFill="1" applyBorder="1" applyAlignment="1">
      <alignment/>
    </xf>
    <xf numFmtId="41" fontId="0" fillId="24" borderId="16" xfId="70" applyNumberFormat="1" applyFont="1" applyFill="1" applyBorder="1" applyAlignment="1">
      <alignment/>
    </xf>
    <xf numFmtId="41" fontId="0" fillId="24" borderId="26" xfId="70" applyNumberFormat="1" applyFont="1" applyFill="1" applyBorder="1" applyAlignment="1">
      <alignment/>
    </xf>
    <xf numFmtId="41" fontId="0" fillId="24" borderId="22" xfId="70" applyNumberFormat="1" applyFont="1" applyFill="1" applyBorder="1" applyAlignment="1">
      <alignment/>
    </xf>
    <xf numFmtId="41" fontId="0" fillId="24" borderId="27" xfId="70" applyNumberFormat="1" applyFont="1" applyFill="1" applyBorder="1" applyAlignment="1">
      <alignment/>
    </xf>
    <xf numFmtId="41" fontId="0" fillId="24" borderId="28" xfId="70" applyNumberFormat="1" applyFont="1" applyFill="1" applyBorder="1" applyAlignment="1">
      <alignment/>
    </xf>
    <xf numFmtId="0" fontId="16" fillId="24" borderId="17" xfId="88" applyFont="1" applyFill="1" applyBorder="1" applyAlignment="1">
      <alignment horizontal="right"/>
      <protection/>
    </xf>
    <xf numFmtId="41" fontId="0" fillId="24" borderId="29" xfId="70" applyNumberFormat="1" applyFont="1" applyFill="1" applyBorder="1" applyAlignment="1">
      <alignment/>
    </xf>
    <xf numFmtId="41" fontId="0" fillId="24" borderId="30" xfId="70" applyNumberFormat="1" applyFont="1" applyFill="1" applyBorder="1" applyAlignment="1">
      <alignment/>
    </xf>
    <xf numFmtId="41" fontId="0" fillId="24" borderId="18" xfId="70" applyNumberFormat="1" applyFont="1" applyFill="1" applyBorder="1" applyAlignment="1" applyProtection="1">
      <alignment/>
      <protection locked="0"/>
    </xf>
    <xf numFmtId="41" fontId="0" fillId="24" borderId="19" xfId="70" applyNumberFormat="1" applyFont="1" applyFill="1" applyBorder="1" applyAlignment="1" applyProtection="1">
      <alignment/>
      <protection locked="0"/>
    </xf>
    <xf numFmtId="41" fontId="0" fillId="24" borderId="31" xfId="70" applyNumberFormat="1" applyFont="1" applyFill="1" applyBorder="1" applyAlignment="1" applyProtection="1">
      <alignment/>
      <protection locked="0"/>
    </xf>
    <xf numFmtId="41" fontId="0" fillId="24" borderId="20" xfId="70" applyNumberFormat="1" applyFont="1" applyFill="1" applyBorder="1" applyAlignment="1" applyProtection="1">
      <alignment/>
      <protection locked="0"/>
    </xf>
    <xf numFmtId="41" fontId="0" fillId="24" borderId="20" xfId="70" applyNumberFormat="1" applyFont="1" applyFill="1" applyBorder="1" applyAlignment="1">
      <alignment/>
    </xf>
    <xf numFmtId="41" fontId="0" fillId="24" borderId="32" xfId="70" applyNumberFormat="1" applyFont="1" applyFill="1" applyBorder="1" applyAlignment="1" applyProtection="1">
      <alignment/>
      <protection locked="0"/>
    </xf>
    <xf numFmtId="41" fontId="0" fillId="24" borderId="0" xfId="70" applyNumberFormat="1" applyFont="1" applyFill="1" applyBorder="1" applyAlignment="1" applyProtection="1">
      <alignment/>
      <protection locked="0"/>
    </xf>
    <xf numFmtId="41" fontId="0" fillId="24" borderId="33" xfId="70" applyNumberFormat="1" applyFont="1" applyFill="1" applyBorder="1" applyAlignment="1" applyProtection="1">
      <alignment/>
      <protection locked="0"/>
    </xf>
    <xf numFmtId="41" fontId="0" fillId="24" borderId="34" xfId="70" applyNumberFormat="1" applyFont="1" applyFill="1" applyBorder="1" applyAlignment="1" applyProtection="1">
      <alignment/>
      <protection locked="0"/>
    </xf>
    <xf numFmtId="0" fontId="18" fillId="24" borderId="51" xfId="88" applyFont="1" applyFill="1" applyBorder="1" applyAlignment="1">
      <alignment horizontal="distributed"/>
      <protection/>
    </xf>
    <xf numFmtId="41" fontId="0" fillId="24" borderId="51" xfId="70" applyNumberFormat="1" applyFont="1" applyFill="1" applyBorder="1" applyAlignment="1">
      <alignment/>
    </xf>
    <xf numFmtId="41" fontId="0" fillId="24" borderId="52" xfId="70" applyNumberFormat="1" applyFont="1" applyFill="1" applyBorder="1" applyAlignment="1">
      <alignment/>
    </xf>
    <xf numFmtId="41" fontId="0" fillId="24" borderId="35" xfId="70" applyNumberFormat="1" applyFont="1" applyFill="1" applyBorder="1" applyAlignment="1" applyProtection="1">
      <alignment/>
      <protection locked="0"/>
    </xf>
    <xf numFmtId="41" fontId="0" fillId="24" borderId="53" xfId="70" applyNumberFormat="1" applyFont="1" applyFill="1" applyBorder="1" applyAlignment="1" applyProtection="1">
      <alignment/>
      <protection locked="0"/>
    </xf>
    <xf numFmtId="41" fontId="0" fillId="24" borderId="54" xfId="70" applyNumberFormat="1" applyFont="1" applyFill="1" applyBorder="1" applyAlignment="1" applyProtection="1">
      <alignment/>
      <protection locked="0"/>
    </xf>
    <xf numFmtId="41" fontId="0" fillId="24" borderId="37" xfId="70" applyNumberFormat="1" applyFont="1" applyFill="1" applyBorder="1" applyAlignment="1" applyProtection="1">
      <alignment/>
      <protection locked="0"/>
    </xf>
    <xf numFmtId="41" fontId="0" fillId="24" borderId="37" xfId="70" applyNumberFormat="1" applyFont="1" applyFill="1" applyBorder="1" applyAlignment="1">
      <alignment/>
    </xf>
    <xf numFmtId="41" fontId="0" fillId="24" borderId="36" xfId="70" applyNumberFormat="1" applyFont="1" applyFill="1" applyBorder="1" applyAlignment="1" applyProtection="1">
      <alignment/>
      <protection locked="0"/>
    </xf>
    <xf numFmtId="41" fontId="0" fillId="24" borderId="38" xfId="70" applyNumberFormat="1" applyFont="1" applyFill="1" applyBorder="1" applyAlignment="1" applyProtection="1">
      <alignment/>
      <protection locked="0"/>
    </xf>
    <xf numFmtId="41" fontId="0" fillId="24" borderId="39" xfId="70" applyNumberFormat="1" applyFont="1" applyFill="1" applyBorder="1" applyAlignment="1" applyProtection="1">
      <alignment/>
      <protection locked="0"/>
    </xf>
    <xf numFmtId="0" fontId="16" fillId="24" borderId="49" xfId="88" applyFont="1" applyFill="1" applyBorder="1" applyAlignment="1">
      <alignment horizontal="right"/>
      <protection/>
    </xf>
    <xf numFmtId="41" fontId="0" fillId="24" borderId="48" xfId="70" applyNumberFormat="1" applyFont="1" applyFill="1" applyBorder="1" applyAlignment="1">
      <alignment/>
    </xf>
    <xf numFmtId="41" fontId="0" fillId="24" borderId="40" xfId="70" applyNumberFormat="1" applyFont="1" applyFill="1" applyBorder="1" applyAlignment="1">
      <alignment/>
    </xf>
    <xf numFmtId="41" fontId="0" fillId="24" borderId="41" xfId="70" applyNumberFormat="1" applyFont="1" applyFill="1" applyBorder="1" applyAlignment="1" applyProtection="1">
      <alignment/>
      <protection locked="0"/>
    </xf>
    <xf numFmtId="41" fontId="0" fillId="24" borderId="42" xfId="70" applyNumberFormat="1" applyFont="1" applyFill="1" applyBorder="1" applyAlignment="1" applyProtection="1">
      <alignment/>
      <protection locked="0"/>
    </xf>
    <xf numFmtId="41" fontId="0" fillId="24" borderId="43" xfId="70" applyNumberFormat="1" applyFont="1" applyFill="1" applyBorder="1" applyAlignment="1" applyProtection="1">
      <alignment/>
      <protection locked="0"/>
    </xf>
    <xf numFmtId="41" fontId="0" fillId="24" borderId="21" xfId="70" applyNumberFormat="1" applyFont="1" applyFill="1" applyBorder="1" applyAlignment="1" applyProtection="1">
      <alignment/>
      <protection locked="0"/>
    </xf>
    <xf numFmtId="41" fontId="0" fillId="24" borderId="21" xfId="70" applyNumberFormat="1" applyFont="1" applyFill="1" applyBorder="1" applyAlignment="1">
      <alignment/>
    </xf>
    <xf numFmtId="41" fontId="0" fillId="24" borderId="44" xfId="70" applyNumberFormat="1" applyFont="1" applyFill="1" applyBorder="1" applyAlignment="1" applyProtection="1">
      <alignment/>
      <protection locked="0"/>
    </xf>
    <xf numFmtId="41" fontId="0" fillId="24" borderId="45" xfId="70" applyNumberFormat="1" applyFont="1" applyFill="1" applyBorder="1" applyAlignment="1" applyProtection="1">
      <alignment/>
      <protection locked="0"/>
    </xf>
    <xf numFmtId="41" fontId="0" fillId="24" borderId="46" xfId="70" applyNumberFormat="1" applyFont="1" applyFill="1" applyBorder="1" applyAlignment="1" applyProtection="1">
      <alignment/>
      <protection locked="0"/>
    </xf>
    <xf numFmtId="0" fontId="0" fillId="24" borderId="0" xfId="88" applyFont="1" applyFill="1" applyBorder="1">
      <alignment/>
      <protection/>
    </xf>
    <xf numFmtId="180" fontId="0" fillId="0" borderId="56" xfId="70" applyNumberFormat="1" applyFont="1" applyFill="1" applyBorder="1" applyAlignment="1">
      <alignment/>
    </xf>
    <xf numFmtId="41" fontId="0" fillId="0" borderId="13" xfId="70" applyNumberFormat="1" applyFont="1" applyFill="1" applyBorder="1" applyAlignment="1">
      <alignment/>
    </xf>
    <xf numFmtId="41" fontId="0" fillId="0" borderId="23" xfId="70" applyNumberFormat="1" applyFont="1" applyFill="1" applyBorder="1" applyAlignment="1">
      <alignment/>
    </xf>
    <xf numFmtId="41" fontId="0" fillId="0" borderId="24" xfId="70" applyNumberFormat="1" applyFont="1" applyFill="1" applyBorder="1" applyAlignment="1">
      <alignment/>
    </xf>
    <xf numFmtId="41" fontId="0" fillId="0" borderId="15" xfId="70" applyNumberFormat="1" applyFont="1" applyFill="1" applyBorder="1" applyAlignment="1">
      <alignment/>
    </xf>
    <xf numFmtId="41" fontId="0" fillId="0" borderId="25" xfId="70" applyNumberFormat="1" applyFont="1" applyFill="1" applyBorder="1" applyAlignment="1">
      <alignment/>
    </xf>
    <xf numFmtId="41" fontId="0" fillId="0" borderId="16" xfId="70" applyNumberFormat="1" applyFont="1" applyFill="1" applyBorder="1" applyAlignment="1">
      <alignment/>
    </xf>
    <xf numFmtId="41" fontId="0" fillId="0" borderId="26" xfId="70" applyNumberFormat="1" applyFont="1" applyFill="1" applyBorder="1" applyAlignment="1">
      <alignment/>
    </xf>
    <xf numFmtId="41" fontId="0" fillId="0" borderId="22" xfId="70" applyNumberFormat="1" applyFont="1" applyFill="1" applyBorder="1" applyAlignment="1">
      <alignment/>
    </xf>
    <xf numFmtId="41" fontId="0" fillId="0" borderId="27" xfId="70" applyNumberFormat="1" applyFont="1" applyFill="1" applyBorder="1" applyAlignment="1">
      <alignment/>
    </xf>
    <xf numFmtId="41" fontId="0" fillId="0" borderId="28" xfId="70" applyNumberFormat="1" applyFont="1" applyFill="1" applyBorder="1" applyAlignment="1">
      <alignment/>
    </xf>
    <xf numFmtId="180" fontId="0" fillId="0" borderId="69" xfId="70" applyNumberFormat="1" applyFont="1" applyFill="1" applyBorder="1" applyAlignment="1">
      <alignment/>
    </xf>
    <xf numFmtId="180" fontId="0" fillId="0" borderId="70" xfId="70" applyNumberFormat="1" applyFont="1" applyFill="1" applyBorder="1" applyAlignment="1">
      <alignment/>
    </xf>
    <xf numFmtId="180" fontId="0" fillId="0" borderId="71" xfId="70" applyNumberFormat="1" applyFont="1" applyFill="1" applyBorder="1" applyAlignment="1">
      <alignment/>
    </xf>
    <xf numFmtId="180" fontId="0" fillId="0" borderId="72" xfId="70" applyNumberFormat="1" applyFont="1" applyFill="1" applyBorder="1" applyAlignment="1">
      <alignment/>
    </xf>
    <xf numFmtId="180" fontId="0" fillId="0" borderId="73" xfId="70" applyNumberFormat="1" applyFont="1" applyFill="1" applyBorder="1" applyAlignment="1">
      <alignment/>
    </xf>
    <xf numFmtId="180" fontId="0" fillId="0" borderId="74" xfId="70" applyNumberFormat="1" applyFont="1" applyFill="1" applyBorder="1" applyAlignment="1">
      <alignment/>
    </xf>
    <xf numFmtId="180" fontId="0" fillId="0" borderId="75" xfId="70" applyNumberFormat="1" applyFont="1" applyFill="1" applyBorder="1" applyAlignment="1">
      <alignment/>
    </xf>
    <xf numFmtId="180" fontId="0" fillId="0" borderId="50" xfId="70" applyNumberFormat="1" applyFont="1" applyFill="1" applyBorder="1" applyAlignment="1">
      <alignment/>
    </xf>
    <xf numFmtId="0" fontId="18" fillId="0" borderId="55" xfId="83" applyFont="1" applyFill="1" applyBorder="1" applyAlignment="1">
      <alignment horizontal="distributed"/>
      <protection/>
    </xf>
    <xf numFmtId="0" fontId="16" fillId="0" borderId="57" xfId="83" applyFont="1" applyFill="1" applyBorder="1" applyAlignment="1">
      <alignment horizontal="right"/>
      <protection/>
    </xf>
    <xf numFmtId="0" fontId="18" fillId="0" borderId="76" xfId="83" applyFont="1" applyFill="1" applyBorder="1" applyAlignment="1">
      <alignment horizontal="distributed"/>
      <protection/>
    </xf>
    <xf numFmtId="0" fontId="16" fillId="0" borderId="77" xfId="83" applyFont="1" applyFill="1" applyBorder="1" applyAlignment="1">
      <alignment horizontal="right"/>
      <protection/>
    </xf>
    <xf numFmtId="0" fontId="16" fillId="0" borderId="57" xfId="85" applyFont="1" applyFill="1" applyBorder="1" applyAlignment="1" applyProtection="1">
      <alignment horizontal="right"/>
      <protection locked="0"/>
    </xf>
    <xf numFmtId="0" fontId="16" fillId="0" borderId="57" xfId="85" applyFont="1" applyFill="1" applyBorder="1" applyAlignment="1">
      <alignment horizontal="right"/>
      <protection/>
    </xf>
    <xf numFmtId="0" fontId="16" fillId="0" borderId="76" xfId="85" applyFont="1" applyFill="1" applyBorder="1" applyAlignment="1" applyProtection="1">
      <alignment horizontal="left"/>
      <protection locked="0"/>
    </xf>
    <xf numFmtId="0" fontId="16" fillId="0" borderId="77" xfId="85" applyFont="1" applyFill="1" applyBorder="1" applyAlignment="1">
      <alignment horizontal="right"/>
      <protection/>
    </xf>
    <xf numFmtId="181" fontId="0" fillId="0" borderId="72" xfId="70" applyNumberFormat="1" applyFont="1" applyFill="1" applyBorder="1" applyAlignment="1" applyProtection="1">
      <alignment/>
      <protection locked="0"/>
    </xf>
    <xf numFmtId="0" fontId="16" fillId="0" borderId="17" xfId="86" applyFont="1" applyFill="1" applyBorder="1" applyAlignment="1" applyProtection="1">
      <alignment horizontal="distributed"/>
      <protection locked="0"/>
    </xf>
    <xf numFmtId="41" fontId="0" fillId="0" borderId="17" xfId="70" applyNumberFormat="1" applyFont="1" applyFill="1" applyBorder="1" applyAlignment="1">
      <alignment/>
    </xf>
    <xf numFmtId="41" fontId="0" fillId="0" borderId="78" xfId="70" applyNumberFormat="1" applyFont="1" applyFill="1" applyBorder="1" applyAlignment="1">
      <alignment/>
    </xf>
    <xf numFmtId="41" fontId="0" fillId="0" borderId="79" xfId="70" applyNumberFormat="1" applyFont="1" applyFill="1" applyBorder="1" applyAlignment="1">
      <alignment/>
    </xf>
    <xf numFmtId="41" fontId="0" fillId="0" borderId="19" xfId="70" applyNumberFormat="1" applyFont="1" applyFill="1" applyBorder="1" applyAlignment="1">
      <alignment/>
    </xf>
    <xf numFmtId="41" fontId="0" fillId="0" borderId="31" xfId="70" applyNumberFormat="1" applyFont="1" applyFill="1" applyBorder="1" applyAlignment="1">
      <alignment/>
    </xf>
    <xf numFmtId="41" fontId="0" fillId="0" borderId="20" xfId="70" applyNumberFormat="1" applyFont="1" applyFill="1" applyBorder="1" applyAlignment="1">
      <alignment/>
    </xf>
    <xf numFmtId="41" fontId="0" fillId="0" borderId="32" xfId="70" applyNumberFormat="1" applyFont="1" applyFill="1" applyBorder="1" applyAlignment="1">
      <alignment/>
    </xf>
    <xf numFmtId="41" fontId="0" fillId="0" borderId="0" xfId="70" applyNumberFormat="1" applyFont="1" applyFill="1" applyBorder="1" applyAlignment="1">
      <alignment/>
    </xf>
    <xf numFmtId="41" fontId="0" fillId="0" borderId="33" xfId="70" applyNumberFormat="1" applyFont="1" applyFill="1" applyBorder="1" applyAlignment="1">
      <alignment/>
    </xf>
    <xf numFmtId="41" fontId="0" fillId="0" borderId="34" xfId="70" applyNumberFormat="1" applyFont="1" applyFill="1" applyBorder="1" applyAlignment="1">
      <alignment/>
    </xf>
    <xf numFmtId="41" fontId="0" fillId="0" borderId="29" xfId="70" applyNumberFormat="1" applyFont="1" applyFill="1" applyBorder="1" applyAlignment="1">
      <alignment/>
    </xf>
    <xf numFmtId="41" fontId="0" fillId="0" borderId="30" xfId="70" applyNumberFormat="1" applyFont="1" applyFill="1" applyBorder="1" applyAlignment="1">
      <alignment/>
    </xf>
    <xf numFmtId="41" fontId="0" fillId="0" borderId="18" xfId="70" applyNumberFormat="1" applyFont="1" applyFill="1" applyBorder="1" applyAlignment="1" applyProtection="1">
      <alignment/>
      <protection locked="0"/>
    </xf>
    <xf numFmtId="41" fontId="0" fillId="0" borderId="19" xfId="70" applyNumberFormat="1" applyFont="1" applyFill="1" applyBorder="1" applyAlignment="1" applyProtection="1">
      <alignment/>
      <protection locked="0"/>
    </xf>
    <xf numFmtId="41" fontId="0" fillId="0" borderId="31" xfId="70" applyNumberFormat="1" applyFont="1" applyFill="1" applyBorder="1" applyAlignment="1" applyProtection="1">
      <alignment/>
      <protection locked="0"/>
    </xf>
    <xf numFmtId="41" fontId="0" fillId="0" borderId="20" xfId="70" applyNumberFormat="1" applyFont="1" applyFill="1" applyBorder="1" applyAlignment="1" applyProtection="1">
      <alignment/>
      <protection locked="0"/>
    </xf>
    <xf numFmtId="41" fontId="0" fillId="0" borderId="32" xfId="70" applyNumberFormat="1" applyFont="1" applyFill="1" applyBorder="1" applyAlignment="1" applyProtection="1">
      <alignment/>
      <protection locked="0"/>
    </xf>
    <xf numFmtId="41" fontId="0" fillId="0" borderId="0" xfId="70" applyNumberFormat="1" applyFont="1" applyFill="1" applyBorder="1" applyAlignment="1" applyProtection="1">
      <alignment/>
      <protection locked="0"/>
    </xf>
    <xf numFmtId="41" fontId="0" fillId="0" borderId="33" xfId="70" applyNumberFormat="1" applyFont="1" applyFill="1" applyBorder="1" applyAlignment="1" applyProtection="1">
      <alignment/>
      <protection locked="0"/>
    </xf>
    <xf numFmtId="41" fontId="0" fillId="0" borderId="34" xfId="70" applyNumberFormat="1" applyFont="1" applyFill="1" applyBorder="1" applyAlignment="1" applyProtection="1">
      <alignment/>
      <protection locked="0"/>
    </xf>
    <xf numFmtId="0" fontId="16" fillId="0" borderId="17" xfId="86" applyFont="1" applyFill="1" applyBorder="1" applyAlignment="1" applyProtection="1">
      <alignment horizontal="right"/>
      <protection locked="0"/>
    </xf>
    <xf numFmtId="0" fontId="16" fillId="0" borderId="17" xfId="86" applyFont="1" applyFill="1" applyBorder="1" applyAlignment="1">
      <alignment horizontal="right"/>
      <protection/>
    </xf>
    <xf numFmtId="0" fontId="16" fillId="0" borderId="51" xfId="86" applyFont="1" applyFill="1" applyBorder="1" applyAlignment="1" applyProtection="1">
      <alignment horizontal="left"/>
      <protection locked="0"/>
    </xf>
    <xf numFmtId="41" fontId="0" fillId="0" borderId="51" xfId="70" applyNumberFormat="1" applyFont="1" applyFill="1" applyBorder="1" applyAlignment="1">
      <alignment/>
    </xf>
    <xf numFmtId="41" fontId="0" fillId="0" borderId="52" xfId="70" applyNumberFormat="1" applyFont="1" applyFill="1" applyBorder="1" applyAlignment="1">
      <alignment/>
    </xf>
    <xf numFmtId="41" fontId="0" fillId="0" borderId="35" xfId="70" applyNumberFormat="1" applyFont="1" applyFill="1" applyBorder="1" applyAlignment="1" applyProtection="1">
      <alignment/>
      <protection locked="0"/>
    </xf>
    <xf numFmtId="41" fontId="0" fillId="0" borderId="53" xfId="70" applyNumberFormat="1" applyFont="1" applyFill="1" applyBorder="1" applyAlignment="1" applyProtection="1">
      <alignment/>
      <protection locked="0"/>
    </xf>
    <xf numFmtId="41" fontId="0" fillId="0" borderId="54" xfId="70" applyNumberFormat="1" applyFont="1" applyFill="1" applyBorder="1" applyAlignment="1" applyProtection="1">
      <alignment/>
      <protection locked="0"/>
    </xf>
    <xf numFmtId="41" fontId="0" fillId="0" borderId="37" xfId="70" applyNumberFormat="1" applyFont="1" applyFill="1" applyBorder="1" applyAlignment="1" applyProtection="1">
      <alignment/>
      <protection locked="0"/>
    </xf>
    <xf numFmtId="41" fontId="0" fillId="0" borderId="37" xfId="70" applyNumberFormat="1" applyFont="1" applyFill="1" applyBorder="1" applyAlignment="1">
      <alignment/>
    </xf>
    <xf numFmtId="41" fontId="0" fillId="0" borderId="36" xfId="70" applyNumberFormat="1" applyFont="1" applyFill="1" applyBorder="1" applyAlignment="1" applyProtection="1">
      <alignment/>
      <protection locked="0"/>
    </xf>
    <xf numFmtId="41" fontId="0" fillId="0" borderId="38" xfId="70" applyNumberFormat="1" applyFont="1" applyFill="1" applyBorder="1" applyAlignment="1" applyProtection="1">
      <alignment/>
      <protection locked="0"/>
    </xf>
    <xf numFmtId="41" fontId="0" fillId="0" borderId="39" xfId="70" applyNumberFormat="1" applyFont="1" applyFill="1" applyBorder="1" applyAlignment="1" applyProtection="1">
      <alignment/>
      <protection locked="0"/>
    </xf>
    <xf numFmtId="0" fontId="16" fillId="0" borderId="49" xfId="86" applyFont="1" applyFill="1" applyBorder="1" applyAlignment="1">
      <alignment horizontal="right"/>
      <protection/>
    </xf>
    <xf numFmtId="41" fontId="0" fillId="0" borderId="48" xfId="70" applyNumberFormat="1" applyFont="1" applyFill="1" applyBorder="1" applyAlignment="1">
      <alignment/>
    </xf>
    <xf numFmtId="41" fontId="0" fillId="0" borderId="40" xfId="70" applyNumberFormat="1" applyFont="1" applyFill="1" applyBorder="1" applyAlignment="1">
      <alignment/>
    </xf>
    <xf numFmtId="41" fontId="0" fillId="0" borderId="41" xfId="70" applyNumberFormat="1" applyFont="1" applyFill="1" applyBorder="1" applyAlignment="1" applyProtection="1">
      <alignment/>
      <protection locked="0"/>
    </xf>
    <xf numFmtId="41" fontId="0" fillId="0" borderId="42" xfId="70" applyNumberFormat="1" applyFont="1" applyFill="1" applyBorder="1" applyAlignment="1" applyProtection="1">
      <alignment/>
      <protection locked="0"/>
    </xf>
    <xf numFmtId="41" fontId="0" fillId="0" borderId="43" xfId="70" applyNumberFormat="1" applyFont="1" applyFill="1" applyBorder="1" applyAlignment="1" applyProtection="1">
      <alignment/>
      <protection locked="0"/>
    </xf>
    <xf numFmtId="41" fontId="0" fillId="0" borderId="21" xfId="70" applyNumberFormat="1" applyFont="1" applyFill="1" applyBorder="1" applyAlignment="1" applyProtection="1">
      <alignment/>
      <protection locked="0"/>
    </xf>
    <xf numFmtId="41" fontId="0" fillId="0" borderId="21" xfId="70" applyNumberFormat="1" applyFont="1" applyFill="1" applyBorder="1" applyAlignment="1">
      <alignment/>
    </xf>
    <xf numFmtId="41" fontId="0" fillId="0" borderId="44" xfId="70" applyNumberFormat="1" applyFont="1" applyFill="1" applyBorder="1" applyAlignment="1" applyProtection="1">
      <alignment/>
      <protection locked="0"/>
    </xf>
    <xf numFmtId="41" fontId="0" fillId="0" borderId="45" xfId="70" applyNumberFormat="1" applyFont="1" applyFill="1" applyBorder="1" applyAlignment="1" applyProtection="1">
      <alignment/>
      <protection locked="0"/>
    </xf>
    <xf numFmtId="41" fontId="0" fillId="0" borderId="46" xfId="70" applyNumberFormat="1" applyFont="1" applyFill="1" applyBorder="1" applyAlignment="1" applyProtection="1">
      <alignment/>
      <protection locked="0"/>
    </xf>
    <xf numFmtId="0" fontId="0" fillId="0" borderId="0" xfId="87" applyFont="1" applyFill="1">
      <alignment/>
      <protection/>
    </xf>
    <xf numFmtId="0" fontId="0" fillId="0" borderId="0" xfId="85" applyFont="1" applyFill="1">
      <alignment/>
      <protection/>
    </xf>
    <xf numFmtId="0" fontId="18" fillId="0" borderId="13" xfId="83" applyFont="1" applyFill="1" applyBorder="1" applyAlignment="1">
      <alignment horizontal="distributed"/>
      <protection/>
    </xf>
    <xf numFmtId="0" fontId="16" fillId="0" borderId="17" xfId="83" applyFont="1" applyFill="1" applyBorder="1" applyAlignment="1">
      <alignment horizontal="right"/>
      <protection/>
    </xf>
    <xf numFmtId="0" fontId="18" fillId="0" borderId="51" xfId="83" applyFont="1" applyFill="1" applyBorder="1" applyAlignment="1">
      <alignment horizontal="distributed"/>
      <protection/>
    </xf>
    <xf numFmtId="0" fontId="16" fillId="0" borderId="49" xfId="83" applyFont="1" applyFill="1" applyBorder="1" applyAlignment="1">
      <alignment horizontal="right"/>
      <protection/>
    </xf>
    <xf numFmtId="0" fontId="18" fillId="0" borderId="80" xfId="83" applyFont="1" applyFill="1" applyBorder="1" applyAlignment="1">
      <alignment horizontal="distributed"/>
      <protection/>
    </xf>
    <xf numFmtId="0" fontId="0" fillId="0" borderId="0" xfId="86" applyFont="1" applyFill="1">
      <alignment/>
      <protection/>
    </xf>
    <xf numFmtId="0" fontId="16" fillId="0" borderId="81" xfId="88" applyFont="1" applyFill="1" applyBorder="1" applyAlignment="1">
      <alignment horizontal="center" vertical="center"/>
      <protection/>
    </xf>
    <xf numFmtId="0" fontId="16" fillId="0" borderId="22" xfId="88" applyFont="1" applyFill="1" applyBorder="1" applyAlignment="1">
      <alignment horizontal="center" vertical="center" wrapText="1"/>
      <protection/>
    </xf>
    <xf numFmtId="180" fontId="0" fillId="0" borderId="82" xfId="70" applyNumberFormat="1" applyFont="1" applyFill="1" applyBorder="1" applyAlignment="1">
      <alignment/>
    </xf>
    <xf numFmtId="180" fontId="0" fillId="0" borderId="83" xfId="70" applyNumberFormat="1" applyFont="1" applyFill="1" applyBorder="1" applyAlignment="1">
      <alignment/>
    </xf>
    <xf numFmtId="180" fontId="0" fillId="0" borderId="84" xfId="70" applyNumberFormat="1" applyFont="1" applyFill="1" applyBorder="1" applyAlignment="1">
      <alignment/>
    </xf>
    <xf numFmtId="180" fontId="0" fillId="0" borderId="85" xfId="70" applyNumberFormat="1" applyFont="1" applyFill="1" applyBorder="1" applyAlignment="1">
      <alignment/>
    </xf>
    <xf numFmtId="180" fontId="0" fillId="0" borderId="86" xfId="70" applyNumberFormat="1" applyFont="1" applyFill="1" applyBorder="1" applyAlignment="1">
      <alignment/>
    </xf>
    <xf numFmtId="180" fontId="0" fillId="0" borderId="87" xfId="70" applyNumberFormat="1" applyFont="1" applyFill="1" applyBorder="1" applyAlignment="1">
      <alignment/>
    </xf>
    <xf numFmtId="180" fontId="0" fillId="0" borderId="88" xfId="70" applyNumberFormat="1" applyFont="1" applyFill="1" applyBorder="1" applyAlignment="1">
      <alignment/>
    </xf>
    <xf numFmtId="180" fontId="0" fillId="0" borderId="89" xfId="70" applyNumberFormat="1" applyFont="1" applyFill="1" applyBorder="1" applyAlignment="1">
      <alignment/>
    </xf>
    <xf numFmtId="0" fontId="16" fillId="0" borderId="90" xfId="88" applyFont="1" applyFill="1" applyBorder="1" applyAlignment="1">
      <alignment horizontal="center" vertical="center" textRotation="255" wrapText="1"/>
      <protection/>
    </xf>
    <xf numFmtId="0" fontId="0" fillId="0" borderId="43" xfId="88" applyFont="1" applyFill="1" applyBorder="1" applyAlignment="1">
      <alignment horizontal="center" vertical="center" textRotation="255" wrapText="1"/>
      <protection/>
    </xf>
    <xf numFmtId="0" fontId="16" fillId="0" borderId="20" xfId="88" applyFont="1" applyFill="1" applyBorder="1" applyAlignment="1">
      <alignment horizontal="center" vertical="top" textRotation="255" wrapText="1"/>
      <protection/>
    </xf>
    <xf numFmtId="0" fontId="16" fillId="0" borderId="21" xfId="88" applyFont="1" applyFill="1" applyBorder="1" applyAlignment="1">
      <alignment horizontal="center" vertical="top" textRotation="255" wrapText="1"/>
      <protection/>
    </xf>
    <xf numFmtId="0" fontId="16" fillId="0" borderId="91" xfId="88" applyFont="1" applyFill="1" applyBorder="1" applyAlignment="1">
      <alignment horizontal="center" vertical="center" textRotation="255" wrapText="1"/>
      <protection/>
    </xf>
    <xf numFmtId="0" fontId="0" fillId="0" borderId="21" xfId="88" applyFont="1" applyFill="1" applyBorder="1" applyAlignment="1">
      <alignment horizontal="center" vertical="center" textRotation="255" wrapText="1"/>
      <protection/>
    </xf>
    <xf numFmtId="0" fontId="16" fillId="0" borderId="20" xfId="88" applyFont="1" applyFill="1" applyBorder="1" applyAlignment="1">
      <alignment horizontal="center" vertical="top" textRotation="255"/>
      <protection/>
    </xf>
    <xf numFmtId="0" fontId="16" fillId="0" borderId="21" xfId="88" applyFont="1" applyFill="1" applyBorder="1" applyAlignment="1">
      <alignment horizontal="center" vertical="top" textRotation="255"/>
      <protection/>
    </xf>
    <xf numFmtId="0" fontId="16" fillId="0" borderId="0" xfId="88" applyFont="1" applyFill="1" applyBorder="1" applyAlignment="1">
      <alignment horizontal="center" vertical="top" textRotation="255"/>
      <protection/>
    </xf>
    <xf numFmtId="0" fontId="16" fillId="0" borderId="44" xfId="88" applyFont="1" applyFill="1" applyBorder="1" applyAlignment="1">
      <alignment horizontal="center" vertical="top" textRotation="255"/>
      <protection/>
    </xf>
    <xf numFmtId="0" fontId="16" fillId="0" borderId="44" xfId="83" applyFont="1" applyFill="1" applyBorder="1" applyAlignment="1" applyProtection="1">
      <alignment horizontal="center"/>
      <protection locked="0"/>
    </xf>
    <xf numFmtId="0" fontId="18" fillId="0" borderId="27" xfId="88" applyFont="1" applyFill="1" applyBorder="1" applyAlignment="1">
      <alignment horizontal="center" vertical="center" textRotation="255" wrapText="1"/>
      <protection/>
    </xf>
    <xf numFmtId="0" fontId="18" fillId="0" borderId="45" xfId="88" applyFont="1" applyFill="1" applyBorder="1" applyAlignment="1">
      <alignment horizontal="center" vertical="center" textRotation="255" wrapText="1"/>
      <protection/>
    </xf>
    <xf numFmtId="0" fontId="18" fillId="0" borderId="16" xfId="88" applyFont="1" applyFill="1" applyBorder="1" applyAlignment="1">
      <alignment horizontal="center" vertical="center" textRotation="255" wrapText="1"/>
      <protection/>
    </xf>
    <xf numFmtId="0" fontId="18" fillId="0" borderId="21" xfId="88" applyFont="1" applyFill="1" applyBorder="1" applyAlignment="1">
      <alignment horizontal="center" vertical="center" textRotation="255" wrapText="1"/>
      <protection/>
    </xf>
    <xf numFmtId="0" fontId="16" fillId="0" borderId="13" xfId="88" applyFont="1" applyFill="1" applyBorder="1" applyAlignment="1">
      <alignment horizontal="center" vertical="center"/>
      <protection/>
    </xf>
    <xf numFmtId="0" fontId="16" fillId="0" borderId="17" xfId="88" applyFont="1" applyFill="1" applyBorder="1" applyAlignment="1">
      <alignment horizontal="center" vertical="center"/>
      <protection/>
    </xf>
    <xf numFmtId="0" fontId="0" fillId="0" borderId="49" xfId="88" applyFont="1" applyFill="1" applyBorder="1" applyAlignment="1">
      <alignment horizontal="center" vertical="center"/>
      <protection/>
    </xf>
    <xf numFmtId="0" fontId="16" fillId="0" borderId="13" xfId="88" applyFont="1" applyFill="1" applyBorder="1" applyAlignment="1">
      <alignment horizontal="center" wrapText="1"/>
      <protection/>
    </xf>
    <xf numFmtId="0" fontId="0" fillId="0" borderId="17" xfId="88" applyFont="1" applyFill="1" applyBorder="1" applyAlignment="1">
      <alignment horizontal="center" wrapText="1"/>
      <protection/>
    </xf>
    <xf numFmtId="0" fontId="16" fillId="0" borderId="92" xfId="88" applyFont="1" applyFill="1" applyBorder="1" applyAlignment="1">
      <alignment horizontal="center" vertical="center"/>
      <protection/>
    </xf>
    <xf numFmtId="0" fontId="16" fillId="0" borderId="93" xfId="88" applyFont="1" applyFill="1" applyBorder="1" applyAlignment="1">
      <alignment horizontal="center" vertical="center"/>
      <protection/>
    </xf>
    <xf numFmtId="0" fontId="0" fillId="0" borderId="22" xfId="88" applyFont="1" applyFill="1" applyBorder="1" applyAlignment="1">
      <alignment horizontal="center" vertical="center" wrapText="1"/>
      <protection/>
    </xf>
    <xf numFmtId="0" fontId="16" fillId="0" borderId="94" xfId="88" applyFont="1" applyFill="1" applyBorder="1" applyAlignment="1">
      <alignment horizontal="center" vertical="center" wrapText="1"/>
      <protection/>
    </xf>
    <xf numFmtId="0" fontId="16" fillId="0" borderId="1" xfId="88" applyFont="1" applyFill="1" applyBorder="1" applyAlignment="1">
      <alignment horizontal="center" vertical="center" wrapText="1"/>
      <protection/>
    </xf>
    <xf numFmtId="0" fontId="16" fillId="0" borderId="95" xfId="88" applyFont="1" applyFill="1" applyBorder="1" applyAlignment="1">
      <alignment horizontal="center" vertical="center" wrapText="1"/>
      <protection/>
    </xf>
    <xf numFmtId="0" fontId="16" fillId="0" borderId="96" xfId="88" applyFont="1" applyFill="1" applyBorder="1" applyAlignment="1">
      <alignment horizontal="center" vertical="center" textRotation="255" wrapText="1"/>
      <protection/>
    </xf>
    <xf numFmtId="0" fontId="0" fillId="0" borderId="41" xfId="88" applyFont="1" applyFill="1" applyBorder="1" applyAlignment="1">
      <alignment horizontal="center" vertical="center" textRotation="255" wrapText="1"/>
      <protection/>
    </xf>
    <xf numFmtId="0" fontId="17" fillId="0" borderId="20" xfId="88" applyFont="1" applyFill="1" applyBorder="1" applyAlignment="1">
      <alignment horizontal="center" vertical="top" textRotation="255" wrapText="1"/>
      <protection/>
    </xf>
    <xf numFmtId="0" fontId="17" fillId="0" borderId="21" xfId="88" applyFont="1" applyFill="1" applyBorder="1" applyAlignment="1">
      <alignment horizontal="center" vertical="top" textRotation="255" wrapText="1"/>
      <protection/>
    </xf>
    <xf numFmtId="0" fontId="18" fillId="0" borderId="50" xfId="88" applyFont="1" applyFill="1" applyBorder="1" applyAlignment="1">
      <alignment horizontal="center" vertical="center" textRotation="255" wrapText="1"/>
      <protection/>
    </xf>
    <xf numFmtId="0" fontId="18" fillId="0" borderId="48" xfId="88" applyFont="1" applyFill="1" applyBorder="1" applyAlignment="1">
      <alignment horizontal="center" vertical="center" textRotation="255" wrapText="1"/>
      <protection/>
    </xf>
    <xf numFmtId="0" fontId="16" fillId="0" borderId="97" xfId="88" applyFont="1" applyFill="1" applyBorder="1" applyAlignment="1">
      <alignment horizontal="center" vertical="center" textRotation="255" wrapText="1"/>
      <protection/>
    </xf>
    <xf numFmtId="0" fontId="0" fillId="0" borderId="40" xfId="88" applyFont="1" applyFill="1" applyBorder="1" applyAlignment="1">
      <alignment horizontal="center" vertical="center" textRotation="255" wrapText="1"/>
      <protection/>
    </xf>
    <xf numFmtId="0" fontId="16" fillId="0" borderId="98" xfId="88" applyFont="1" applyFill="1" applyBorder="1" applyAlignment="1">
      <alignment horizontal="center" vertical="center" textRotation="255"/>
      <protection/>
    </xf>
    <xf numFmtId="0" fontId="0" fillId="0" borderId="61" xfId="88" applyFont="1" applyFill="1" applyBorder="1" applyAlignment="1">
      <alignment horizontal="center" vertical="center" textRotation="255"/>
      <protection/>
    </xf>
    <xf numFmtId="0" fontId="16" fillId="0" borderId="99" xfId="88" applyFont="1" applyFill="1" applyBorder="1" applyAlignment="1">
      <alignment horizontal="center" vertical="center" textRotation="255" wrapText="1"/>
      <protection/>
    </xf>
    <xf numFmtId="0" fontId="0" fillId="0" borderId="42" xfId="88" applyFont="1" applyFill="1" applyBorder="1" applyAlignment="1">
      <alignment horizontal="center" vertical="center" textRotation="255" wrapText="1"/>
      <protection/>
    </xf>
    <xf numFmtId="0" fontId="16" fillId="24" borderId="13" xfId="88" applyFont="1" applyFill="1" applyBorder="1" applyAlignment="1">
      <alignment horizontal="center" vertical="center"/>
      <protection/>
    </xf>
    <xf numFmtId="0" fontId="16" fillId="24" borderId="17" xfId="88" applyFont="1" applyFill="1" applyBorder="1" applyAlignment="1">
      <alignment horizontal="center" vertical="center"/>
      <protection/>
    </xf>
    <xf numFmtId="0" fontId="0" fillId="24" borderId="49" xfId="88" applyFont="1" applyFill="1" applyBorder="1" applyAlignment="1">
      <alignment horizontal="center" vertical="center"/>
      <protection/>
    </xf>
    <xf numFmtId="0" fontId="16" fillId="24" borderId="13" xfId="88" applyFont="1" applyFill="1" applyBorder="1" applyAlignment="1">
      <alignment horizontal="center" wrapText="1"/>
      <protection/>
    </xf>
    <xf numFmtId="0" fontId="0" fillId="24" borderId="17" xfId="88" applyFont="1" applyFill="1" applyBorder="1" applyAlignment="1">
      <alignment horizontal="center" wrapText="1"/>
      <protection/>
    </xf>
    <xf numFmtId="0" fontId="16" fillId="24" borderId="92" xfId="88" applyFont="1" applyFill="1" applyBorder="1" applyAlignment="1">
      <alignment horizontal="center" vertical="center"/>
      <protection/>
    </xf>
    <xf numFmtId="0" fontId="16" fillId="24" borderId="93" xfId="88" applyFont="1" applyFill="1" applyBorder="1" applyAlignment="1">
      <alignment horizontal="center" vertical="center"/>
      <protection/>
    </xf>
    <xf numFmtId="0" fontId="16" fillId="24" borderId="81" xfId="88" applyFont="1" applyFill="1" applyBorder="1" applyAlignment="1">
      <alignment horizontal="center" vertical="center"/>
      <protection/>
    </xf>
    <xf numFmtId="0" fontId="16" fillId="24" borderId="22" xfId="88" applyFont="1" applyFill="1" applyBorder="1" applyAlignment="1">
      <alignment horizontal="center" vertical="center" wrapText="1"/>
      <protection/>
    </xf>
    <xf numFmtId="0" fontId="0" fillId="24" borderId="22" xfId="88" applyFont="1" applyFill="1" applyBorder="1" applyAlignment="1">
      <alignment horizontal="center" vertical="center" wrapText="1"/>
      <protection/>
    </xf>
    <xf numFmtId="0" fontId="16" fillId="24" borderId="99" xfId="88" applyFont="1" applyFill="1" applyBorder="1" applyAlignment="1">
      <alignment horizontal="center" vertical="center" textRotation="255" wrapText="1"/>
      <protection/>
    </xf>
    <xf numFmtId="0" fontId="0" fillId="24" borderId="42" xfId="88" applyFont="1" applyFill="1" applyBorder="1" applyAlignment="1">
      <alignment horizontal="center" vertical="center" textRotation="255" wrapText="1"/>
      <protection/>
    </xf>
    <xf numFmtId="0" fontId="16" fillId="24" borderId="90" xfId="88" applyFont="1" applyFill="1" applyBorder="1" applyAlignment="1">
      <alignment horizontal="center" vertical="center" textRotation="255" wrapText="1"/>
      <protection/>
    </xf>
    <xf numFmtId="0" fontId="0" fillId="24" borderId="43" xfId="88" applyFont="1" applyFill="1" applyBorder="1" applyAlignment="1">
      <alignment horizontal="center" vertical="center" textRotation="255" wrapText="1"/>
      <protection/>
    </xf>
    <xf numFmtId="0" fontId="16" fillId="24" borderId="20" xfId="88" applyFont="1" applyFill="1" applyBorder="1" applyAlignment="1">
      <alignment horizontal="center" vertical="top" textRotation="255" wrapText="1"/>
      <protection/>
    </xf>
    <xf numFmtId="0" fontId="16" fillId="24" borderId="21" xfId="88" applyFont="1" applyFill="1" applyBorder="1" applyAlignment="1">
      <alignment horizontal="center" vertical="top" textRotation="255" wrapText="1"/>
      <protection/>
    </xf>
    <xf numFmtId="0" fontId="16" fillId="24" borderId="91" xfId="88" applyFont="1" applyFill="1" applyBorder="1" applyAlignment="1">
      <alignment horizontal="center" vertical="center" textRotation="255" wrapText="1"/>
      <protection/>
    </xf>
    <xf numFmtId="0" fontId="0" fillId="24" borderId="21" xfId="88" applyFont="1" applyFill="1" applyBorder="1" applyAlignment="1">
      <alignment horizontal="center" vertical="center" textRotation="255" wrapText="1"/>
      <protection/>
    </xf>
    <xf numFmtId="0" fontId="16" fillId="24" borderId="96" xfId="88" applyFont="1" applyFill="1" applyBorder="1" applyAlignment="1">
      <alignment horizontal="center" vertical="center" textRotation="255" wrapText="1"/>
      <protection/>
    </xf>
    <xf numFmtId="0" fontId="0" fillId="24" borderId="41" xfId="88" applyFont="1" applyFill="1" applyBorder="1" applyAlignment="1">
      <alignment horizontal="center" vertical="center" textRotation="255" wrapText="1"/>
      <protection/>
    </xf>
    <xf numFmtId="0" fontId="16" fillId="24" borderId="94" xfId="88" applyFont="1" applyFill="1" applyBorder="1" applyAlignment="1">
      <alignment horizontal="center" vertical="center" wrapText="1"/>
      <protection/>
    </xf>
    <xf numFmtId="0" fontId="16" fillId="24" borderId="1" xfId="88" applyFont="1" applyFill="1" applyBorder="1" applyAlignment="1">
      <alignment horizontal="center" vertical="center" wrapText="1"/>
      <protection/>
    </xf>
    <xf numFmtId="0" fontId="16" fillId="24" borderId="95" xfId="88" applyFont="1" applyFill="1" applyBorder="1" applyAlignment="1">
      <alignment horizontal="center" vertical="center" wrapText="1"/>
      <protection/>
    </xf>
    <xf numFmtId="0" fontId="16" fillId="24" borderId="97" xfId="88" applyFont="1" applyFill="1" applyBorder="1" applyAlignment="1">
      <alignment horizontal="center" vertical="center" textRotation="255" wrapText="1"/>
      <protection/>
    </xf>
    <xf numFmtId="0" fontId="0" fillId="24" borderId="40" xfId="88" applyFont="1" applyFill="1" applyBorder="1" applyAlignment="1">
      <alignment horizontal="center" vertical="center" textRotation="255" wrapText="1"/>
      <protection/>
    </xf>
    <xf numFmtId="0" fontId="16" fillId="24" borderId="98" xfId="88" applyFont="1" applyFill="1" applyBorder="1" applyAlignment="1">
      <alignment horizontal="center" vertical="center" textRotation="255"/>
      <protection/>
    </xf>
    <xf numFmtId="0" fontId="0" fillId="24" borderId="61" xfId="88" applyFont="1" applyFill="1" applyBorder="1" applyAlignment="1">
      <alignment horizontal="center" vertical="center" textRotation="255"/>
      <protection/>
    </xf>
    <xf numFmtId="0" fontId="18" fillId="24" borderId="16" xfId="88" applyFont="1" applyFill="1" applyBorder="1" applyAlignment="1">
      <alignment horizontal="center" vertical="center" textRotation="255" wrapText="1"/>
      <protection/>
    </xf>
    <xf numFmtId="0" fontId="18" fillId="24" borderId="21" xfId="88" applyFont="1" applyFill="1" applyBorder="1" applyAlignment="1">
      <alignment horizontal="center" vertical="center" textRotation="255" wrapText="1"/>
      <protection/>
    </xf>
    <xf numFmtId="0" fontId="18" fillId="24" borderId="50" xfId="88" applyFont="1" applyFill="1" applyBorder="1" applyAlignment="1">
      <alignment horizontal="center" vertical="center" textRotation="255" wrapText="1"/>
      <protection/>
    </xf>
    <xf numFmtId="0" fontId="18" fillId="24" borderId="48" xfId="88" applyFont="1" applyFill="1" applyBorder="1" applyAlignment="1">
      <alignment horizontal="center" vertical="center" textRotation="255" wrapText="1"/>
      <protection/>
    </xf>
    <xf numFmtId="0" fontId="17" fillId="24" borderId="20" xfId="88" applyFont="1" applyFill="1" applyBorder="1" applyAlignment="1">
      <alignment horizontal="center" vertical="top" textRotation="255" wrapText="1"/>
      <protection/>
    </xf>
    <xf numFmtId="0" fontId="17" fillId="24" borderId="21" xfId="88" applyFont="1" applyFill="1" applyBorder="1" applyAlignment="1">
      <alignment horizontal="center" vertical="top" textRotation="255" wrapText="1"/>
      <protection/>
    </xf>
    <xf numFmtId="0" fontId="16" fillId="24" borderId="20" xfId="88" applyFont="1" applyFill="1" applyBorder="1" applyAlignment="1">
      <alignment horizontal="center" vertical="top" textRotation="255"/>
      <protection/>
    </xf>
    <xf numFmtId="0" fontId="16" fillId="24" borderId="21" xfId="88" applyFont="1" applyFill="1" applyBorder="1" applyAlignment="1">
      <alignment horizontal="center" vertical="top" textRotation="255"/>
      <protection/>
    </xf>
    <xf numFmtId="0" fontId="16" fillId="24" borderId="0" xfId="88" applyFont="1" applyFill="1" applyBorder="1" applyAlignment="1">
      <alignment horizontal="center" vertical="top" textRotation="255"/>
      <protection/>
    </xf>
    <xf numFmtId="0" fontId="16" fillId="24" borderId="44" xfId="88" applyFont="1" applyFill="1" applyBorder="1" applyAlignment="1">
      <alignment horizontal="center" vertical="top" textRotation="255"/>
      <protection/>
    </xf>
    <xf numFmtId="0" fontId="18" fillId="24" borderId="27" xfId="88" applyFont="1" applyFill="1" applyBorder="1" applyAlignment="1">
      <alignment horizontal="center" vertical="center" textRotation="255" wrapText="1"/>
      <protection/>
    </xf>
    <xf numFmtId="0" fontId="18" fillId="24" borderId="45" xfId="88" applyFont="1" applyFill="1" applyBorder="1" applyAlignment="1">
      <alignment horizontal="center" vertical="center" textRotation="255" wrapText="1"/>
      <protection/>
    </xf>
    <xf numFmtId="0" fontId="16" fillId="0" borderId="96" xfId="83" applyFont="1" applyFill="1" applyBorder="1" applyAlignment="1">
      <alignment horizontal="center" vertical="center" textRotation="255" wrapText="1"/>
      <protection/>
    </xf>
    <xf numFmtId="0" fontId="0" fillId="0" borderId="41" xfId="83" applyFont="1" applyFill="1" applyBorder="1" applyAlignment="1">
      <alignment horizontal="center" vertical="center" textRotation="255" wrapText="1"/>
      <protection/>
    </xf>
    <xf numFmtId="0" fontId="16" fillId="0" borderId="13" xfId="83" applyFont="1" applyFill="1" applyBorder="1" applyAlignment="1">
      <alignment horizontal="center" vertical="center"/>
      <protection/>
    </xf>
    <xf numFmtId="0" fontId="16" fillId="0" borderId="17" xfId="83" applyFont="1" applyFill="1" applyBorder="1" applyAlignment="1">
      <alignment horizontal="center" vertical="center"/>
      <protection/>
    </xf>
    <xf numFmtId="0" fontId="0" fillId="0" borderId="49" xfId="83" applyFont="1" applyFill="1" applyBorder="1" applyAlignment="1">
      <alignment horizontal="center" vertical="center"/>
      <protection/>
    </xf>
    <xf numFmtId="0" fontId="16" fillId="0" borderId="13" xfId="83" applyFont="1" applyFill="1" applyBorder="1" applyAlignment="1">
      <alignment horizontal="center" wrapText="1"/>
      <protection/>
    </xf>
    <xf numFmtId="0" fontId="0" fillId="0" borderId="17" xfId="83" applyFont="1" applyFill="1" applyBorder="1" applyAlignment="1">
      <alignment horizontal="center" wrapText="1"/>
      <protection/>
    </xf>
    <xf numFmtId="0" fontId="16" fillId="0" borderId="92" xfId="83" applyFont="1" applyFill="1" applyBorder="1" applyAlignment="1">
      <alignment horizontal="center" vertical="center"/>
      <protection/>
    </xf>
    <xf numFmtId="0" fontId="16" fillId="0" borderId="93" xfId="83" applyFont="1" applyFill="1" applyBorder="1" applyAlignment="1">
      <alignment horizontal="center" vertical="center"/>
      <protection/>
    </xf>
    <xf numFmtId="0" fontId="16" fillId="0" borderId="81" xfId="83" applyFont="1" applyFill="1" applyBorder="1" applyAlignment="1">
      <alignment horizontal="center" vertical="center"/>
      <protection/>
    </xf>
    <xf numFmtId="0" fontId="16" fillId="0" borderId="22" xfId="83" applyFont="1" applyFill="1" applyBorder="1" applyAlignment="1">
      <alignment horizontal="center" vertical="center" wrapText="1"/>
      <protection/>
    </xf>
    <xf numFmtId="0" fontId="0" fillId="0" borderId="22" xfId="83" applyFont="1" applyFill="1" applyBorder="1" applyAlignment="1">
      <alignment horizontal="center" vertical="center" wrapText="1"/>
      <protection/>
    </xf>
    <xf numFmtId="0" fontId="16" fillId="0" borderId="94" xfId="83" applyFont="1" applyFill="1" applyBorder="1" applyAlignment="1">
      <alignment horizontal="center" vertical="center" wrapText="1"/>
      <protection/>
    </xf>
    <xf numFmtId="0" fontId="16" fillId="0" borderId="1" xfId="83" applyFont="1" applyFill="1" applyBorder="1" applyAlignment="1">
      <alignment horizontal="center" vertical="center" wrapText="1"/>
      <protection/>
    </xf>
    <xf numFmtId="0" fontId="16" fillId="0" borderId="95" xfId="83" applyFont="1" applyFill="1" applyBorder="1" applyAlignment="1">
      <alignment horizontal="center" vertical="center" wrapText="1"/>
      <protection/>
    </xf>
    <xf numFmtId="0" fontId="16" fillId="0" borderId="97" xfId="83" applyFont="1" applyFill="1" applyBorder="1" applyAlignment="1">
      <alignment horizontal="center" vertical="center" textRotation="255" wrapText="1"/>
      <protection/>
    </xf>
    <xf numFmtId="0" fontId="0" fillId="0" borderId="40" xfId="83" applyFont="1" applyFill="1" applyBorder="1" applyAlignment="1">
      <alignment horizontal="center" vertical="center" textRotation="255" wrapText="1"/>
      <protection/>
    </xf>
    <xf numFmtId="0" fontId="16" fillId="0" borderId="98" xfId="83" applyFont="1" applyFill="1" applyBorder="1" applyAlignment="1">
      <alignment horizontal="center" vertical="center" textRotation="255"/>
      <protection/>
    </xf>
    <xf numFmtId="0" fontId="0" fillId="0" borderId="61" xfId="83" applyFont="1" applyFill="1" applyBorder="1" applyAlignment="1">
      <alignment horizontal="center" vertical="center" textRotation="255"/>
      <protection/>
    </xf>
    <xf numFmtId="0" fontId="16" fillId="0" borderId="99" xfId="83" applyFont="1" applyFill="1" applyBorder="1" applyAlignment="1">
      <alignment horizontal="center" vertical="center" textRotation="255" wrapText="1"/>
      <protection/>
    </xf>
    <xf numFmtId="0" fontId="0" fillId="0" borderId="42" xfId="83" applyFont="1" applyFill="1" applyBorder="1" applyAlignment="1">
      <alignment horizontal="center" vertical="center" textRotation="255" wrapText="1"/>
      <protection/>
    </xf>
    <xf numFmtId="0" fontId="16" fillId="0" borderId="90" xfId="83" applyFont="1" applyFill="1" applyBorder="1" applyAlignment="1">
      <alignment horizontal="center" vertical="center" textRotation="255" wrapText="1"/>
      <protection/>
    </xf>
    <xf numFmtId="0" fontId="0" fillId="0" borderId="43" xfId="83" applyFont="1" applyFill="1" applyBorder="1" applyAlignment="1">
      <alignment horizontal="center" vertical="center" textRotation="255" wrapText="1"/>
      <protection/>
    </xf>
    <xf numFmtId="0" fontId="16" fillId="0" borderId="20" xfId="83" applyFont="1" applyFill="1" applyBorder="1" applyAlignment="1">
      <alignment horizontal="center" vertical="top" textRotation="255" wrapText="1"/>
      <protection/>
    </xf>
    <xf numFmtId="0" fontId="16" fillId="0" borderId="21" xfId="83" applyFont="1" applyFill="1" applyBorder="1" applyAlignment="1">
      <alignment horizontal="center" vertical="top" textRotation="255" wrapText="1"/>
      <protection/>
    </xf>
    <xf numFmtId="0" fontId="16" fillId="0" borderId="91" xfId="83" applyFont="1" applyFill="1" applyBorder="1" applyAlignment="1">
      <alignment horizontal="center" vertical="center" textRotation="255" wrapText="1"/>
      <protection/>
    </xf>
    <xf numFmtId="0" fontId="0" fillId="0" borderId="21" xfId="83" applyFont="1" applyFill="1" applyBorder="1" applyAlignment="1">
      <alignment horizontal="center" vertical="center" textRotation="255" wrapText="1"/>
      <protection/>
    </xf>
    <xf numFmtId="0" fontId="18" fillId="0" borderId="16" xfId="83" applyFont="1" applyFill="1" applyBorder="1" applyAlignment="1">
      <alignment horizontal="center" vertical="center" textRotation="255" wrapText="1"/>
      <protection/>
    </xf>
    <xf numFmtId="0" fontId="18" fillId="0" borderId="21" xfId="83" applyFont="1" applyFill="1" applyBorder="1" applyAlignment="1">
      <alignment horizontal="center" vertical="center" textRotation="255" wrapText="1"/>
      <protection/>
    </xf>
    <xf numFmtId="0" fontId="18" fillId="0" borderId="50" xfId="83" applyFont="1" applyFill="1" applyBorder="1" applyAlignment="1">
      <alignment horizontal="center" vertical="center" textRotation="255" wrapText="1"/>
      <protection/>
    </xf>
    <xf numFmtId="0" fontId="18" fillId="0" borderId="48" xfId="83" applyFont="1" applyFill="1" applyBorder="1" applyAlignment="1">
      <alignment horizontal="center" vertical="center" textRotation="255" wrapText="1"/>
      <protection/>
    </xf>
    <xf numFmtId="0" fontId="17" fillId="0" borderId="20" xfId="83" applyFont="1" applyFill="1" applyBorder="1" applyAlignment="1">
      <alignment horizontal="center" vertical="top" textRotation="255" wrapText="1"/>
      <protection/>
    </xf>
    <xf numFmtId="0" fontId="17" fillId="0" borderId="21" xfId="83" applyFont="1" applyFill="1" applyBorder="1" applyAlignment="1">
      <alignment horizontal="center" vertical="top" textRotation="255" wrapText="1"/>
      <protection/>
    </xf>
    <xf numFmtId="0" fontId="16" fillId="0" borderId="20" xfId="83" applyFont="1" applyFill="1" applyBorder="1" applyAlignment="1">
      <alignment horizontal="center" vertical="top" textRotation="255"/>
      <protection/>
    </xf>
    <xf numFmtId="0" fontId="16" fillId="0" borderId="21" xfId="83" applyFont="1" applyFill="1" applyBorder="1" applyAlignment="1">
      <alignment horizontal="center" vertical="top" textRotation="255"/>
      <protection/>
    </xf>
    <xf numFmtId="0" fontId="16" fillId="0" borderId="0" xfId="83" applyFont="1" applyFill="1" applyBorder="1" applyAlignment="1">
      <alignment horizontal="center" vertical="top" textRotation="255"/>
      <protection/>
    </xf>
    <xf numFmtId="0" fontId="16" fillId="0" borderId="44" xfId="83" applyFont="1" applyFill="1" applyBorder="1" applyAlignment="1">
      <alignment horizontal="center" vertical="top" textRotation="255"/>
      <protection/>
    </xf>
    <xf numFmtId="0" fontId="18" fillId="0" borderId="27" xfId="83" applyFont="1" applyFill="1" applyBorder="1" applyAlignment="1">
      <alignment horizontal="center" vertical="center" textRotation="255" wrapText="1"/>
      <protection/>
    </xf>
    <xf numFmtId="0" fontId="18" fillId="0" borderId="45" xfId="83" applyFont="1" applyFill="1" applyBorder="1" applyAlignment="1">
      <alignment horizontal="center" vertical="center" textRotation="255" wrapText="1"/>
      <protection/>
    </xf>
    <xf numFmtId="0" fontId="18" fillId="0" borderId="50" xfId="85" applyFont="1" applyFill="1" applyBorder="1" applyAlignment="1">
      <alignment horizontal="center" vertical="center" textRotation="255" wrapText="1"/>
      <protection/>
    </xf>
    <xf numFmtId="0" fontId="18" fillId="0" borderId="29" xfId="85" applyFont="1" applyFill="1" applyBorder="1" applyAlignment="1">
      <alignment horizontal="center" vertical="center" textRotation="255" wrapText="1"/>
      <protection/>
    </xf>
    <xf numFmtId="0" fontId="16" fillId="0" borderId="20" xfId="85" applyFont="1" applyFill="1" applyBorder="1" applyAlignment="1">
      <alignment horizontal="center" vertical="top" textRotation="255" wrapText="1"/>
      <protection/>
    </xf>
    <xf numFmtId="0" fontId="16" fillId="0" borderId="20" xfId="85" applyFont="1" applyFill="1" applyBorder="1" applyAlignment="1">
      <alignment horizontal="center" vertical="top" textRotation="255"/>
      <protection/>
    </xf>
    <xf numFmtId="0" fontId="16" fillId="0" borderId="0" xfId="85" applyFont="1" applyFill="1" applyBorder="1" applyAlignment="1">
      <alignment horizontal="center" vertical="top" textRotation="255"/>
      <protection/>
    </xf>
    <xf numFmtId="0" fontId="18" fillId="0" borderId="27" xfId="85" applyFont="1" applyFill="1" applyBorder="1" applyAlignment="1">
      <alignment horizontal="center" vertical="center" textRotation="255" wrapText="1"/>
      <protection/>
    </xf>
    <xf numFmtId="0" fontId="18" fillId="0" borderId="33" xfId="85" applyFont="1" applyFill="1" applyBorder="1" applyAlignment="1">
      <alignment horizontal="center" vertical="center" textRotation="255" wrapText="1"/>
      <protection/>
    </xf>
    <xf numFmtId="0" fontId="18" fillId="0" borderId="16" xfId="85" applyFont="1" applyFill="1" applyBorder="1" applyAlignment="1">
      <alignment horizontal="center" vertical="center" textRotation="255" wrapText="1"/>
      <protection/>
    </xf>
    <xf numFmtId="0" fontId="18" fillId="0" borderId="20" xfId="85" applyFont="1" applyFill="1" applyBorder="1" applyAlignment="1">
      <alignment horizontal="center" vertical="center" textRotation="255" wrapText="1"/>
      <protection/>
    </xf>
    <xf numFmtId="0" fontId="16" fillId="0" borderId="99" xfId="85" applyFont="1" applyFill="1" applyBorder="1" applyAlignment="1">
      <alignment horizontal="center" vertical="center" textRotation="255" wrapText="1"/>
      <protection/>
    </xf>
    <xf numFmtId="0" fontId="0" fillId="0" borderId="19" xfId="85" applyFont="1" applyFill="1" applyBorder="1" applyAlignment="1">
      <alignment horizontal="center" vertical="center" textRotation="255" wrapText="1"/>
      <protection/>
    </xf>
    <xf numFmtId="0" fontId="16" fillId="0" borderId="90" xfId="85" applyFont="1" applyFill="1" applyBorder="1" applyAlignment="1">
      <alignment horizontal="center" vertical="center" textRotation="255" wrapText="1"/>
      <protection/>
    </xf>
    <xf numFmtId="0" fontId="0" fillId="0" borderId="31" xfId="85" applyFont="1" applyFill="1" applyBorder="1" applyAlignment="1">
      <alignment horizontal="center" vertical="center" textRotation="255" wrapText="1"/>
      <protection/>
    </xf>
    <xf numFmtId="0" fontId="16" fillId="0" borderId="91" xfId="85" applyFont="1" applyFill="1" applyBorder="1" applyAlignment="1">
      <alignment horizontal="center" vertical="center" textRotation="255" wrapText="1"/>
      <protection/>
    </xf>
    <xf numFmtId="0" fontId="0" fillId="0" borderId="20" xfId="85" applyFont="1" applyFill="1" applyBorder="1" applyAlignment="1">
      <alignment horizontal="center" vertical="center" textRotation="255" wrapText="1"/>
      <protection/>
    </xf>
    <xf numFmtId="0" fontId="16" fillId="0" borderId="22" xfId="85" applyFont="1" applyFill="1" applyBorder="1" applyAlignment="1">
      <alignment horizontal="center" vertical="center" wrapText="1"/>
      <protection/>
    </xf>
    <xf numFmtId="0" fontId="0" fillId="0" borderId="22" xfId="85" applyFont="1" applyFill="1" applyBorder="1" applyAlignment="1">
      <alignment horizontal="center" vertical="center" wrapText="1"/>
      <protection/>
    </xf>
    <xf numFmtId="0" fontId="16" fillId="0" borderId="94" xfId="85" applyFont="1" applyFill="1" applyBorder="1" applyAlignment="1">
      <alignment horizontal="center" vertical="center" wrapText="1"/>
      <protection/>
    </xf>
    <xf numFmtId="0" fontId="16" fillId="0" borderId="1" xfId="85" applyFont="1" applyFill="1" applyBorder="1" applyAlignment="1">
      <alignment horizontal="center" vertical="center" wrapText="1"/>
      <protection/>
    </xf>
    <xf numFmtId="0" fontId="16" fillId="0" borderId="95" xfId="85" applyFont="1" applyFill="1" applyBorder="1" applyAlignment="1">
      <alignment horizontal="center" vertical="center" wrapText="1"/>
      <protection/>
    </xf>
    <xf numFmtId="0" fontId="16" fillId="0" borderId="96" xfId="85" applyFont="1" applyFill="1" applyBorder="1" applyAlignment="1">
      <alignment horizontal="center" vertical="center" textRotation="255" wrapText="1"/>
      <protection/>
    </xf>
    <xf numFmtId="0" fontId="0" fillId="0" borderId="32" xfId="85" applyFont="1" applyFill="1" applyBorder="1" applyAlignment="1">
      <alignment horizontal="center" vertical="center" textRotation="255" wrapText="1"/>
      <protection/>
    </xf>
    <xf numFmtId="0" fontId="17" fillId="0" borderId="20" xfId="85" applyFont="1" applyFill="1" applyBorder="1" applyAlignment="1">
      <alignment horizontal="center" vertical="top" textRotation="255" wrapText="1"/>
      <protection/>
    </xf>
    <xf numFmtId="0" fontId="16" fillId="0" borderId="13" xfId="85" applyFont="1" applyFill="1" applyBorder="1" applyAlignment="1">
      <alignment horizontal="center" vertical="center"/>
      <protection/>
    </xf>
    <xf numFmtId="0" fontId="16" fillId="0" borderId="17" xfId="85" applyFont="1" applyFill="1" applyBorder="1" applyAlignment="1">
      <alignment horizontal="center" vertical="center"/>
      <protection/>
    </xf>
    <xf numFmtId="0" fontId="0" fillId="0" borderId="17" xfId="85" applyFont="1" applyFill="1" applyBorder="1" applyAlignment="1">
      <alignment horizontal="center" vertical="center"/>
      <protection/>
    </xf>
    <xf numFmtId="0" fontId="16" fillId="0" borderId="13" xfId="85" applyFont="1" applyFill="1" applyBorder="1" applyAlignment="1">
      <alignment horizontal="center" wrapText="1"/>
      <protection/>
    </xf>
    <xf numFmtId="0" fontId="0" fillId="0" borderId="17" xfId="85" applyFont="1" applyFill="1" applyBorder="1" applyAlignment="1">
      <alignment horizontal="center" wrapText="1"/>
      <protection/>
    </xf>
    <xf numFmtId="0" fontId="16" fillId="0" borderId="92" xfId="85" applyFont="1" applyFill="1" applyBorder="1" applyAlignment="1">
      <alignment horizontal="center" vertical="center"/>
      <protection/>
    </xf>
    <xf numFmtId="0" fontId="16" fillId="0" borderId="93" xfId="85" applyFont="1" applyFill="1" applyBorder="1" applyAlignment="1">
      <alignment horizontal="center" vertical="center"/>
      <protection/>
    </xf>
    <xf numFmtId="0" fontId="16" fillId="0" borderId="81" xfId="85" applyFont="1" applyFill="1" applyBorder="1" applyAlignment="1">
      <alignment horizontal="center" vertical="center"/>
      <protection/>
    </xf>
    <xf numFmtId="0" fontId="16" fillId="0" borderId="97" xfId="85" applyFont="1" applyFill="1" applyBorder="1" applyAlignment="1">
      <alignment horizontal="center" vertical="center" textRotation="255" wrapText="1"/>
      <protection/>
    </xf>
    <xf numFmtId="0" fontId="0" fillId="0" borderId="30" xfId="85" applyFont="1" applyFill="1" applyBorder="1" applyAlignment="1">
      <alignment horizontal="center" vertical="center" textRotation="255" wrapText="1"/>
      <protection/>
    </xf>
    <xf numFmtId="0" fontId="16" fillId="0" borderId="98" xfId="85" applyFont="1" applyFill="1" applyBorder="1" applyAlignment="1">
      <alignment horizontal="center" vertical="center" textRotation="255"/>
      <protection/>
    </xf>
    <xf numFmtId="0" fontId="0" fillId="0" borderId="18" xfId="85" applyFont="1" applyFill="1" applyBorder="1" applyAlignment="1">
      <alignment horizontal="center" vertical="center" textRotation="255"/>
      <protection/>
    </xf>
    <xf numFmtId="0" fontId="16" fillId="0" borderId="13" xfId="86" applyFont="1" applyFill="1" applyBorder="1" applyAlignment="1">
      <alignment horizontal="center" vertical="center"/>
      <protection/>
    </xf>
    <xf numFmtId="0" fontId="16" fillId="0" borderId="17" xfId="86" applyFont="1" applyFill="1" applyBorder="1" applyAlignment="1">
      <alignment horizontal="center" vertical="center"/>
      <protection/>
    </xf>
    <xf numFmtId="0" fontId="0" fillId="0" borderId="17" xfId="86" applyFont="1" applyFill="1" applyBorder="1" applyAlignment="1">
      <alignment horizontal="center" vertical="center"/>
      <protection/>
    </xf>
    <xf numFmtId="0" fontId="16" fillId="0" borderId="13" xfId="86" applyFont="1" applyFill="1" applyBorder="1" applyAlignment="1">
      <alignment horizontal="center" wrapText="1"/>
      <protection/>
    </xf>
    <xf numFmtId="0" fontId="0" fillId="0" borderId="17" xfId="86" applyFont="1" applyFill="1" applyBorder="1" applyAlignment="1">
      <alignment horizontal="center" wrapText="1"/>
      <protection/>
    </xf>
    <xf numFmtId="0" fontId="16" fillId="0" borderId="92" xfId="86" applyFont="1" applyFill="1" applyBorder="1" applyAlignment="1">
      <alignment horizontal="center" vertical="center"/>
      <protection/>
    </xf>
    <xf numFmtId="0" fontId="16" fillId="0" borderId="93" xfId="86" applyFont="1" applyFill="1" applyBorder="1" applyAlignment="1">
      <alignment horizontal="center" vertical="center"/>
      <protection/>
    </xf>
    <xf numFmtId="0" fontId="16" fillId="0" borderId="81" xfId="86" applyFont="1" applyFill="1" applyBorder="1" applyAlignment="1">
      <alignment horizontal="center" vertical="center"/>
      <protection/>
    </xf>
    <xf numFmtId="0" fontId="16" fillId="0" borderId="22" xfId="86" applyFont="1" applyFill="1" applyBorder="1" applyAlignment="1">
      <alignment horizontal="center" vertical="center" wrapText="1"/>
      <protection/>
    </xf>
    <xf numFmtId="0" fontId="0" fillId="0" borderId="22" xfId="86" applyFont="1" applyFill="1" applyBorder="1" applyAlignment="1">
      <alignment horizontal="center" vertical="center" wrapText="1"/>
      <protection/>
    </xf>
    <xf numFmtId="0" fontId="16" fillId="0" borderId="94" xfId="86" applyFont="1" applyFill="1" applyBorder="1" applyAlignment="1">
      <alignment horizontal="center" vertical="center" wrapText="1"/>
      <protection/>
    </xf>
    <xf numFmtId="0" fontId="16" fillId="0" borderId="1" xfId="86" applyFont="1" applyFill="1" applyBorder="1" applyAlignment="1">
      <alignment horizontal="center" vertical="center" wrapText="1"/>
      <protection/>
    </xf>
    <xf numFmtId="0" fontId="16" fillId="0" borderId="95" xfId="86" applyFont="1" applyFill="1" applyBorder="1" applyAlignment="1">
      <alignment horizontal="center" vertical="center" wrapText="1"/>
      <protection/>
    </xf>
    <xf numFmtId="0" fontId="16" fillId="0" borderId="96" xfId="86" applyFont="1" applyFill="1" applyBorder="1" applyAlignment="1">
      <alignment horizontal="center" vertical="center" textRotation="255" wrapText="1"/>
      <protection/>
    </xf>
    <xf numFmtId="0" fontId="0" fillId="0" borderId="32" xfId="86" applyFont="1" applyFill="1" applyBorder="1" applyAlignment="1">
      <alignment horizontal="center" vertical="center" textRotation="255" wrapText="1"/>
      <protection/>
    </xf>
    <xf numFmtId="0" fontId="16" fillId="0" borderId="90" xfId="86" applyFont="1" applyFill="1" applyBorder="1" applyAlignment="1">
      <alignment horizontal="center" vertical="center" textRotation="255" wrapText="1"/>
      <protection/>
    </xf>
    <xf numFmtId="0" fontId="0" fillId="0" borderId="31" xfId="86" applyFont="1" applyFill="1" applyBorder="1" applyAlignment="1">
      <alignment horizontal="center" vertical="center" textRotation="255" wrapText="1"/>
      <protection/>
    </xf>
    <xf numFmtId="0" fontId="17" fillId="0" borderId="20" xfId="86" applyFont="1" applyFill="1" applyBorder="1" applyAlignment="1">
      <alignment horizontal="center" vertical="top" textRotation="255" wrapText="1"/>
      <protection/>
    </xf>
    <xf numFmtId="0" fontId="16" fillId="0" borderId="20" xfId="86" applyFont="1" applyFill="1" applyBorder="1" applyAlignment="1">
      <alignment horizontal="center" vertical="top" textRotation="255" wrapText="1"/>
      <protection/>
    </xf>
    <xf numFmtId="0" fontId="18" fillId="0" borderId="50" xfId="86" applyFont="1" applyFill="1" applyBorder="1" applyAlignment="1">
      <alignment horizontal="center" vertical="center" textRotation="255" wrapText="1"/>
      <protection/>
    </xf>
    <xf numFmtId="0" fontId="18" fillId="0" borderId="29" xfId="86" applyFont="1" applyFill="1" applyBorder="1" applyAlignment="1">
      <alignment horizontal="center" vertical="center" textRotation="255" wrapText="1"/>
      <protection/>
    </xf>
    <xf numFmtId="0" fontId="16" fillId="0" borderId="97" xfId="86" applyFont="1" applyFill="1" applyBorder="1" applyAlignment="1">
      <alignment horizontal="center" vertical="center" textRotation="255" wrapText="1"/>
      <protection/>
    </xf>
    <xf numFmtId="0" fontId="0" fillId="0" borderId="30" xfId="86" applyFont="1" applyFill="1" applyBorder="1" applyAlignment="1">
      <alignment horizontal="center" vertical="center" textRotation="255" wrapText="1"/>
      <protection/>
    </xf>
    <xf numFmtId="0" fontId="16" fillId="0" borderId="98" xfId="86" applyFont="1" applyFill="1" applyBorder="1" applyAlignment="1">
      <alignment horizontal="center" vertical="center" textRotation="255"/>
      <protection/>
    </xf>
    <xf numFmtId="0" fontId="0" fillId="0" borderId="18" xfId="86" applyFont="1" applyFill="1" applyBorder="1" applyAlignment="1">
      <alignment horizontal="center" vertical="center" textRotation="255"/>
      <protection/>
    </xf>
    <xf numFmtId="0" fontId="16" fillId="0" borderId="99" xfId="86" applyFont="1" applyFill="1" applyBorder="1" applyAlignment="1">
      <alignment horizontal="center" vertical="center" textRotation="255" wrapText="1"/>
      <protection/>
    </xf>
    <xf numFmtId="0" fontId="0" fillId="0" borderId="19" xfId="86" applyFont="1" applyFill="1" applyBorder="1" applyAlignment="1">
      <alignment horizontal="center" vertical="center" textRotation="255" wrapText="1"/>
      <protection/>
    </xf>
    <xf numFmtId="0" fontId="18" fillId="0" borderId="27" xfId="86" applyFont="1" applyFill="1" applyBorder="1" applyAlignment="1">
      <alignment horizontal="center" vertical="center" textRotation="255" wrapText="1"/>
      <protection/>
    </xf>
    <xf numFmtId="0" fontId="18" fillId="0" borderId="33" xfId="86" applyFont="1" applyFill="1" applyBorder="1" applyAlignment="1">
      <alignment horizontal="center" vertical="center" textRotation="255" wrapText="1"/>
      <protection/>
    </xf>
    <xf numFmtId="0" fontId="18" fillId="0" borderId="16" xfId="86" applyFont="1" applyFill="1" applyBorder="1" applyAlignment="1">
      <alignment horizontal="center" vertical="center" textRotation="255" wrapText="1"/>
      <protection/>
    </xf>
    <xf numFmtId="0" fontId="18" fillId="0" borderId="20" xfId="86" applyFont="1" applyFill="1" applyBorder="1" applyAlignment="1">
      <alignment horizontal="center" vertical="center" textRotation="255" wrapText="1"/>
      <protection/>
    </xf>
    <xf numFmtId="0" fontId="16" fillId="0" borderId="91" xfId="86" applyFont="1" applyFill="1" applyBorder="1" applyAlignment="1">
      <alignment horizontal="center" vertical="center" textRotation="255" wrapText="1"/>
      <protection/>
    </xf>
    <xf numFmtId="0" fontId="0" fillId="0" borderId="20" xfId="86" applyFont="1" applyFill="1" applyBorder="1" applyAlignment="1">
      <alignment horizontal="center" vertical="center" textRotation="255" wrapText="1"/>
      <protection/>
    </xf>
    <xf numFmtId="0" fontId="16" fillId="0" borderId="20" xfId="86" applyFont="1" applyFill="1" applyBorder="1" applyAlignment="1">
      <alignment horizontal="center" vertical="top" textRotation="255"/>
      <protection/>
    </xf>
    <xf numFmtId="0" fontId="16" fillId="0" borderId="0" xfId="86" applyFont="1" applyFill="1" applyBorder="1" applyAlignment="1">
      <alignment horizontal="center" vertical="top" textRotation="255"/>
      <protection/>
    </xf>
    <xf numFmtId="0" fontId="18" fillId="0" borderId="50" xfId="87" applyFont="1" applyFill="1" applyBorder="1" applyAlignment="1">
      <alignment horizontal="center" vertical="center" textRotation="255" wrapText="1"/>
      <protection/>
    </xf>
    <xf numFmtId="0" fontId="18" fillId="0" borderId="29" xfId="87" applyFont="1" applyFill="1" applyBorder="1" applyAlignment="1">
      <alignment horizontal="center" vertical="center" textRotation="255" wrapText="1"/>
      <protection/>
    </xf>
    <xf numFmtId="0" fontId="16" fillId="0" borderId="20" xfId="87" applyFont="1" applyFill="1" applyBorder="1" applyAlignment="1">
      <alignment horizontal="center" vertical="top" textRotation="255" wrapText="1"/>
      <protection/>
    </xf>
    <xf numFmtId="0" fontId="16" fillId="0" borderId="20" xfId="87" applyFont="1" applyFill="1" applyBorder="1" applyAlignment="1">
      <alignment horizontal="center" vertical="top" textRotation="255"/>
      <protection/>
    </xf>
    <xf numFmtId="0" fontId="16" fillId="0" borderId="0" xfId="87" applyFont="1" applyFill="1" applyBorder="1" applyAlignment="1">
      <alignment horizontal="center" vertical="top" textRotation="255"/>
      <protection/>
    </xf>
    <xf numFmtId="0" fontId="18" fillId="0" borderId="27" xfId="87" applyFont="1" applyFill="1" applyBorder="1" applyAlignment="1">
      <alignment horizontal="center" vertical="center" textRotation="255" wrapText="1"/>
      <protection/>
    </xf>
    <xf numFmtId="0" fontId="18" fillId="0" borderId="33" xfId="87" applyFont="1" applyFill="1" applyBorder="1" applyAlignment="1">
      <alignment horizontal="center" vertical="center" textRotation="255" wrapText="1"/>
      <protection/>
    </xf>
    <xf numFmtId="0" fontId="18" fillId="0" borderId="16" xfId="87" applyFont="1" applyFill="1" applyBorder="1" applyAlignment="1">
      <alignment horizontal="center" vertical="center" textRotation="255" wrapText="1"/>
      <protection/>
    </xf>
    <xf numFmtId="0" fontId="18" fillId="0" borderId="20" xfId="87" applyFont="1" applyFill="1" applyBorder="1" applyAlignment="1">
      <alignment horizontal="center" vertical="center" textRotation="255" wrapText="1"/>
      <protection/>
    </xf>
    <xf numFmtId="0" fontId="16" fillId="0" borderId="99" xfId="87" applyFont="1" applyFill="1" applyBorder="1" applyAlignment="1">
      <alignment horizontal="center" vertical="center" textRotation="255" wrapText="1"/>
      <protection/>
    </xf>
    <xf numFmtId="0" fontId="0" fillId="0" borderId="19" xfId="87" applyFont="1" applyFill="1" applyBorder="1" applyAlignment="1">
      <alignment horizontal="center" vertical="center" textRotation="255" wrapText="1"/>
      <protection/>
    </xf>
    <xf numFmtId="0" fontId="16" fillId="0" borderId="90" xfId="87" applyFont="1" applyFill="1" applyBorder="1" applyAlignment="1">
      <alignment horizontal="center" vertical="center" textRotation="255" wrapText="1"/>
      <protection/>
    </xf>
    <xf numFmtId="0" fontId="0" fillId="0" borderId="31" xfId="87" applyFont="1" applyFill="1" applyBorder="1" applyAlignment="1">
      <alignment horizontal="center" vertical="center" textRotation="255" wrapText="1"/>
      <protection/>
    </xf>
    <xf numFmtId="0" fontId="16" fillId="0" borderId="91" xfId="87" applyFont="1" applyFill="1" applyBorder="1" applyAlignment="1">
      <alignment horizontal="center" vertical="center" textRotation="255" wrapText="1"/>
      <protection/>
    </xf>
    <xf numFmtId="0" fontId="0" fillId="0" borderId="20" xfId="87" applyFont="1" applyFill="1" applyBorder="1" applyAlignment="1">
      <alignment horizontal="center" vertical="center" textRotation="255" wrapText="1"/>
      <protection/>
    </xf>
    <xf numFmtId="0" fontId="16" fillId="0" borderId="22" xfId="87" applyFont="1" applyFill="1" applyBorder="1" applyAlignment="1">
      <alignment horizontal="center" vertical="center" wrapText="1"/>
      <protection/>
    </xf>
    <xf numFmtId="0" fontId="0" fillId="0" borderId="22" xfId="87" applyFont="1" applyFill="1" applyBorder="1" applyAlignment="1">
      <alignment horizontal="center" vertical="center" wrapText="1"/>
      <protection/>
    </xf>
    <xf numFmtId="0" fontId="16" fillId="0" borderId="94" xfId="87" applyFont="1" applyFill="1" applyBorder="1" applyAlignment="1">
      <alignment horizontal="center" vertical="center" wrapText="1"/>
      <protection/>
    </xf>
    <xf numFmtId="0" fontId="16" fillId="0" borderId="1" xfId="87" applyFont="1" applyFill="1" applyBorder="1" applyAlignment="1">
      <alignment horizontal="center" vertical="center" wrapText="1"/>
      <protection/>
    </xf>
    <xf numFmtId="0" fontId="16" fillId="0" borderId="95" xfId="87" applyFont="1" applyFill="1" applyBorder="1" applyAlignment="1">
      <alignment horizontal="center" vertical="center" wrapText="1"/>
      <protection/>
    </xf>
    <xf numFmtId="0" fontId="16" fillId="0" borderId="96" xfId="87" applyFont="1" applyFill="1" applyBorder="1" applyAlignment="1">
      <alignment horizontal="center" vertical="center" textRotation="255" wrapText="1"/>
      <protection/>
    </xf>
    <xf numFmtId="0" fontId="0" fillId="0" borderId="32" xfId="87" applyFont="1" applyFill="1" applyBorder="1" applyAlignment="1">
      <alignment horizontal="center" vertical="center" textRotation="255" wrapText="1"/>
      <protection/>
    </xf>
    <xf numFmtId="0" fontId="17" fillId="0" borderId="20" xfId="87" applyFont="1" applyFill="1" applyBorder="1" applyAlignment="1">
      <alignment horizontal="center" vertical="top" textRotation="255" wrapText="1"/>
      <protection/>
    </xf>
    <xf numFmtId="0" fontId="16" fillId="0" borderId="13" xfId="87" applyFont="1" applyFill="1" applyBorder="1" applyAlignment="1">
      <alignment horizontal="center" vertical="center"/>
      <protection/>
    </xf>
    <xf numFmtId="0" fontId="16" fillId="0" borderId="17" xfId="87" applyFont="1" applyFill="1" applyBorder="1" applyAlignment="1">
      <alignment horizontal="center" vertical="center"/>
      <protection/>
    </xf>
    <xf numFmtId="0" fontId="0" fillId="0" borderId="17" xfId="87" applyFont="1" applyFill="1" applyBorder="1" applyAlignment="1">
      <alignment horizontal="center" vertical="center"/>
      <protection/>
    </xf>
    <xf numFmtId="0" fontId="16" fillId="0" borderId="13" xfId="87" applyFont="1" applyFill="1" applyBorder="1" applyAlignment="1">
      <alignment horizontal="center" wrapText="1"/>
      <protection/>
    </xf>
    <xf numFmtId="0" fontId="0" fillId="0" borderId="17" xfId="87" applyFont="1" applyFill="1" applyBorder="1" applyAlignment="1">
      <alignment horizontal="center" wrapText="1"/>
      <protection/>
    </xf>
    <xf numFmtId="0" fontId="16" fillId="0" borderId="92" xfId="87" applyFont="1" applyFill="1" applyBorder="1" applyAlignment="1">
      <alignment horizontal="center" vertical="center"/>
      <protection/>
    </xf>
    <xf numFmtId="0" fontId="16" fillId="0" borderId="93" xfId="87" applyFont="1" applyFill="1" applyBorder="1" applyAlignment="1">
      <alignment horizontal="center" vertical="center"/>
      <protection/>
    </xf>
    <xf numFmtId="0" fontId="16" fillId="0" borderId="81" xfId="87" applyFont="1" applyFill="1" applyBorder="1" applyAlignment="1">
      <alignment horizontal="center" vertical="center"/>
      <protection/>
    </xf>
    <xf numFmtId="0" fontId="16" fillId="0" borderId="97" xfId="87" applyFont="1" applyFill="1" applyBorder="1" applyAlignment="1">
      <alignment horizontal="center" vertical="center" textRotation="255" wrapText="1"/>
      <protection/>
    </xf>
    <xf numFmtId="0" fontId="0" fillId="0" borderId="30" xfId="87" applyFont="1" applyFill="1" applyBorder="1" applyAlignment="1">
      <alignment horizontal="center" vertical="center" textRotation="255" wrapText="1"/>
      <protection/>
    </xf>
    <xf numFmtId="0" fontId="16" fillId="0" borderId="98" xfId="87" applyFont="1" applyFill="1" applyBorder="1" applyAlignment="1">
      <alignment horizontal="center" vertical="center" textRotation="255"/>
      <protection/>
    </xf>
    <xf numFmtId="0" fontId="0" fillId="0" borderId="18" xfId="87" applyFont="1" applyFill="1" applyBorder="1" applyAlignment="1">
      <alignment horizontal="center" vertical="center" textRotation="255"/>
      <protection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2" xfId="82"/>
    <cellStyle name="標準 3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5"/>
  <sheetViews>
    <sheetView tabSelected="1"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5.875" defaultRowHeight="13.5"/>
  <cols>
    <col min="1" max="1" width="9.00390625" style="214" customWidth="1"/>
    <col min="2" max="2" width="10.625" style="214" customWidth="1"/>
    <col min="3" max="3" width="11.25390625" style="214" bestFit="1" customWidth="1"/>
    <col min="4" max="4" width="9.25390625" style="214" bestFit="1" customWidth="1"/>
    <col min="5" max="5" width="7.50390625" style="214" customWidth="1"/>
    <col min="6" max="6" width="7.125" style="214" customWidth="1"/>
    <col min="7" max="10" width="5.875" style="214" customWidth="1"/>
    <col min="11" max="11" width="8.25390625" style="214" customWidth="1"/>
    <col min="12" max="14" width="6.875" style="214" customWidth="1"/>
    <col min="15" max="15" width="6.00390625" style="214" customWidth="1"/>
    <col min="16" max="18" width="7.125" style="214" customWidth="1"/>
    <col min="19" max="19" width="4.50390625" style="214" customWidth="1"/>
    <col min="20" max="22" width="4.375" style="214" customWidth="1"/>
    <col min="23" max="23" width="4.50390625" style="214" customWidth="1"/>
    <col min="24" max="250" width="9.00390625" style="214" customWidth="1"/>
    <col min="251" max="251" width="10.625" style="214" customWidth="1"/>
    <col min="252" max="252" width="11.25390625" style="214" bestFit="1" customWidth="1"/>
    <col min="253" max="253" width="9.25390625" style="214" bestFit="1" customWidth="1"/>
    <col min="254" max="254" width="7.50390625" style="214" customWidth="1"/>
    <col min="255" max="255" width="7.125" style="214" customWidth="1"/>
    <col min="256" max="16384" width="5.875" style="214" customWidth="1"/>
  </cols>
  <sheetData>
    <row r="1" ht="17.25">
      <c r="B1" s="213" t="s">
        <v>75</v>
      </c>
    </row>
    <row r="2" spans="2:23" ht="18" thickBot="1">
      <c r="B2" s="213"/>
      <c r="T2" s="381" t="s">
        <v>84</v>
      </c>
      <c r="U2" s="381"/>
      <c r="V2" s="381"/>
      <c r="W2" s="381"/>
    </row>
    <row r="3" spans="2:23" ht="29.25" customHeight="1" thickBot="1">
      <c r="B3" s="386" t="s">
        <v>0</v>
      </c>
      <c r="C3" s="389" t="s">
        <v>1</v>
      </c>
      <c r="D3" s="391" t="s">
        <v>2</v>
      </c>
      <c r="E3" s="392"/>
      <c r="F3" s="392"/>
      <c r="G3" s="392"/>
      <c r="H3" s="392"/>
      <c r="I3" s="392"/>
      <c r="J3" s="361"/>
      <c r="K3" s="215" t="s">
        <v>65</v>
      </c>
      <c r="L3" s="216" t="s">
        <v>66</v>
      </c>
      <c r="M3" s="362" t="s">
        <v>3</v>
      </c>
      <c r="N3" s="393"/>
      <c r="O3" s="215" t="s">
        <v>67</v>
      </c>
      <c r="P3" s="215" t="s">
        <v>68</v>
      </c>
      <c r="Q3" s="215" t="s">
        <v>69</v>
      </c>
      <c r="R3" s="215" t="s">
        <v>70</v>
      </c>
      <c r="S3" s="216" t="s">
        <v>71</v>
      </c>
      <c r="T3" s="394" t="s">
        <v>52</v>
      </c>
      <c r="U3" s="395"/>
      <c r="V3" s="395"/>
      <c r="W3" s="396"/>
    </row>
    <row r="4" spans="2:23" ht="45.75" customHeight="1">
      <c r="B4" s="387"/>
      <c r="C4" s="390"/>
      <c r="D4" s="403" t="s">
        <v>4</v>
      </c>
      <c r="E4" s="405" t="s">
        <v>5</v>
      </c>
      <c r="F4" s="407" t="s">
        <v>6</v>
      </c>
      <c r="G4" s="407" t="s">
        <v>7</v>
      </c>
      <c r="H4" s="407" t="s">
        <v>8</v>
      </c>
      <c r="I4" s="407" t="s">
        <v>9</v>
      </c>
      <c r="J4" s="371" t="s">
        <v>10</v>
      </c>
      <c r="K4" s="373" t="s">
        <v>11</v>
      </c>
      <c r="L4" s="375" t="s">
        <v>4</v>
      </c>
      <c r="M4" s="397" t="s">
        <v>12</v>
      </c>
      <c r="N4" s="371" t="s">
        <v>13</v>
      </c>
      <c r="O4" s="399" t="s">
        <v>14</v>
      </c>
      <c r="P4" s="217" t="s">
        <v>72</v>
      </c>
      <c r="Q4" s="373" t="s">
        <v>15</v>
      </c>
      <c r="R4" s="377" t="s">
        <v>16</v>
      </c>
      <c r="S4" s="379" t="s">
        <v>73</v>
      </c>
      <c r="T4" s="382" t="s">
        <v>17</v>
      </c>
      <c r="U4" s="384" t="s">
        <v>18</v>
      </c>
      <c r="V4" s="384" t="s">
        <v>19</v>
      </c>
      <c r="W4" s="401" t="s">
        <v>20</v>
      </c>
    </row>
    <row r="5" spans="2:23" ht="44.25" customHeight="1" thickBot="1">
      <c r="B5" s="388"/>
      <c r="C5" s="218" t="s">
        <v>21</v>
      </c>
      <c r="D5" s="404"/>
      <c r="E5" s="406"/>
      <c r="F5" s="408"/>
      <c r="G5" s="408"/>
      <c r="H5" s="408"/>
      <c r="I5" s="408"/>
      <c r="J5" s="372"/>
      <c r="K5" s="374"/>
      <c r="L5" s="376"/>
      <c r="M5" s="398"/>
      <c r="N5" s="372"/>
      <c r="O5" s="400"/>
      <c r="P5" s="219" t="s">
        <v>22</v>
      </c>
      <c r="Q5" s="374"/>
      <c r="R5" s="378"/>
      <c r="S5" s="380"/>
      <c r="T5" s="383"/>
      <c r="U5" s="385"/>
      <c r="V5" s="385"/>
      <c r="W5" s="402"/>
    </row>
    <row r="6" spans="2:23" ht="13.5">
      <c r="B6" s="220" t="s">
        <v>23</v>
      </c>
      <c r="C6" s="281">
        <f>D6+K6+L6+O6+P6+Q6+R6+S6</f>
        <v>22053</v>
      </c>
      <c r="D6" s="282">
        <f aca="true" t="shared" si="0" ref="D6:K6">SUM(D7:D17)</f>
        <v>14777</v>
      </c>
      <c r="E6" s="283">
        <f t="shared" si="0"/>
        <v>13229</v>
      </c>
      <c r="F6" s="284">
        <f t="shared" si="0"/>
        <v>1466</v>
      </c>
      <c r="G6" s="284">
        <f t="shared" si="0"/>
        <v>5</v>
      </c>
      <c r="H6" s="284">
        <f t="shared" si="0"/>
        <v>2</v>
      </c>
      <c r="I6" s="284">
        <f t="shared" si="0"/>
        <v>75</v>
      </c>
      <c r="J6" s="285">
        <f t="shared" si="0"/>
        <v>0</v>
      </c>
      <c r="K6" s="286">
        <f t="shared" si="0"/>
        <v>2912</v>
      </c>
      <c r="L6" s="286">
        <f>M6+N6</f>
        <v>1187</v>
      </c>
      <c r="M6" s="287">
        <f aca="true" t="shared" si="1" ref="M6:W6">SUM(M7:M17)</f>
        <v>353</v>
      </c>
      <c r="N6" s="285">
        <f t="shared" si="1"/>
        <v>834</v>
      </c>
      <c r="O6" s="286">
        <f t="shared" si="1"/>
        <v>83</v>
      </c>
      <c r="P6" s="286">
        <f t="shared" si="1"/>
        <v>1711</v>
      </c>
      <c r="Q6" s="286">
        <f t="shared" si="1"/>
        <v>235</v>
      </c>
      <c r="R6" s="286">
        <f t="shared" si="1"/>
        <v>1148</v>
      </c>
      <c r="S6" s="288">
        <f t="shared" si="1"/>
        <v>0</v>
      </c>
      <c r="T6" s="289">
        <f t="shared" si="1"/>
        <v>1</v>
      </c>
      <c r="U6" s="286">
        <f t="shared" si="1"/>
        <v>5</v>
      </c>
      <c r="V6" s="286">
        <f t="shared" si="1"/>
        <v>3</v>
      </c>
      <c r="W6" s="290">
        <f t="shared" si="1"/>
        <v>0</v>
      </c>
    </row>
    <row r="7" spans="2:23" ht="13.5">
      <c r="B7" s="221" t="s">
        <v>24</v>
      </c>
      <c r="C7" s="90">
        <f>D7+K7+L7+O7+P7+Q7+R7+S7</f>
        <v>18617</v>
      </c>
      <c r="D7" s="91">
        <f>SUM(E7:J7)</f>
        <v>13093</v>
      </c>
      <c r="E7" s="92">
        <f>'公立計'!E7+'国・私立計'!E7+'国・私立計'!E9</f>
        <v>11810</v>
      </c>
      <c r="F7" s="93">
        <f>'公立計'!F7+'国・私立計'!F7+'国・私立計'!F9</f>
        <v>1262</v>
      </c>
      <c r="G7" s="93">
        <f>'公立計'!G7+'国・私立計'!G7+'国・私立計'!G9</f>
        <v>5</v>
      </c>
      <c r="H7" s="93">
        <f>'公立計'!H7+'国・私立計'!H7+'国・私立計'!H9</f>
        <v>2</v>
      </c>
      <c r="I7" s="93">
        <f>'公立計'!I7+'国・私立計'!I7+'国・私立計'!I9</f>
        <v>14</v>
      </c>
      <c r="J7" s="94">
        <f>'公立計'!J7+'国・私立計'!J7+'国・私立計'!J9</f>
        <v>0</v>
      </c>
      <c r="K7" s="95">
        <f>'公立計'!K7+'国・私立計'!K7+'国・私立計'!K9</f>
        <v>2421</v>
      </c>
      <c r="L7" s="89">
        <f>M7+N7</f>
        <v>972</v>
      </c>
      <c r="M7" s="96">
        <f>'公立計'!M7+'国・私立計'!M7+'国・私立計'!M9</f>
        <v>231</v>
      </c>
      <c r="N7" s="94">
        <f>'公立計'!N7+'国・私立計'!N7+'国・私立計'!N9</f>
        <v>741</v>
      </c>
      <c r="O7" s="95">
        <f>'公立計'!O7+'国・私立計'!O7+'国・私立計'!O9</f>
        <v>51</v>
      </c>
      <c r="P7" s="95">
        <f>'公立計'!P7+'国・私立計'!P7+'国・私立計'!P9</f>
        <v>881</v>
      </c>
      <c r="Q7" s="95">
        <f>'公立計'!Q7+'国・私立計'!Q7+'国・私立計'!Q9</f>
        <v>198</v>
      </c>
      <c r="R7" s="95">
        <f>'公立計'!R7+'国・私立計'!R7+'国・私立計'!R9</f>
        <v>1001</v>
      </c>
      <c r="S7" s="1">
        <f>'公立計'!S7+'国・私立計'!S7+'国・私立計'!S9</f>
        <v>0</v>
      </c>
      <c r="T7" s="97">
        <f>'公立計'!T7+'国・私立計'!T7+'国・私立計'!T9</f>
        <v>1</v>
      </c>
      <c r="U7" s="95">
        <f>'公立計'!U7+'国・私立計'!U7+'国・私立計'!U9</f>
        <v>3</v>
      </c>
      <c r="V7" s="95">
        <f>'公立計'!V7+'国・私立計'!V7+'国・私立計'!V9</f>
        <v>1</v>
      </c>
      <c r="W7" s="98">
        <f>'公立計'!W7+'国・私立計'!W7+'国・私立計'!W9</f>
        <v>0</v>
      </c>
    </row>
    <row r="8" spans="2:23" ht="13.5">
      <c r="B8" s="221" t="s">
        <v>25</v>
      </c>
      <c r="C8" s="90">
        <f>D8+K8+L8+O8+P8+Q8+R8+S8</f>
        <v>314</v>
      </c>
      <c r="D8" s="91">
        <f aca="true" t="shared" si="2" ref="D8:D16">SUM(E8:J8)</f>
        <v>82</v>
      </c>
      <c r="E8" s="92">
        <f>'公立計'!E8</f>
        <v>63</v>
      </c>
      <c r="F8" s="93">
        <f>'公立計'!F8</f>
        <v>19</v>
      </c>
      <c r="G8" s="93">
        <f>'公立計'!G8</f>
        <v>0</v>
      </c>
      <c r="H8" s="93">
        <f>'公立計'!H8</f>
        <v>0</v>
      </c>
      <c r="I8" s="93">
        <f>'公立計'!I8</f>
        <v>0</v>
      </c>
      <c r="J8" s="94">
        <f>'公立計'!J8</f>
        <v>0</v>
      </c>
      <c r="K8" s="95">
        <f>'公立計'!K8</f>
        <v>86</v>
      </c>
      <c r="L8" s="89">
        <f aca="true" t="shared" si="3" ref="L8:L16">M8+N8</f>
        <v>2</v>
      </c>
      <c r="M8" s="96">
        <f>'公立計'!M8</f>
        <v>1</v>
      </c>
      <c r="N8" s="94">
        <f>'公立計'!N8</f>
        <v>1</v>
      </c>
      <c r="O8" s="95">
        <f>'公立計'!O8</f>
        <v>9</v>
      </c>
      <c r="P8" s="95">
        <f>'公立計'!P8</f>
        <v>117</v>
      </c>
      <c r="Q8" s="95">
        <f>'公立計'!Q8</f>
        <v>4</v>
      </c>
      <c r="R8" s="95">
        <f>'公立計'!R8</f>
        <v>14</v>
      </c>
      <c r="S8" s="1">
        <f>'公立計'!S8</f>
        <v>0</v>
      </c>
      <c r="T8" s="97">
        <f>'公立計'!T8</f>
        <v>0</v>
      </c>
      <c r="U8" s="95">
        <f>'公立計'!U8</f>
        <v>0</v>
      </c>
      <c r="V8" s="95">
        <f>'公立計'!V8</f>
        <v>1</v>
      </c>
      <c r="W8" s="98">
        <f>'公立計'!W8</f>
        <v>0</v>
      </c>
    </row>
    <row r="9" spans="2:23" ht="13.5">
      <c r="B9" s="221" t="s">
        <v>26</v>
      </c>
      <c r="C9" s="90">
        <f aca="true" t="shared" si="4" ref="C9:C16">D9+K9+L9+O9+P9+Q9+R9+S9</f>
        <v>649</v>
      </c>
      <c r="D9" s="91">
        <f t="shared" si="2"/>
        <v>173</v>
      </c>
      <c r="E9" s="92">
        <f>'公立計'!E9</f>
        <v>150</v>
      </c>
      <c r="F9" s="93">
        <f>'公立計'!F9</f>
        <v>23</v>
      </c>
      <c r="G9" s="93">
        <f>'公立計'!G9</f>
        <v>0</v>
      </c>
      <c r="H9" s="93">
        <f>'公立計'!H9</f>
        <v>0</v>
      </c>
      <c r="I9" s="93">
        <f>'公立計'!I9</f>
        <v>0</v>
      </c>
      <c r="J9" s="94">
        <f>'公立計'!J9</f>
        <v>0</v>
      </c>
      <c r="K9" s="95">
        <f>'公立計'!K9</f>
        <v>77</v>
      </c>
      <c r="L9" s="89">
        <f t="shared" si="3"/>
        <v>6</v>
      </c>
      <c r="M9" s="96">
        <f>'公立計'!M9</f>
        <v>1</v>
      </c>
      <c r="N9" s="94">
        <f>'公立計'!N9</f>
        <v>5</v>
      </c>
      <c r="O9" s="95">
        <f>'公立計'!O9</f>
        <v>12</v>
      </c>
      <c r="P9" s="95">
        <f>'公立計'!P9</f>
        <v>369</v>
      </c>
      <c r="Q9" s="95">
        <f>'公立計'!Q9</f>
        <v>5</v>
      </c>
      <c r="R9" s="95">
        <f>'公立計'!R9</f>
        <v>7</v>
      </c>
      <c r="S9" s="1">
        <f>'公立計'!S9</f>
        <v>0</v>
      </c>
      <c r="T9" s="97">
        <f>'公立計'!T9</f>
        <v>0</v>
      </c>
      <c r="U9" s="95">
        <f>'公立計'!U9</f>
        <v>0</v>
      </c>
      <c r="V9" s="95">
        <f>'公立計'!V9</f>
        <v>1</v>
      </c>
      <c r="W9" s="98">
        <f>'公立計'!W9</f>
        <v>0</v>
      </c>
    </row>
    <row r="10" spans="2:23" ht="13.5">
      <c r="B10" s="221" t="s">
        <v>27</v>
      </c>
      <c r="C10" s="90">
        <f t="shared" si="4"/>
        <v>382</v>
      </c>
      <c r="D10" s="91">
        <f t="shared" si="2"/>
        <v>161</v>
      </c>
      <c r="E10" s="92">
        <f>'公立計'!E10+'国・私立計'!E10</f>
        <v>119</v>
      </c>
      <c r="F10" s="93">
        <f>'公立計'!F10+'国・私立計'!F10</f>
        <v>42</v>
      </c>
      <c r="G10" s="93">
        <f>'公立計'!G10+'国・私立計'!G10</f>
        <v>0</v>
      </c>
      <c r="H10" s="93">
        <f>'公立計'!H10+'国・私立計'!H10</f>
        <v>0</v>
      </c>
      <c r="I10" s="93">
        <f>'公立計'!I10+'国・私立計'!I10</f>
        <v>0</v>
      </c>
      <c r="J10" s="94">
        <f>'公立計'!J10+'国・私立計'!J10</f>
        <v>0</v>
      </c>
      <c r="K10" s="95">
        <f>'公立計'!K10+'国・私立計'!K10</f>
        <v>73</v>
      </c>
      <c r="L10" s="89">
        <f t="shared" si="3"/>
        <v>3</v>
      </c>
      <c r="M10" s="96">
        <f>'公立計'!M10+'国・私立計'!M10</f>
        <v>0</v>
      </c>
      <c r="N10" s="94">
        <f>'公立計'!N10+'国・私立計'!N10</f>
        <v>3</v>
      </c>
      <c r="O10" s="95">
        <f>'公立計'!O10+'国・私立計'!O10</f>
        <v>2</v>
      </c>
      <c r="P10" s="95">
        <f>'公立計'!P10+'国・私立計'!P10</f>
        <v>135</v>
      </c>
      <c r="Q10" s="95">
        <f>'公立計'!Q10+'国・私立計'!Q10</f>
        <v>3</v>
      </c>
      <c r="R10" s="95">
        <f>'公立計'!R10+'国・私立計'!R10</f>
        <v>5</v>
      </c>
      <c r="S10" s="1">
        <f>'公立計'!S10+'国・私立計'!S10</f>
        <v>0</v>
      </c>
      <c r="T10" s="97">
        <f>'公立計'!T10+'国・私立計'!T10</f>
        <v>0</v>
      </c>
      <c r="U10" s="95">
        <f>'公立計'!U10+'国・私立計'!U10</f>
        <v>0</v>
      </c>
      <c r="V10" s="95">
        <f>'公立計'!V10+'国・私立計'!V10</f>
        <v>0</v>
      </c>
      <c r="W10" s="98">
        <f>'公立計'!W10+'国・私立計'!W10</f>
        <v>0</v>
      </c>
    </row>
    <row r="11" spans="2:23" ht="13.5">
      <c r="B11" s="221" t="s">
        <v>28</v>
      </c>
      <c r="C11" s="90">
        <f t="shared" si="4"/>
        <v>87</v>
      </c>
      <c r="D11" s="91">
        <f t="shared" si="2"/>
        <v>19</v>
      </c>
      <c r="E11" s="92">
        <f>'公立計'!E11</f>
        <v>17</v>
      </c>
      <c r="F11" s="93">
        <f>'公立計'!F11</f>
        <v>2</v>
      </c>
      <c r="G11" s="93">
        <f>'公立計'!G11</f>
        <v>0</v>
      </c>
      <c r="H11" s="93">
        <f>'公立計'!H11</f>
        <v>0</v>
      </c>
      <c r="I11" s="93">
        <f>'公立計'!I11</f>
        <v>0</v>
      </c>
      <c r="J11" s="94">
        <f>'公立計'!J11</f>
        <v>0</v>
      </c>
      <c r="K11" s="95">
        <f>'公立計'!K11</f>
        <v>16</v>
      </c>
      <c r="L11" s="89">
        <f t="shared" si="3"/>
        <v>0</v>
      </c>
      <c r="M11" s="96">
        <f>'公立計'!M11</f>
        <v>0</v>
      </c>
      <c r="N11" s="94">
        <f>'公立計'!N11</f>
        <v>0</v>
      </c>
      <c r="O11" s="95">
        <f>'公立計'!O11</f>
        <v>4</v>
      </c>
      <c r="P11" s="95">
        <f>'公立計'!P11</f>
        <v>47</v>
      </c>
      <c r="Q11" s="95">
        <f>'公立計'!Q11</f>
        <v>0</v>
      </c>
      <c r="R11" s="95">
        <f>'公立計'!R11</f>
        <v>1</v>
      </c>
      <c r="S11" s="1">
        <f>'公立計'!S11</f>
        <v>0</v>
      </c>
      <c r="T11" s="97">
        <f>'公立計'!T11</f>
        <v>0</v>
      </c>
      <c r="U11" s="95">
        <f>'公立計'!U11</f>
        <v>0</v>
      </c>
      <c r="V11" s="95">
        <f>'公立計'!V11</f>
        <v>0</v>
      </c>
      <c r="W11" s="98">
        <f>'公立計'!W11</f>
        <v>0</v>
      </c>
    </row>
    <row r="12" spans="2:23" ht="13.5">
      <c r="B12" s="221" t="s">
        <v>29</v>
      </c>
      <c r="C12" s="90">
        <f t="shared" si="4"/>
        <v>22</v>
      </c>
      <c r="D12" s="91">
        <f t="shared" si="2"/>
        <v>4</v>
      </c>
      <c r="E12" s="92">
        <f>'公立計'!E12</f>
        <v>1</v>
      </c>
      <c r="F12" s="93">
        <f>'公立計'!F12</f>
        <v>3</v>
      </c>
      <c r="G12" s="93">
        <f>'公立計'!G12</f>
        <v>0</v>
      </c>
      <c r="H12" s="93">
        <f>'公立計'!H12</f>
        <v>0</v>
      </c>
      <c r="I12" s="93">
        <f>'公立計'!I12</f>
        <v>0</v>
      </c>
      <c r="J12" s="94">
        <f>'公立計'!J12</f>
        <v>0</v>
      </c>
      <c r="K12" s="95">
        <f>'公立計'!K12</f>
        <v>5</v>
      </c>
      <c r="L12" s="89">
        <f t="shared" si="3"/>
        <v>0</v>
      </c>
      <c r="M12" s="96">
        <f>'公立計'!M12</f>
        <v>0</v>
      </c>
      <c r="N12" s="94">
        <f>'公立計'!N12</f>
        <v>0</v>
      </c>
      <c r="O12" s="95">
        <f>'公立計'!O12</f>
        <v>1</v>
      </c>
      <c r="P12" s="95">
        <f>'公立計'!P12</f>
        <v>11</v>
      </c>
      <c r="Q12" s="95">
        <f>'公立計'!Q12</f>
        <v>0</v>
      </c>
      <c r="R12" s="95">
        <f>'公立計'!R12</f>
        <v>1</v>
      </c>
      <c r="S12" s="1">
        <f>'公立計'!S12</f>
        <v>0</v>
      </c>
      <c r="T12" s="97">
        <f>'公立計'!T12</f>
        <v>0</v>
      </c>
      <c r="U12" s="95">
        <f>'公立計'!U12</f>
        <v>1</v>
      </c>
      <c r="V12" s="95">
        <f>'公立計'!V12</f>
        <v>0</v>
      </c>
      <c r="W12" s="98">
        <f>'公立計'!W12</f>
        <v>0</v>
      </c>
    </row>
    <row r="13" spans="2:23" ht="13.5">
      <c r="B13" s="221" t="s">
        <v>58</v>
      </c>
      <c r="C13" s="90">
        <f t="shared" si="4"/>
        <v>62</v>
      </c>
      <c r="D13" s="91">
        <f t="shared" si="2"/>
        <v>61</v>
      </c>
      <c r="E13" s="92">
        <f>'国・私立計'!E11</f>
        <v>0</v>
      </c>
      <c r="F13" s="93">
        <f>'国・私立計'!F11</f>
        <v>0</v>
      </c>
      <c r="G13" s="93">
        <f>'国・私立計'!G11</f>
        <v>0</v>
      </c>
      <c r="H13" s="93">
        <f>'国・私立計'!H11</f>
        <v>0</v>
      </c>
      <c r="I13" s="93">
        <f>'国・私立計'!I11</f>
        <v>61</v>
      </c>
      <c r="J13" s="94">
        <f>'国・私立計'!J11</f>
        <v>0</v>
      </c>
      <c r="K13" s="95">
        <f>'国・私立計'!K11</f>
        <v>0</v>
      </c>
      <c r="L13" s="89">
        <f t="shared" si="3"/>
        <v>0</v>
      </c>
      <c r="M13" s="96">
        <f>'国・私立計'!M11</f>
        <v>0</v>
      </c>
      <c r="N13" s="94">
        <f>'国・私立計'!N11</f>
        <v>0</v>
      </c>
      <c r="O13" s="95">
        <f>'国・私立計'!O11</f>
        <v>0</v>
      </c>
      <c r="P13" s="95">
        <f>'国・私立計'!P11</f>
        <v>0</v>
      </c>
      <c r="Q13" s="95">
        <f>'国・私立計'!Q11</f>
        <v>0</v>
      </c>
      <c r="R13" s="95">
        <f>'国・私立計'!R11</f>
        <v>1</v>
      </c>
      <c r="S13" s="1">
        <f>'国・私立計'!S11</f>
        <v>0</v>
      </c>
      <c r="T13" s="97">
        <f>'国・私立計'!T11</f>
        <v>0</v>
      </c>
      <c r="U13" s="95">
        <f>'国・私立計'!U11</f>
        <v>0</v>
      </c>
      <c r="V13" s="95">
        <f>'国・私立計'!V11</f>
        <v>0</v>
      </c>
      <c r="W13" s="98">
        <f>'国・私立計'!W11</f>
        <v>0</v>
      </c>
    </row>
    <row r="14" spans="2:23" ht="13.5">
      <c r="B14" s="221" t="s">
        <v>30</v>
      </c>
      <c r="C14" s="90">
        <f t="shared" si="4"/>
        <v>74</v>
      </c>
      <c r="D14" s="91">
        <f t="shared" si="2"/>
        <v>45</v>
      </c>
      <c r="E14" s="92">
        <f>'公立計'!E13</f>
        <v>40</v>
      </c>
      <c r="F14" s="93">
        <f>'公立計'!F13</f>
        <v>5</v>
      </c>
      <c r="G14" s="93">
        <f>'公立計'!G13</f>
        <v>0</v>
      </c>
      <c r="H14" s="93">
        <f>'公立計'!H13</f>
        <v>0</v>
      </c>
      <c r="I14" s="93">
        <f>'公立計'!I13</f>
        <v>0</v>
      </c>
      <c r="J14" s="94">
        <f>'公立計'!J13</f>
        <v>0</v>
      </c>
      <c r="K14" s="95">
        <f>'公立計'!K13</f>
        <v>14</v>
      </c>
      <c r="L14" s="89">
        <f t="shared" si="3"/>
        <v>1</v>
      </c>
      <c r="M14" s="96">
        <f>'公立計'!M13</f>
        <v>0</v>
      </c>
      <c r="N14" s="94">
        <f>'公立計'!N13</f>
        <v>1</v>
      </c>
      <c r="O14" s="95">
        <f>'公立計'!O13</f>
        <v>0</v>
      </c>
      <c r="P14" s="95">
        <f>'公立計'!P13</f>
        <v>6</v>
      </c>
      <c r="Q14" s="95">
        <f>'公立計'!Q13</f>
        <v>1</v>
      </c>
      <c r="R14" s="95">
        <f>'公立計'!R13</f>
        <v>7</v>
      </c>
      <c r="S14" s="1">
        <f>'公立計'!S13</f>
        <v>0</v>
      </c>
      <c r="T14" s="97">
        <f>'公立計'!T13</f>
        <v>0</v>
      </c>
      <c r="U14" s="95">
        <f>'公立計'!U13</f>
        <v>0</v>
      </c>
      <c r="V14" s="95">
        <f>'公立計'!V13</f>
        <v>0</v>
      </c>
      <c r="W14" s="98">
        <f>'公立計'!W13</f>
        <v>0</v>
      </c>
    </row>
    <row r="15" spans="2:23" ht="13.5">
      <c r="B15" s="221" t="s">
        <v>59</v>
      </c>
      <c r="C15" s="90">
        <f t="shared" si="4"/>
        <v>16</v>
      </c>
      <c r="D15" s="91">
        <f t="shared" si="2"/>
        <v>2</v>
      </c>
      <c r="E15" s="92">
        <f>'国・私立計'!E12</f>
        <v>1</v>
      </c>
      <c r="F15" s="93">
        <f>'国・私立計'!F12</f>
        <v>1</v>
      </c>
      <c r="G15" s="93">
        <f>'国・私立計'!G12</f>
        <v>0</v>
      </c>
      <c r="H15" s="93">
        <f>'国・私立計'!H12</f>
        <v>0</v>
      </c>
      <c r="I15" s="93">
        <f>'国・私立計'!I12</f>
        <v>0</v>
      </c>
      <c r="J15" s="94">
        <f>'国・私立計'!J12</f>
        <v>0</v>
      </c>
      <c r="K15" s="95">
        <f>'国・私立計'!K12</f>
        <v>6</v>
      </c>
      <c r="L15" s="89">
        <f t="shared" si="3"/>
        <v>0</v>
      </c>
      <c r="M15" s="96">
        <f>'国・私立計'!M12</f>
        <v>0</v>
      </c>
      <c r="N15" s="94">
        <f>'国・私立計'!N12</f>
        <v>0</v>
      </c>
      <c r="O15" s="95">
        <f>'国・私立計'!O12</f>
        <v>0</v>
      </c>
      <c r="P15" s="95">
        <f>'国・私立計'!P12</f>
        <v>8</v>
      </c>
      <c r="Q15" s="95">
        <f>'国・私立計'!Q12</f>
        <v>0</v>
      </c>
      <c r="R15" s="95">
        <f>'国・私立計'!R12</f>
        <v>0</v>
      </c>
      <c r="S15" s="1">
        <f>'国・私立計'!S12</f>
        <v>0</v>
      </c>
      <c r="T15" s="97">
        <f>'国・私立計'!T12</f>
        <v>0</v>
      </c>
      <c r="U15" s="95">
        <f>'国・私立計'!U12</f>
        <v>0</v>
      </c>
      <c r="V15" s="95">
        <f>'国・私立計'!V12</f>
        <v>0</v>
      </c>
      <c r="W15" s="98">
        <f>'国・私立計'!W12</f>
        <v>0</v>
      </c>
    </row>
    <row r="16" spans="2:23" ht="13.5">
      <c r="B16" s="221" t="s">
        <v>31</v>
      </c>
      <c r="C16" s="90">
        <f t="shared" si="4"/>
        <v>535</v>
      </c>
      <c r="D16" s="91">
        <f t="shared" si="2"/>
        <v>194</v>
      </c>
      <c r="E16" s="92">
        <f>'公立計'!E14+'国・私立計'!E13</f>
        <v>112</v>
      </c>
      <c r="F16" s="93">
        <f>'公立計'!F14+'国・私立計'!F13</f>
        <v>82</v>
      </c>
      <c r="G16" s="93">
        <f>'公立計'!G14+'国・私立計'!G13</f>
        <v>0</v>
      </c>
      <c r="H16" s="93">
        <f>'公立計'!H14+'国・私立計'!H13</f>
        <v>0</v>
      </c>
      <c r="I16" s="93">
        <f>'公立計'!I14+'国・私立計'!I13</f>
        <v>0</v>
      </c>
      <c r="J16" s="94">
        <f>'公立計'!J14+'国・私立計'!J13</f>
        <v>0</v>
      </c>
      <c r="K16" s="95">
        <f>'公立計'!K14+'国・私立計'!K13</f>
        <v>150</v>
      </c>
      <c r="L16" s="89">
        <f t="shared" si="3"/>
        <v>4</v>
      </c>
      <c r="M16" s="96">
        <f>'公立計'!M14+'国・私立計'!M13</f>
        <v>3</v>
      </c>
      <c r="N16" s="94">
        <f>'公立計'!N14+'国・私立計'!N13</f>
        <v>1</v>
      </c>
      <c r="O16" s="95">
        <f>'公立計'!O14+'国・私立計'!O13</f>
        <v>4</v>
      </c>
      <c r="P16" s="95">
        <f>'公立計'!P14+'国・私立計'!P13</f>
        <v>119</v>
      </c>
      <c r="Q16" s="95">
        <f>'公立計'!Q14+'国・私立計'!Q13</f>
        <v>19</v>
      </c>
      <c r="R16" s="95">
        <f>'公立計'!R14+'国・私立計'!R13</f>
        <v>45</v>
      </c>
      <c r="S16" s="1">
        <f>'公立計'!S14+'国・私立計'!S13</f>
        <v>0</v>
      </c>
      <c r="T16" s="97">
        <f>'公立計'!T14+'国・私立計'!T13</f>
        <v>0</v>
      </c>
      <c r="U16" s="95">
        <f>'公立計'!U14+'国・私立計'!U13</f>
        <v>1</v>
      </c>
      <c r="V16" s="95">
        <f>'公立計'!V14+'国・私立計'!V13</f>
        <v>0</v>
      </c>
      <c r="W16" s="98">
        <f>'公立計'!W14+'国・私立計'!W13</f>
        <v>0</v>
      </c>
    </row>
    <row r="17" spans="2:23" ht="13.5">
      <c r="B17" s="221" t="s">
        <v>32</v>
      </c>
      <c r="C17" s="90">
        <f aca="true" t="shared" si="5" ref="C17:C24">D17+K17+L17+O17+P17+Q17+R17+S17</f>
        <v>1295</v>
      </c>
      <c r="D17" s="91">
        <f aca="true" t="shared" si="6" ref="D17:D24">SUM(E17:J17)</f>
        <v>943</v>
      </c>
      <c r="E17" s="92">
        <f>'公立計'!E15</f>
        <v>916</v>
      </c>
      <c r="F17" s="93">
        <f>'公立計'!F15</f>
        <v>27</v>
      </c>
      <c r="G17" s="93">
        <f>'公立計'!G15</f>
        <v>0</v>
      </c>
      <c r="H17" s="93">
        <f>'公立計'!H15</f>
        <v>0</v>
      </c>
      <c r="I17" s="93">
        <f>'公立計'!I15</f>
        <v>0</v>
      </c>
      <c r="J17" s="94">
        <f>'公立計'!J15</f>
        <v>0</v>
      </c>
      <c r="K17" s="95">
        <f>'公立計'!K15</f>
        <v>64</v>
      </c>
      <c r="L17" s="89">
        <f>M17+N17</f>
        <v>199</v>
      </c>
      <c r="M17" s="96">
        <f>'公立計'!M15</f>
        <v>117</v>
      </c>
      <c r="N17" s="94">
        <f>'公立計'!N15</f>
        <v>82</v>
      </c>
      <c r="O17" s="95">
        <f>'公立計'!O15</f>
        <v>0</v>
      </c>
      <c r="P17" s="95">
        <f>'公立計'!P15</f>
        <v>18</v>
      </c>
      <c r="Q17" s="95">
        <f>'公立計'!Q15</f>
        <v>5</v>
      </c>
      <c r="R17" s="95">
        <f>'公立計'!R15</f>
        <v>66</v>
      </c>
      <c r="S17" s="1">
        <f>'公立計'!S15</f>
        <v>0</v>
      </c>
      <c r="T17" s="97">
        <f>'公立計'!T15</f>
        <v>0</v>
      </c>
      <c r="U17" s="95">
        <f>'公立計'!U15</f>
        <v>0</v>
      </c>
      <c r="V17" s="95">
        <f>'公立計'!V15</f>
        <v>0</v>
      </c>
      <c r="W17" s="98">
        <f>'公立計'!W15</f>
        <v>0</v>
      </c>
    </row>
    <row r="18" spans="2:23" ht="13.5">
      <c r="B18" s="222" t="s">
        <v>33</v>
      </c>
      <c r="C18" s="102">
        <f t="shared" si="5"/>
        <v>476</v>
      </c>
      <c r="D18" s="103">
        <f t="shared" si="6"/>
        <v>121</v>
      </c>
      <c r="E18" s="104">
        <f aca="true" t="shared" si="7" ref="E18:K18">SUM(E19:E24)</f>
        <v>95</v>
      </c>
      <c r="F18" s="105">
        <f t="shared" si="7"/>
        <v>24</v>
      </c>
      <c r="G18" s="105">
        <f t="shared" si="7"/>
        <v>2</v>
      </c>
      <c r="H18" s="105">
        <f t="shared" si="7"/>
        <v>0</v>
      </c>
      <c r="I18" s="105">
        <f t="shared" si="7"/>
        <v>0</v>
      </c>
      <c r="J18" s="106">
        <f t="shared" si="7"/>
        <v>0</v>
      </c>
      <c r="K18" s="107">
        <f t="shared" si="7"/>
        <v>45</v>
      </c>
      <c r="L18" s="108">
        <f>SUM(M18:N18)</f>
        <v>31</v>
      </c>
      <c r="M18" s="104">
        <f aca="true" t="shared" si="8" ref="M18:W18">SUM(M19:M24)</f>
        <v>22</v>
      </c>
      <c r="N18" s="106">
        <f t="shared" si="8"/>
        <v>9</v>
      </c>
      <c r="O18" s="107">
        <f t="shared" si="8"/>
        <v>11</v>
      </c>
      <c r="P18" s="107">
        <f t="shared" si="8"/>
        <v>119</v>
      </c>
      <c r="Q18" s="107">
        <f t="shared" si="8"/>
        <v>93</v>
      </c>
      <c r="R18" s="107">
        <f t="shared" si="8"/>
        <v>56</v>
      </c>
      <c r="S18" s="109">
        <f t="shared" si="8"/>
        <v>0</v>
      </c>
      <c r="T18" s="110">
        <f t="shared" si="8"/>
        <v>0</v>
      </c>
      <c r="U18" s="107">
        <f t="shared" si="8"/>
        <v>1</v>
      </c>
      <c r="V18" s="107">
        <f t="shared" si="8"/>
        <v>0</v>
      </c>
      <c r="W18" s="111">
        <f t="shared" si="8"/>
        <v>0</v>
      </c>
    </row>
    <row r="19" spans="2:23" ht="13.5">
      <c r="B19" s="221" t="s">
        <v>24</v>
      </c>
      <c r="C19" s="90">
        <f t="shared" si="5"/>
        <v>265</v>
      </c>
      <c r="D19" s="91">
        <f t="shared" si="6"/>
        <v>21</v>
      </c>
      <c r="E19" s="96">
        <f>'公立計'!E17+'国・私立計'!E16</f>
        <v>14</v>
      </c>
      <c r="F19" s="93">
        <f>'公立計'!F17+'国・私立計'!F16</f>
        <v>5</v>
      </c>
      <c r="G19" s="93">
        <f>'公立計'!G17+'国・私立計'!G16</f>
        <v>2</v>
      </c>
      <c r="H19" s="93">
        <f>'公立計'!H17+'国・私立計'!H16</f>
        <v>0</v>
      </c>
      <c r="I19" s="93">
        <f>'公立計'!I17+'国・私立計'!I16</f>
        <v>0</v>
      </c>
      <c r="J19" s="94">
        <f>'公立計'!J17+'国・私立計'!J16</f>
        <v>0</v>
      </c>
      <c r="K19" s="95">
        <f>'公立計'!K17+'国・私立計'!K16</f>
        <v>25</v>
      </c>
      <c r="L19" s="89">
        <f aca="true" t="shared" si="9" ref="L19:L24">M19+N19</f>
        <v>28</v>
      </c>
      <c r="M19" s="96">
        <f>'公立計'!M17+'国・私立計'!M16</f>
        <v>22</v>
      </c>
      <c r="N19" s="94">
        <f>'公立計'!N17+'国・私立計'!N16</f>
        <v>6</v>
      </c>
      <c r="O19" s="95">
        <f>'公立計'!O17+'国・私立計'!O16</f>
        <v>6</v>
      </c>
      <c r="P19" s="95">
        <f>'公立計'!P17+'国・私立計'!P16</f>
        <v>73</v>
      </c>
      <c r="Q19" s="95">
        <f>'公立計'!Q17+'国・私立計'!Q16</f>
        <v>79</v>
      </c>
      <c r="R19" s="95">
        <f>'公立計'!R17+'国・私立計'!R16</f>
        <v>33</v>
      </c>
      <c r="S19" s="1">
        <f>'公立計'!S17+'国・私立計'!S16</f>
        <v>0</v>
      </c>
      <c r="T19" s="97">
        <f>'公立計'!T17+'国・私立計'!T16</f>
        <v>0</v>
      </c>
      <c r="U19" s="95">
        <f>'公立計'!U17+'国・私立計'!U16</f>
        <v>1</v>
      </c>
      <c r="V19" s="95">
        <f>'公立計'!V17+'国・私立計'!V16</f>
        <v>0</v>
      </c>
      <c r="W19" s="98">
        <f>'公立計'!W17+'国・私立計'!W16</f>
        <v>0</v>
      </c>
    </row>
    <row r="20" spans="2:23" ht="13.5">
      <c r="B20" s="221" t="s">
        <v>25</v>
      </c>
      <c r="C20" s="90">
        <f t="shared" si="5"/>
        <v>14</v>
      </c>
      <c r="D20" s="91">
        <f t="shared" si="6"/>
        <v>0</v>
      </c>
      <c r="E20" s="96">
        <f>'公立計'!E18</f>
        <v>0</v>
      </c>
      <c r="F20" s="93">
        <f>'公立計'!F18</f>
        <v>0</v>
      </c>
      <c r="G20" s="93">
        <f>'公立計'!G18</f>
        <v>0</v>
      </c>
      <c r="H20" s="93">
        <f>'公立計'!H18</f>
        <v>0</v>
      </c>
      <c r="I20" s="93">
        <f>'公立計'!I18</f>
        <v>0</v>
      </c>
      <c r="J20" s="94">
        <f>'公立計'!J18</f>
        <v>0</v>
      </c>
      <c r="K20" s="95">
        <f>'公立計'!K18</f>
        <v>0</v>
      </c>
      <c r="L20" s="89">
        <f t="shared" si="9"/>
        <v>0</v>
      </c>
      <c r="M20" s="96">
        <f>'公立計'!M18</f>
        <v>0</v>
      </c>
      <c r="N20" s="94">
        <f>'公立計'!N18</f>
        <v>0</v>
      </c>
      <c r="O20" s="95">
        <f>'公立計'!O18</f>
        <v>4</v>
      </c>
      <c r="P20" s="95">
        <f>'公立計'!P18</f>
        <v>8</v>
      </c>
      <c r="Q20" s="95">
        <f>'公立計'!Q18</f>
        <v>1</v>
      </c>
      <c r="R20" s="95">
        <f>'公立計'!R18</f>
        <v>1</v>
      </c>
      <c r="S20" s="1">
        <f>'公立計'!S18</f>
        <v>0</v>
      </c>
      <c r="T20" s="97">
        <f>'公立計'!T18</f>
        <v>0</v>
      </c>
      <c r="U20" s="95">
        <f>'公立計'!U18</f>
        <v>0</v>
      </c>
      <c r="V20" s="95">
        <f>'公立計'!V18</f>
        <v>0</v>
      </c>
      <c r="W20" s="98">
        <f>'公立計'!W18</f>
        <v>0</v>
      </c>
    </row>
    <row r="21" spans="2:23" ht="13.5">
      <c r="B21" s="221" t="s">
        <v>26</v>
      </c>
      <c r="C21" s="90">
        <f t="shared" si="5"/>
        <v>37</v>
      </c>
      <c r="D21" s="91">
        <f t="shared" si="6"/>
        <v>2</v>
      </c>
      <c r="E21" s="96">
        <f>'公立計'!E19</f>
        <v>2</v>
      </c>
      <c r="F21" s="93">
        <f>'公立計'!F19</f>
        <v>0</v>
      </c>
      <c r="G21" s="93">
        <f>'公立計'!G19</f>
        <v>0</v>
      </c>
      <c r="H21" s="93">
        <f>'公立計'!H19</f>
        <v>0</v>
      </c>
      <c r="I21" s="93">
        <f>'公立計'!I19</f>
        <v>0</v>
      </c>
      <c r="J21" s="94">
        <f>'公立計'!J19</f>
        <v>0</v>
      </c>
      <c r="K21" s="95">
        <f>'公立計'!K19</f>
        <v>3</v>
      </c>
      <c r="L21" s="89">
        <f t="shared" si="9"/>
        <v>0</v>
      </c>
      <c r="M21" s="96">
        <f>'公立計'!M19</f>
        <v>0</v>
      </c>
      <c r="N21" s="94">
        <f>'公立計'!N19</f>
        <v>0</v>
      </c>
      <c r="O21" s="95">
        <f>'公立計'!O19</f>
        <v>0</v>
      </c>
      <c r="P21" s="95">
        <f>'公立計'!P19</f>
        <v>23</v>
      </c>
      <c r="Q21" s="95">
        <f>'公立計'!Q19</f>
        <v>6</v>
      </c>
      <c r="R21" s="95">
        <f>'公立計'!R19</f>
        <v>3</v>
      </c>
      <c r="S21" s="1">
        <f>'公立計'!S19</f>
        <v>0</v>
      </c>
      <c r="T21" s="97">
        <f>'公立計'!T19</f>
        <v>0</v>
      </c>
      <c r="U21" s="95">
        <f>'公立計'!U19</f>
        <v>0</v>
      </c>
      <c r="V21" s="95">
        <f>'公立計'!V19</f>
        <v>0</v>
      </c>
      <c r="W21" s="98">
        <f>'公立計'!W19</f>
        <v>0</v>
      </c>
    </row>
    <row r="22" spans="2:23" ht="13.5">
      <c r="B22" s="221" t="s">
        <v>27</v>
      </c>
      <c r="C22" s="90">
        <f t="shared" si="5"/>
        <v>13</v>
      </c>
      <c r="D22" s="91">
        <f t="shared" si="6"/>
        <v>1</v>
      </c>
      <c r="E22" s="96">
        <f>'公立計'!E20</f>
        <v>1</v>
      </c>
      <c r="F22" s="93">
        <f>'公立計'!F20</f>
        <v>0</v>
      </c>
      <c r="G22" s="93">
        <f>'公立計'!G20</f>
        <v>0</v>
      </c>
      <c r="H22" s="93">
        <f>'公立計'!H20</f>
        <v>0</v>
      </c>
      <c r="I22" s="93">
        <f>'公立計'!I20</f>
        <v>0</v>
      </c>
      <c r="J22" s="94">
        <f>'公立計'!J20</f>
        <v>0</v>
      </c>
      <c r="K22" s="95">
        <f>'公立計'!K20</f>
        <v>1</v>
      </c>
      <c r="L22" s="89">
        <f t="shared" si="9"/>
        <v>0</v>
      </c>
      <c r="M22" s="96">
        <f>'公立計'!M20</f>
        <v>0</v>
      </c>
      <c r="N22" s="94">
        <f>'公立計'!N20</f>
        <v>0</v>
      </c>
      <c r="O22" s="95">
        <f>'公立計'!O20</f>
        <v>0</v>
      </c>
      <c r="P22" s="95">
        <f>'公立計'!P20</f>
        <v>2</v>
      </c>
      <c r="Q22" s="95">
        <f>'公立計'!Q20</f>
        <v>4</v>
      </c>
      <c r="R22" s="95">
        <f>'公立計'!R20</f>
        <v>5</v>
      </c>
      <c r="S22" s="1">
        <f>'公立計'!S20</f>
        <v>0</v>
      </c>
      <c r="T22" s="97">
        <f>'公立計'!T20</f>
        <v>0</v>
      </c>
      <c r="U22" s="95">
        <f>'公立計'!U20</f>
        <v>0</v>
      </c>
      <c r="V22" s="95">
        <f>'公立計'!V20</f>
        <v>0</v>
      </c>
      <c r="W22" s="98">
        <f>'公立計'!W20</f>
        <v>0</v>
      </c>
    </row>
    <row r="23" spans="2:23" ht="13.5">
      <c r="B23" s="221" t="s">
        <v>29</v>
      </c>
      <c r="C23" s="90">
        <f t="shared" si="5"/>
        <v>4</v>
      </c>
      <c r="D23" s="91">
        <f t="shared" si="6"/>
        <v>1</v>
      </c>
      <c r="E23" s="96">
        <f>'公立計'!E21</f>
        <v>0</v>
      </c>
      <c r="F23" s="93">
        <f>'公立計'!F21</f>
        <v>1</v>
      </c>
      <c r="G23" s="93">
        <f>'公立計'!G21</f>
        <v>0</v>
      </c>
      <c r="H23" s="93">
        <f>'公立計'!H21</f>
        <v>0</v>
      </c>
      <c r="I23" s="93">
        <f>'公立計'!I21</f>
        <v>0</v>
      </c>
      <c r="J23" s="94">
        <f>'公立計'!J21</f>
        <v>0</v>
      </c>
      <c r="K23" s="95">
        <f>'公立計'!K21</f>
        <v>1</v>
      </c>
      <c r="L23" s="89">
        <f t="shared" si="9"/>
        <v>0</v>
      </c>
      <c r="M23" s="96">
        <f>'公立計'!M21</f>
        <v>0</v>
      </c>
      <c r="N23" s="94">
        <f>'公立計'!N21</f>
        <v>0</v>
      </c>
      <c r="O23" s="95">
        <f>'公立計'!O21</f>
        <v>0</v>
      </c>
      <c r="P23" s="95">
        <f>'公立計'!P21</f>
        <v>1</v>
      </c>
      <c r="Q23" s="95">
        <f>'公立計'!Q21</f>
        <v>1</v>
      </c>
      <c r="R23" s="95">
        <f>'公立計'!R21</f>
        <v>0</v>
      </c>
      <c r="S23" s="1">
        <f>'公立計'!S21</f>
        <v>0</v>
      </c>
      <c r="T23" s="97">
        <f>'公立計'!T21</f>
        <v>0</v>
      </c>
      <c r="U23" s="95">
        <f>'公立計'!U21</f>
        <v>0</v>
      </c>
      <c r="V23" s="95">
        <f>'公立計'!V21</f>
        <v>0</v>
      </c>
      <c r="W23" s="98">
        <f>'公立計'!W21</f>
        <v>0</v>
      </c>
    </row>
    <row r="24" spans="2:23" ht="14.25" thickBot="1">
      <c r="B24" s="223" t="s">
        <v>32</v>
      </c>
      <c r="C24" s="113">
        <f t="shared" si="5"/>
        <v>143</v>
      </c>
      <c r="D24" s="114">
        <f t="shared" si="6"/>
        <v>96</v>
      </c>
      <c r="E24" s="115">
        <f>'国・私立計'!E17</f>
        <v>78</v>
      </c>
      <c r="F24" s="116">
        <f>'国・私立計'!F17</f>
        <v>18</v>
      </c>
      <c r="G24" s="116">
        <f>'国・私立計'!G17</f>
        <v>0</v>
      </c>
      <c r="H24" s="116">
        <f>'国・私立計'!H17</f>
        <v>0</v>
      </c>
      <c r="I24" s="116">
        <f>'国・私立計'!I17</f>
        <v>0</v>
      </c>
      <c r="J24" s="117">
        <f>'国・私立計'!J17</f>
        <v>0</v>
      </c>
      <c r="K24" s="118">
        <f>'国・私立計'!K17</f>
        <v>15</v>
      </c>
      <c r="L24" s="119">
        <f t="shared" si="9"/>
        <v>3</v>
      </c>
      <c r="M24" s="115">
        <f>'国・私立計'!M17</f>
        <v>0</v>
      </c>
      <c r="N24" s="117">
        <f>'国・私立計'!N17</f>
        <v>3</v>
      </c>
      <c r="O24" s="118">
        <f>'国・私立計'!O17</f>
        <v>1</v>
      </c>
      <c r="P24" s="118">
        <f>'国・私立計'!P17</f>
        <v>12</v>
      </c>
      <c r="Q24" s="118">
        <f>'国・私立計'!Q17</f>
        <v>2</v>
      </c>
      <c r="R24" s="118">
        <f>'国・私立計'!R17</f>
        <v>14</v>
      </c>
      <c r="S24" s="120">
        <f>'国・私立計'!S17</f>
        <v>0</v>
      </c>
      <c r="T24" s="121">
        <f>'国・私立計'!T17</f>
        <v>0</v>
      </c>
      <c r="U24" s="118">
        <f>'国・私立計'!U17</f>
        <v>0</v>
      </c>
      <c r="V24" s="118">
        <f>'国・私立計'!V17</f>
        <v>0</v>
      </c>
      <c r="W24" s="122">
        <f>'国・私立計'!W17</f>
        <v>0</v>
      </c>
    </row>
    <row r="25" ht="13.5">
      <c r="B25" s="224"/>
    </row>
    <row r="26" ht="14.25" thickBot="1">
      <c r="B26" s="225" t="s">
        <v>34</v>
      </c>
    </row>
    <row r="27" spans="2:23" ht="13.5">
      <c r="B27" s="220" t="s">
        <v>23</v>
      </c>
      <c r="C27" s="2">
        <f>D27+K27+L27+O27+P27+Q27+R27+S27</f>
        <v>100.00000000000001</v>
      </c>
      <c r="D27" s="280">
        <f>D6/$C6*100</f>
        <v>67.00675645036956</v>
      </c>
      <c r="E27" s="226">
        <f>E6/$C6*100</f>
        <v>59.98730331474176</v>
      </c>
      <c r="F27" s="4">
        <f>F6/$C6*100</f>
        <v>6.647621638779304</v>
      </c>
      <c r="G27" s="226">
        <f aca="true" t="shared" si="10" ref="G27:W28">G6/$C6*100</f>
        <v>0.022672652246859836</v>
      </c>
      <c r="H27" s="4">
        <f t="shared" si="10"/>
        <v>0.009069060898743935</v>
      </c>
      <c r="I27" s="226">
        <f t="shared" si="10"/>
        <v>0.34008978370289755</v>
      </c>
      <c r="J27" s="291">
        <f t="shared" si="10"/>
        <v>0</v>
      </c>
      <c r="K27" s="5">
        <f t="shared" si="10"/>
        <v>13.204552668571171</v>
      </c>
      <c r="L27" s="5">
        <f t="shared" si="10"/>
        <v>5.3824876434045255</v>
      </c>
      <c r="M27" s="3">
        <f t="shared" si="10"/>
        <v>1.6006892486283046</v>
      </c>
      <c r="N27" s="291">
        <f t="shared" si="10"/>
        <v>3.781798394776221</v>
      </c>
      <c r="O27" s="5">
        <f t="shared" si="10"/>
        <v>0.37636602729787333</v>
      </c>
      <c r="P27" s="5">
        <f t="shared" si="10"/>
        <v>7.758581598875436</v>
      </c>
      <c r="Q27" s="5">
        <f t="shared" si="10"/>
        <v>1.0656146556024124</v>
      </c>
      <c r="R27" s="5">
        <f t="shared" si="10"/>
        <v>5.205640955879018</v>
      </c>
      <c r="S27" s="294">
        <f t="shared" si="10"/>
        <v>0</v>
      </c>
      <c r="T27" s="226">
        <f t="shared" si="10"/>
        <v>0.004534530449371968</v>
      </c>
      <c r="U27" s="5">
        <f t="shared" si="10"/>
        <v>0.022672652246859836</v>
      </c>
      <c r="V27" s="5">
        <f t="shared" si="10"/>
        <v>0.013603591348115902</v>
      </c>
      <c r="W27" s="298">
        <f t="shared" si="10"/>
        <v>0</v>
      </c>
    </row>
    <row r="28" spans="2:23" ht="13.5">
      <c r="B28" s="221" t="s">
        <v>24</v>
      </c>
      <c r="C28" s="6">
        <f aca="true" t="shared" si="11" ref="C28:C36">D28+K28+L28+O28+P28+Q28+R28+S28</f>
        <v>99.99999999999999</v>
      </c>
      <c r="D28" s="58">
        <f>D7/$C7*100</f>
        <v>70.3281946607939</v>
      </c>
      <c r="E28" s="141">
        <f>E7/$C7*100</f>
        <v>63.43664392759306</v>
      </c>
      <c r="F28" s="8">
        <f aca="true" t="shared" si="12" ref="F28:U45">F7/$C7*100</f>
        <v>6.7787506042864045</v>
      </c>
      <c r="G28" s="141">
        <f t="shared" si="12"/>
        <v>0.026857173551055488</v>
      </c>
      <c r="H28" s="8">
        <f t="shared" si="12"/>
        <v>0.010742869420422194</v>
      </c>
      <c r="I28" s="141">
        <f t="shared" si="12"/>
        <v>0.07520008594295537</v>
      </c>
      <c r="J28" s="292">
        <f t="shared" si="12"/>
        <v>0</v>
      </c>
      <c r="K28" s="9">
        <f t="shared" si="12"/>
        <v>13.004243433421067</v>
      </c>
      <c r="L28" s="9">
        <f t="shared" si="12"/>
        <v>5.221034538325187</v>
      </c>
      <c r="M28" s="7">
        <f t="shared" si="12"/>
        <v>1.2408014180587634</v>
      </c>
      <c r="N28" s="292">
        <f t="shared" si="12"/>
        <v>3.9802331202664227</v>
      </c>
      <c r="O28" s="9">
        <f t="shared" si="12"/>
        <v>0.273943170220766</v>
      </c>
      <c r="P28" s="9">
        <f t="shared" si="12"/>
        <v>4.732233979695977</v>
      </c>
      <c r="Q28" s="9">
        <f t="shared" si="12"/>
        <v>1.0635440726217973</v>
      </c>
      <c r="R28" s="9">
        <f t="shared" si="12"/>
        <v>5.376806144921308</v>
      </c>
      <c r="S28" s="142">
        <f t="shared" si="12"/>
        <v>0</v>
      </c>
      <c r="T28" s="141">
        <f t="shared" si="12"/>
        <v>0.005371434710211097</v>
      </c>
      <c r="U28" s="9">
        <f t="shared" si="12"/>
        <v>0.016114304130633292</v>
      </c>
      <c r="V28" s="9">
        <f t="shared" si="10"/>
        <v>0.005371434710211097</v>
      </c>
      <c r="W28" s="57">
        <f t="shared" si="10"/>
        <v>0</v>
      </c>
    </row>
    <row r="29" spans="2:23" ht="13.5">
      <c r="B29" s="221" t="s">
        <v>25</v>
      </c>
      <c r="C29" s="6">
        <f t="shared" si="11"/>
        <v>99.99999999999999</v>
      </c>
      <c r="D29" s="58">
        <f aca="true" t="shared" si="13" ref="D29:D45">D8/$C8*100</f>
        <v>26.11464968152866</v>
      </c>
      <c r="E29" s="141">
        <f aca="true" t="shared" si="14" ref="E29:E45">E8/$C8*100</f>
        <v>20.063694267515924</v>
      </c>
      <c r="F29" s="8">
        <f t="shared" si="12"/>
        <v>6.050955414012739</v>
      </c>
      <c r="G29" s="141">
        <f t="shared" si="12"/>
        <v>0</v>
      </c>
      <c r="H29" s="8">
        <f t="shared" si="12"/>
        <v>0</v>
      </c>
      <c r="I29" s="141">
        <f t="shared" si="12"/>
        <v>0</v>
      </c>
      <c r="J29" s="292">
        <f t="shared" si="12"/>
        <v>0</v>
      </c>
      <c r="K29" s="9">
        <f t="shared" si="12"/>
        <v>27.388535031847134</v>
      </c>
      <c r="L29" s="9">
        <f t="shared" si="12"/>
        <v>0.6369426751592357</v>
      </c>
      <c r="M29" s="7">
        <f t="shared" si="12"/>
        <v>0.3184713375796179</v>
      </c>
      <c r="N29" s="292">
        <f t="shared" si="12"/>
        <v>0.3184713375796179</v>
      </c>
      <c r="O29" s="9">
        <f t="shared" si="12"/>
        <v>2.8662420382165608</v>
      </c>
      <c r="P29" s="9">
        <f t="shared" si="12"/>
        <v>37.261146496815286</v>
      </c>
      <c r="Q29" s="9">
        <f t="shared" si="12"/>
        <v>1.2738853503184715</v>
      </c>
      <c r="R29" s="9">
        <f aca="true" t="shared" si="15" ref="R29:W29">R8/$C8*100</f>
        <v>4.45859872611465</v>
      </c>
      <c r="S29" s="142">
        <f t="shared" si="15"/>
        <v>0</v>
      </c>
      <c r="T29" s="141">
        <f t="shared" si="15"/>
        <v>0</v>
      </c>
      <c r="U29" s="9">
        <f t="shared" si="15"/>
        <v>0</v>
      </c>
      <c r="V29" s="9">
        <f t="shared" si="15"/>
        <v>0.3184713375796179</v>
      </c>
      <c r="W29" s="57">
        <f t="shared" si="15"/>
        <v>0</v>
      </c>
    </row>
    <row r="30" spans="2:23" ht="13.5">
      <c r="B30" s="221" t="s">
        <v>26</v>
      </c>
      <c r="C30" s="6">
        <f t="shared" si="11"/>
        <v>100</v>
      </c>
      <c r="D30" s="58">
        <f t="shared" si="13"/>
        <v>26.656394453004623</v>
      </c>
      <c r="E30" s="141">
        <f t="shared" si="14"/>
        <v>23.112480739599384</v>
      </c>
      <c r="F30" s="8">
        <f t="shared" si="12"/>
        <v>3.5439137134052388</v>
      </c>
      <c r="G30" s="141">
        <f t="shared" si="12"/>
        <v>0</v>
      </c>
      <c r="H30" s="8">
        <f t="shared" si="12"/>
        <v>0</v>
      </c>
      <c r="I30" s="141">
        <f t="shared" si="12"/>
        <v>0</v>
      </c>
      <c r="J30" s="292">
        <f t="shared" si="12"/>
        <v>0</v>
      </c>
      <c r="K30" s="9">
        <f t="shared" si="12"/>
        <v>11.864406779661017</v>
      </c>
      <c r="L30" s="9">
        <f t="shared" si="12"/>
        <v>0.9244992295839755</v>
      </c>
      <c r="M30" s="7">
        <f t="shared" si="12"/>
        <v>0.15408320493066258</v>
      </c>
      <c r="N30" s="292">
        <f t="shared" si="12"/>
        <v>0.7704160246533128</v>
      </c>
      <c r="O30" s="9">
        <f t="shared" si="12"/>
        <v>1.848998459167951</v>
      </c>
      <c r="P30" s="9">
        <f t="shared" si="12"/>
        <v>56.85670261941448</v>
      </c>
      <c r="Q30" s="9">
        <f t="shared" si="12"/>
        <v>0.7704160246533128</v>
      </c>
      <c r="R30" s="9">
        <f aca="true" t="shared" si="16" ref="R30:W30">R9/$C9*100</f>
        <v>1.078582434514638</v>
      </c>
      <c r="S30" s="142">
        <f t="shared" si="16"/>
        <v>0</v>
      </c>
      <c r="T30" s="141">
        <f t="shared" si="16"/>
        <v>0</v>
      </c>
      <c r="U30" s="9">
        <f t="shared" si="16"/>
        <v>0</v>
      </c>
      <c r="V30" s="9">
        <f t="shared" si="16"/>
        <v>0.15408320493066258</v>
      </c>
      <c r="W30" s="57">
        <f t="shared" si="16"/>
        <v>0</v>
      </c>
    </row>
    <row r="31" spans="2:23" ht="13.5">
      <c r="B31" s="221" t="s">
        <v>27</v>
      </c>
      <c r="C31" s="6">
        <f t="shared" si="11"/>
        <v>100</v>
      </c>
      <c r="D31" s="58">
        <f t="shared" si="13"/>
        <v>42.14659685863874</v>
      </c>
      <c r="E31" s="141">
        <f t="shared" si="14"/>
        <v>31.151832460732987</v>
      </c>
      <c r="F31" s="8">
        <f t="shared" si="12"/>
        <v>10.99476439790576</v>
      </c>
      <c r="G31" s="141">
        <f t="shared" si="12"/>
        <v>0</v>
      </c>
      <c r="H31" s="8">
        <f t="shared" si="12"/>
        <v>0</v>
      </c>
      <c r="I31" s="141">
        <f t="shared" si="12"/>
        <v>0</v>
      </c>
      <c r="J31" s="292">
        <f t="shared" si="12"/>
        <v>0</v>
      </c>
      <c r="K31" s="9">
        <f t="shared" si="12"/>
        <v>19.10994764397906</v>
      </c>
      <c r="L31" s="9">
        <f t="shared" si="12"/>
        <v>0.7853403141361256</v>
      </c>
      <c r="M31" s="7">
        <f t="shared" si="12"/>
        <v>0</v>
      </c>
      <c r="N31" s="292">
        <f t="shared" si="12"/>
        <v>0.7853403141361256</v>
      </c>
      <c r="O31" s="9">
        <f t="shared" si="12"/>
        <v>0.5235602094240838</v>
      </c>
      <c r="P31" s="9">
        <f t="shared" si="12"/>
        <v>35.340314136125656</v>
      </c>
      <c r="Q31" s="9">
        <f t="shared" si="12"/>
        <v>0.7853403141361256</v>
      </c>
      <c r="R31" s="9">
        <f aca="true" t="shared" si="17" ref="R31:W31">R10/$C10*100</f>
        <v>1.3089005235602094</v>
      </c>
      <c r="S31" s="142">
        <f t="shared" si="17"/>
        <v>0</v>
      </c>
      <c r="T31" s="141">
        <f t="shared" si="17"/>
        <v>0</v>
      </c>
      <c r="U31" s="9">
        <f t="shared" si="17"/>
        <v>0</v>
      </c>
      <c r="V31" s="9">
        <f t="shared" si="17"/>
        <v>0</v>
      </c>
      <c r="W31" s="57">
        <f t="shared" si="17"/>
        <v>0</v>
      </c>
    </row>
    <row r="32" spans="2:23" ht="13.5">
      <c r="B32" s="221" t="s">
        <v>28</v>
      </c>
      <c r="C32" s="6">
        <f t="shared" si="11"/>
        <v>100.00000000000001</v>
      </c>
      <c r="D32" s="58">
        <f t="shared" si="13"/>
        <v>21.839080459770116</v>
      </c>
      <c r="E32" s="141">
        <f t="shared" si="14"/>
        <v>19.54022988505747</v>
      </c>
      <c r="F32" s="8">
        <f t="shared" si="12"/>
        <v>2.2988505747126435</v>
      </c>
      <c r="G32" s="141">
        <f t="shared" si="12"/>
        <v>0</v>
      </c>
      <c r="H32" s="8">
        <f t="shared" si="12"/>
        <v>0</v>
      </c>
      <c r="I32" s="141">
        <f t="shared" si="12"/>
        <v>0</v>
      </c>
      <c r="J32" s="292">
        <f t="shared" si="12"/>
        <v>0</v>
      </c>
      <c r="K32" s="9">
        <f t="shared" si="12"/>
        <v>18.39080459770115</v>
      </c>
      <c r="L32" s="9">
        <f t="shared" si="12"/>
        <v>0</v>
      </c>
      <c r="M32" s="7">
        <f t="shared" si="12"/>
        <v>0</v>
      </c>
      <c r="N32" s="292">
        <f t="shared" si="12"/>
        <v>0</v>
      </c>
      <c r="O32" s="9">
        <f t="shared" si="12"/>
        <v>4.597701149425287</v>
      </c>
      <c r="P32" s="9">
        <f t="shared" si="12"/>
        <v>54.02298850574713</v>
      </c>
      <c r="Q32" s="9">
        <f t="shared" si="12"/>
        <v>0</v>
      </c>
      <c r="R32" s="9">
        <f aca="true" t="shared" si="18" ref="R32:W32">R11/$C11*100</f>
        <v>1.1494252873563218</v>
      </c>
      <c r="S32" s="142">
        <f t="shared" si="18"/>
        <v>0</v>
      </c>
      <c r="T32" s="141">
        <f t="shared" si="18"/>
        <v>0</v>
      </c>
      <c r="U32" s="9">
        <f t="shared" si="18"/>
        <v>0</v>
      </c>
      <c r="V32" s="9">
        <f t="shared" si="18"/>
        <v>0</v>
      </c>
      <c r="W32" s="57">
        <f t="shared" si="18"/>
        <v>0</v>
      </c>
    </row>
    <row r="33" spans="2:23" ht="13.5">
      <c r="B33" s="221" t="s">
        <v>29</v>
      </c>
      <c r="C33" s="6">
        <f t="shared" si="11"/>
        <v>100</v>
      </c>
      <c r="D33" s="58">
        <f t="shared" si="13"/>
        <v>18.181818181818183</v>
      </c>
      <c r="E33" s="141">
        <f t="shared" si="14"/>
        <v>4.545454545454546</v>
      </c>
      <c r="F33" s="8">
        <f t="shared" si="12"/>
        <v>13.636363636363635</v>
      </c>
      <c r="G33" s="141">
        <f t="shared" si="12"/>
        <v>0</v>
      </c>
      <c r="H33" s="8">
        <f t="shared" si="12"/>
        <v>0</v>
      </c>
      <c r="I33" s="141">
        <f t="shared" si="12"/>
        <v>0</v>
      </c>
      <c r="J33" s="292">
        <f t="shared" si="12"/>
        <v>0</v>
      </c>
      <c r="K33" s="9">
        <f t="shared" si="12"/>
        <v>22.727272727272727</v>
      </c>
      <c r="L33" s="9">
        <f t="shared" si="12"/>
        <v>0</v>
      </c>
      <c r="M33" s="7">
        <f t="shared" si="12"/>
        <v>0</v>
      </c>
      <c r="N33" s="292">
        <f t="shared" si="12"/>
        <v>0</v>
      </c>
      <c r="O33" s="9">
        <f t="shared" si="12"/>
        <v>4.545454545454546</v>
      </c>
      <c r="P33" s="9">
        <f t="shared" si="12"/>
        <v>50</v>
      </c>
      <c r="Q33" s="9">
        <f t="shared" si="12"/>
        <v>0</v>
      </c>
      <c r="R33" s="9">
        <f aca="true" t="shared" si="19" ref="R33:W33">R12/$C12*100</f>
        <v>4.545454545454546</v>
      </c>
      <c r="S33" s="142">
        <f t="shared" si="19"/>
        <v>0</v>
      </c>
      <c r="T33" s="141">
        <f t="shared" si="19"/>
        <v>0</v>
      </c>
      <c r="U33" s="9">
        <f t="shared" si="19"/>
        <v>4.545454545454546</v>
      </c>
      <c r="V33" s="9">
        <f t="shared" si="19"/>
        <v>0</v>
      </c>
      <c r="W33" s="57">
        <f t="shared" si="19"/>
        <v>0</v>
      </c>
    </row>
    <row r="34" spans="2:23" ht="13.5">
      <c r="B34" s="221" t="s">
        <v>58</v>
      </c>
      <c r="C34" s="6">
        <f t="shared" si="11"/>
        <v>100</v>
      </c>
      <c r="D34" s="58">
        <f t="shared" si="13"/>
        <v>98.38709677419355</v>
      </c>
      <c r="E34" s="141">
        <f t="shared" si="14"/>
        <v>0</v>
      </c>
      <c r="F34" s="8">
        <f t="shared" si="12"/>
        <v>0</v>
      </c>
      <c r="G34" s="141">
        <f t="shared" si="12"/>
        <v>0</v>
      </c>
      <c r="H34" s="8">
        <f t="shared" si="12"/>
        <v>0</v>
      </c>
      <c r="I34" s="141">
        <f t="shared" si="12"/>
        <v>98.38709677419355</v>
      </c>
      <c r="J34" s="292">
        <f t="shared" si="12"/>
        <v>0</v>
      </c>
      <c r="K34" s="9">
        <f t="shared" si="12"/>
        <v>0</v>
      </c>
      <c r="L34" s="9">
        <f t="shared" si="12"/>
        <v>0</v>
      </c>
      <c r="M34" s="7">
        <f t="shared" si="12"/>
        <v>0</v>
      </c>
      <c r="N34" s="292">
        <f t="shared" si="12"/>
        <v>0</v>
      </c>
      <c r="O34" s="9">
        <f t="shared" si="12"/>
        <v>0</v>
      </c>
      <c r="P34" s="9">
        <f t="shared" si="12"/>
        <v>0</v>
      </c>
      <c r="Q34" s="9">
        <f t="shared" si="12"/>
        <v>0</v>
      </c>
      <c r="R34" s="9">
        <f aca="true" t="shared" si="20" ref="R34:W34">R13/$C13*100</f>
        <v>1.6129032258064515</v>
      </c>
      <c r="S34" s="142">
        <f t="shared" si="20"/>
        <v>0</v>
      </c>
      <c r="T34" s="141">
        <f t="shared" si="20"/>
        <v>0</v>
      </c>
      <c r="U34" s="9">
        <f t="shared" si="20"/>
        <v>0</v>
      </c>
      <c r="V34" s="9">
        <f t="shared" si="20"/>
        <v>0</v>
      </c>
      <c r="W34" s="57">
        <f t="shared" si="20"/>
        <v>0</v>
      </c>
    </row>
    <row r="35" spans="2:23" ht="13.5">
      <c r="B35" s="221" t="s">
        <v>30</v>
      </c>
      <c r="C35" s="6">
        <f>C10/$C10*100</f>
        <v>100</v>
      </c>
      <c r="D35" s="58">
        <f t="shared" si="13"/>
        <v>60.810810810810814</v>
      </c>
      <c r="E35" s="141">
        <f t="shared" si="14"/>
        <v>54.054054054054056</v>
      </c>
      <c r="F35" s="8">
        <f t="shared" si="12"/>
        <v>6.756756756756757</v>
      </c>
      <c r="G35" s="141">
        <f t="shared" si="12"/>
        <v>0</v>
      </c>
      <c r="H35" s="8">
        <f t="shared" si="12"/>
        <v>0</v>
      </c>
      <c r="I35" s="141">
        <f t="shared" si="12"/>
        <v>0</v>
      </c>
      <c r="J35" s="292">
        <f t="shared" si="12"/>
        <v>0</v>
      </c>
      <c r="K35" s="9">
        <f t="shared" si="12"/>
        <v>18.91891891891892</v>
      </c>
      <c r="L35" s="9">
        <f t="shared" si="12"/>
        <v>1.3513513513513513</v>
      </c>
      <c r="M35" s="7">
        <f t="shared" si="12"/>
        <v>0</v>
      </c>
      <c r="N35" s="292">
        <f t="shared" si="12"/>
        <v>1.3513513513513513</v>
      </c>
      <c r="O35" s="9">
        <f t="shared" si="12"/>
        <v>0</v>
      </c>
      <c r="P35" s="9">
        <f t="shared" si="12"/>
        <v>8.108108108108109</v>
      </c>
      <c r="Q35" s="9">
        <f t="shared" si="12"/>
        <v>1.3513513513513513</v>
      </c>
      <c r="R35" s="9">
        <f aca="true" t="shared" si="21" ref="R35:W35">R14/$C14*100</f>
        <v>9.45945945945946</v>
      </c>
      <c r="S35" s="142">
        <f t="shared" si="21"/>
        <v>0</v>
      </c>
      <c r="T35" s="141">
        <f t="shared" si="21"/>
        <v>0</v>
      </c>
      <c r="U35" s="9">
        <f t="shared" si="21"/>
        <v>0</v>
      </c>
      <c r="V35" s="9">
        <f t="shared" si="21"/>
        <v>0</v>
      </c>
      <c r="W35" s="57">
        <f t="shared" si="21"/>
        <v>0</v>
      </c>
    </row>
    <row r="36" spans="2:23" ht="13.5">
      <c r="B36" s="221" t="s">
        <v>59</v>
      </c>
      <c r="C36" s="6">
        <f t="shared" si="11"/>
        <v>100</v>
      </c>
      <c r="D36" s="58">
        <f t="shared" si="13"/>
        <v>12.5</v>
      </c>
      <c r="E36" s="141">
        <f t="shared" si="14"/>
        <v>6.25</v>
      </c>
      <c r="F36" s="8">
        <f t="shared" si="12"/>
        <v>6.25</v>
      </c>
      <c r="G36" s="141">
        <f t="shared" si="12"/>
        <v>0</v>
      </c>
      <c r="H36" s="8">
        <f t="shared" si="12"/>
        <v>0</v>
      </c>
      <c r="I36" s="141">
        <f t="shared" si="12"/>
        <v>0</v>
      </c>
      <c r="J36" s="292">
        <f t="shared" si="12"/>
        <v>0</v>
      </c>
      <c r="K36" s="9">
        <f t="shared" si="12"/>
        <v>37.5</v>
      </c>
      <c r="L36" s="9">
        <f t="shared" si="12"/>
        <v>0</v>
      </c>
      <c r="M36" s="7">
        <f t="shared" si="12"/>
        <v>0</v>
      </c>
      <c r="N36" s="292">
        <f t="shared" si="12"/>
        <v>0</v>
      </c>
      <c r="O36" s="9">
        <f t="shared" si="12"/>
        <v>0</v>
      </c>
      <c r="P36" s="9">
        <f t="shared" si="12"/>
        <v>50</v>
      </c>
      <c r="Q36" s="9">
        <f t="shared" si="12"/>
        <v>0</v>
      </c>
      <c r="R36" s="9">
        <f aca="true" t="shared" si="22" ref="R36:W36">R15/$C15*100</f>
        <v>0</v>
      </c>
      <c r="S36" s="142">
        <f t="shared" si="22"/>
        <v>0</v>
      </c>
      <c r="T36" s="141">
        <f t="shared" si="22"/>
        <v>0</v>
      </c>
      <c r="U36" s="9">
        <f t="shared" si="22"/>
        <v>0</v>
      </c>
      <c r="V36" s="9">
        <f t="shared" si="22"/>
        <v>0</v>
      </c>
      <c r="W36" s="57">
        <f t="shared" si="22"/>
        <v>0</v>
      </c>
    </row>
    <row r="37" spans="2:23" ht="13.5">
      <c r="B37" s="221" t="s">
        <v>31</v>
      </c>
      <c r="C37" s="6">
        <v>100</v>
      </c>
      <c r="D37" s="58">
        <f t="shared" si="13"/>
        <v>36.26168224299066</v>
      </c>
      <c r="E37" s="141">
        <f t="shared" si="14"/>
        <v>20.93457943925234</v>
      </c>
      <c r="F37" s="8">
        <f t="shared" si="12"/>
        <v>15.327102803738319</v>
      </c>
      <c r="G37" s="141">
        <f t="shared" si="12"/>
        <v>0</v>
      </c>
      <c r="H37" s="8">
        <f t="shared" si="12"/>
        <v>0</v>
      </c>
      <c r="I37" s="141">
        <f t="shared" si="12"/>
        <v>0</v>
      </c>
      <c r="J37" s="292">
        <f t="shared" si="12"/>
        <v>0</v>
      </c>
      <c r="K37" s="9">
        <f t="shared" si="12"/>
        <v>28.037383177570092</v>
      </c>
      <c r="L37" s="9">
        <f t="shared" si="12"/>
        <v>0.7476635514018692</v>
      </c>
      <c r="M37" s="7">
        <f t="shared" si="12"/>
        <v>0.5607476635514018</v>
      </c>
      <c r="N37" s="292">
        <f t="shared" si="12"/>
        <v>0.1869158878504673</v>
      </c>
      <c r="O37" s="9">
        <f t="shared" si="12"/>
        <v>0.7476635514018692</v>
      </c>
      <c r="P37" s="9">
        <f t="shared" si="12"/>
        <v>22.242990654205606</v>
      </c>
      <c r="Q37" s="9">
        <f t="shared" si="12"/>
        <v>3.551401869158879</v>
      </c>
      <c r="R37" s="9">
        <f aca="true" t="shared" si="23" ref="R37:W37">R16/$C16*100</f>
        <v>8.411214953271028</v>
      </c>
      <c r="S37" s="142">
        <f t="shared" si="23"/>
        <v>0</v>
      </c>
      <c r="T37" s="141">
        <f t="shared" si="23"/>
        <v>0</v>
      </c>
      <c r="U37" s="9">
        <f t="shared" si="23"/>
        <v>0.1869158878504673</v>
      </c>
      <c r="V37" s="9">
        <f t="shared" si="23"/>
        <v>0</v>
      </c>
      <c r="W37" s="57">
        <f t="shared" si="23"/>
        <v>0</v>
      </c>
    </row>
    <row r="38" spans="2:23" ht="13.5">
      <c r="B38" s="221" t="s">
        <v>32</v>
      </c>
      <c r="C38" s="59">
        <v>99.99999999999999</v>
      </c>
      <c r="D38" s="58">
        <f t="shared" si="13"/>
        <v>72.81853281853282</v>
      </c>
      <c r="E38" s="141">
        <f t="shared" si="14"/>
        <v>70.73359073359073</v>
      </c>
      <c r="F38" s="8">
        <f t="shared" si="12"/>
        <v>2.084942084942085</v>
      </c>
      <c r="G38" s="141">
        <f t="shared" si="12"/>
        <v>0</v>
      </c>
      <c r="H38" s="8">
        <f t="shared" si="12"/>
        <v>0</v>
      </c>
      <c r="I38" s="141">
        <f t="shared" si="12"/>
        <v>0</v>
      </c>
      <c r="J38" s="292">
        <f t="shared" si="12"/>
        <v>0</v>
      </c>
      <c r="K38" s="9">
        <f t="shared" si="12"/>
        <v>4.942084942084942</v>
      </c>
      <c r="L38" s="9">
        <f t="shared" si="12"/>
        <v>15.366795366795365</v>
      </c>
      <c r="M38" s="7">
        <f t="shared" si="12"/>
        <v>9.034749034749034</v>
      </c>
      <c r="N38" s="292">
        <f t="shared" si="12"/>
        <v>6.332046332046332</v>
      </c>
      <c r="O38" s="9">
        <f t="shared" si="12"/>
        <v>0</v>
      </c>
      <c r="P38" s="9">
        <f t="shared" si="12"/>
        <v>1.3899613899613898</v>
      </c>
      <c r="Q38" s="9">
        <f t="shared" si="12"/>
        <v>0.3861003861003861</v>
      </c>
      <c r="R38" s="9">
        <f aca="true" t="shared" si="24" ref="R38:W38">R17/$C17*100</f>
        <v>5.096525096525097</v>
      </c>
      <c r="S38" s="142">
        <f t="shared" si="24"/>
        <v>0</v>
      </c>
      <c r="T38" s="141">
        <f t="shared" si="24"/>
        <v>0</v>
      </c>
      <c r="U38" s="9">
        <f t="shared" si="24"/>
        <v>0</v>
      </c>
      <c r="V38" s="9">
        <f t="shared" si="24"/>
        <v>0</v>
      </c>
      <c r="W38" s="57">
        <f t="shared" si="24"/>
        <v>0</v>
      </c>
    </row>
    <row r="39" spans="2:23" ht="13.5">
      <c r="B39" s="222" t="s">
        <v>33</v>
      </c>
      <c r="C39" s="6">
        <v>100</v>
      </c>
      <c r="D39" s="135">
        <f t="shared" si="13"/>
        <v>25.42016806722689</v>
      </c>
      <c r="E39" s="137">
        <f t="shared" si="14"/>
        <v>19.95798319327731</v>
      </c>
      <c r="F39" s="136">
        <f t="shared" si="12"/>
        <v>5.042016806722689</v>
      </c>
      <c r="G39" s="137">
        <f t="shared" si="12"/>
        <v>0.42016806722689076</v>
      </c>
      <c r="H39" s="136">
        <f t="shared" si="12"/>
        <v>0</v>
      </c>
      <c r="I39" s="137">
        <f t="shared" si="12"/>
        <v>0</v>
      </c>
      <c r="J39" s="293">
        <f t="shared" si="12"/>
        <v>0</v>
      </c>
      <c r="K39" s="138">
        <f t="shared" si="12"/>
        <v>9.453781512605042</v>
      </c>
      <c r="L39" s="138">
        <f t="shared" si="12"/>
        <v>6.512605042016808</v>
      </c>
      <c r="M39" s="139">
        <f t="shared" si="12"/>
        <v>4.621848739495799</v>
      </c>
      <c r="N39" s="293">
        <f t="shared" si="12"/>
        <v>1.8907563025210083</v>
      </c>
      <c r="O39" s="138">
        <f t="shared" si="12"/>
        <v>2.3109243697478994</v>
      </c>
      <c r="P39" s="138">
        <f t="shared" si="12"/>
        <v>25</v>
      </c>
      <c r="Q39" s="138">
        <f t="shared" si="12"/>
        <v>19.537815126050422</v>
      </c>
      <c r="R39" s="138">
        <f aca="true" t="shared" si="25" ref="R39:W39">R18/$C18*100</f>
        <v>11.76470588235294</v>
      </c>
      <c r="S39" s="140">
        <f t="shared" si="25"/>
        <v>0</v>
      </c>
      <c r="T39" s="137">
        <f t="shared" si="25"/>
        <v>0</v>
      </c>
      <c r="U39" s="138">
        <f t="shared" si="25"/>
        <v>0.21008403361344538</v>
      </c>
      <c r="V39" s="138">
        <f t="shared" si="25"/>
        <v>0</v>
      </c>
      <c r="W39" s="295">
        <f t="shared" si="25"/>
        <v>0</v>
      </c>
    </row>
    <row r="40" spans="2:23" ht="13.5">
      <c r="B40" s="221" t="s">
        <v>24</v>
      </c>
      <c r="C40" s="6">
        <v>100</v>
      </c>
      <c r="D40" s="58">
        <f t="shared" si="13"/>
        <v>7.9245283018867925</v>
      </c>
      <c r="E40" s="141">
        <f t="shared" si="14"/>
        <v>5.283018867924529</v>
      </c>
      <c r="F40" s="8">
        <f t="shared" si="12"/>
        <v>1.8867924528301887</v>
      </c>
      <c r="G40" s="141">
        <f t="shared" si="12"/>
        <v>0.7547169811320755</v>
      </c>
      <c r="H40" s="8">
        <f t="shared" si="12"/>
        <v>0</v>
      </c>
      <c r="I40" s="141">
        <f t="shared" si="12"/>
        <v>0</v>
      </c>
      <c r="J40" s="292">
        <f t="shared" si="12"/>
        <v>0</v>
      </c>
      <c r="K40" s="9">
        <f t="shared" si="12"/>
        <v>9.433962264150944</v>
      </c>
      <c r="L40" s="9">
        <f t="shared" si="12"/>
        <v>10.566037735849058</v>
      </c>
      <c r="M40" s="7">
        <f t="shared" si="12"/>
        <v>8.30188679245283</v>
      </c>
      <c r="N40" s="292">
        <f t="shared" si="12"/>
        <v>2.2641509433962264</v>
      </c>
      <c r="O40" s="9">
        <f t="shared" si="12"/>
        <v>2.2641509433962264</v>
      </c>
      <c r="P40" s="9">
        <f t="shared" si="12"/>
        <v>27.547169811320753</v>
      </c>
      <c r="Q40" s="9">
        <f t="shared" si="12"/>
        <v>29.81132075471698</v>
      </c>
      <c r="R40" s="9">
        <f aca="true" t="shared" si="26" ref="R40:W40">R19/$C19*100</f>
        <v>12.452830188679245</v>
      </c>
      <c r="S40" s="142">
        <f t="shared" si="26"/>
        <v>0</v>
      </c>
      <c r="T40" s="141">
        <f t="shared" si="26"/>
        <v>0</v>
      </c>
      <c r="U40" s="9">
        <f t="shared" si="26"/>
        <v>0.37735849056603776</v>
      </c>
      <c r="V40" s="9">
        <f t="shared" si="26"/>
        <v>0</v>
      </c>
      <c r="W40" s="57">
        <f t="shared" si="26"/>
        <v>0</v>
      </c>
    </row>
    <row r="41" spans="2:23" ht="13.5">
      <c r="B41" s="221" t="s">
        <v>25</v>
      </c>
      <c r="C41" s="6">
        <v>100</v>
      </c>
      <c r="D41" s="58">
        <f t="shared" si="13"/>
        <v>0</v>
      </c>
      <c r="E41" s="141">
        <f t="shared" si="14"/>
        <v>0</v>
      </c>
      <c r="F41" s="8">
        <f t="shared" si="12"/>
        <v>0</v>
      </c>
      <c r="G41" s="141">
        <f t="shared" si="12"/>
        <v>0</v>
      </c>
      <c r="H41" s="8">
        <f t="shared" si="12"/>
        <v>0</v>
      </c>
      <c r="I41" s="141">
        <f t="shared" si="12"/>
        <v>0</v>
      </c>
      <c r="J41" s="292">
        <f t="shared" si="12"/>
        <v>0</v>
      </c>
      <c r="K41" s="9">
        <f t="shared" si="12"/>
        <v>0</v>
      </c>
      <c r="L41" s="9">
        <f t="shared" si="12"/>
        <v>0</v>
      </c>
      <c r="M41" s="7">
        <f t="shared" si="12"/>
        <v>0</v>
      </c>
      <c r="N41" s="292">
        <f t="shared" si="12"/>
        <v>0</v>
      </c>
      <c r="O41" s="9">
        <f t="shared" si="12"/>
        <v>28.57142857142857</v>
      </c>
      <c r="P41" s="9">
        <f t="shared" si="12"/>
        <v>57.14285714285714</v>
      </c>
      <c r="Q41" s="9">
        <f t="shared" si="12"/>
        <v>7.142857142857142</v>
      </c>
      <c r="R41" s="9">
        <f aca="true" t="shared" si="27" ref="R41:W41">R20/$C20*100</f>
        <v>7.142857142857142</v>
      </c>
      <c r="S41" s="142">
        <f t="shared" si="27"/>
        <v>0</v>
      </c>
      <c r="T41" s="141">
        <f t="shared" si="27"/>
        <v>0</v>
      </c>
      <c r="U41" s="9">
        <f t="shared" si="27"/>
        <v>0</v>
      </c>
      <c r="V41" s="9">
        <f t="shared" si="27"/>
        <v>0</v>
      </c>
      <c r="W41" s="57">
        <f t="shared" si="27"/>
        <v>0</v>
      </c>
    </row>
    <row r="42" spans="2:23" ht="13.5">
      <c r="B42" s="221" t="s">
        <v>26</v>
      </c>
      <c r="C42" s="6">
        <v>99.99999999999999</v>
      </c>
      <c r="D42" s="58">
        <f t="shared" si="13"/>
        <v>5.405405405405405</v>
      </c>
      <c r="E42" s="141">
        <f t="shared" si="14"/>
        <v>5.405405405405405</v>
      </c>
      <c r="F42" s="8">
        <f t="shared" si="12"/>
        <v>0</v>
      </c>
      <c r="G42" s="141">
        <f t="shared" si="12"/>
        <v>0</v>
      </c>
      <c r="H42" s="8">
        <f t="shared" si="12"/>
        <v>0</v>
      </c>
      <c r="I42" s="141">
        <f t="shared" si="12"/>
        <v>0</v>
      </c>
      <c r="J42" s="292">
        <f t="shared" si="12"/>
        <v>0</v>
      </c>
      <c r="K42" s="9">
        <f t="shared" si="12"/>
        <v>8.108108108108109</v>
      </c>
      <c r="L42" s="9">
        <f t="shared" si="12"/>
        <v>0</v>
      </c>
      <c r="M42" s="7">
        <f t="shared" si="12"/>
        <v>0</v>
      </c>
      <c r="N42" s="292">
        <f t="shared" si="12"/>
        <v>0</v>
      </c>
      <c r="O42" s="9">
        <f t="shared" si="12"/>
        <v>0</v>
      </c>
      <c r="P42" s="9">
        <f t="shared" si="12"/>
        <v>62.16216216216216</v>
      </c>
      <c r="Q42" s="9">
        <f t="shared" si="12"/>
        <v>16.216216216216218</v>
      </c>
      <c r="R42" s="9">
        <f aca="true" t="shared" si="28" ref="R42:W42">R21/$C21*100</f>
        <v>8.108108108108109</v>
      </c>
      <c r="S42" s="142">
        <f t="shared" si="28"/>
        <v>0</v>
      </c>
      <c r="T42" s="141">
        <f>T21/$C21*100</f>
        <v>0</v>
      </c>
      <c r="U42" s="9">
        <f t="shared" si="28"/>
        <v>0</v>
      </c>
      <c r="V42" s="9">
        <f t="shared" si="28"/>
        <v>0</v>
      </c>
      <c r="W42" s="57">
        <f t="shared" si="28"/>
        <v>0</v>
      </c>
    </row>
    <row r="43" spans="2:23" ht="13.5">
      <c r="B43" s="221" t="s">
        <v>27</v>
      </c>
      <c r="C43" s="6">
        <v>100</v>
      </c>
      <c r="D43" s="58">
        <f t="shared" si="13"/>
        <v>7.6923076923076925</v>
      </c>
      <c r="E43" s="141">
        <f t="shared" si="14"/>
        <v>7.6923076923076925</v>
      </c>
      <c r="F43" s="8">
        <f t="shared" si="12"/>
        <v>0</v>
      </c>
      <c r="G43" s="141">
        <f t="shared" si="12"/>
        <v>0</v>
      </c>
      <c r="H43" s="8">
        <f t="shared" si="12"/>
        <v>0</v>
      </c>
      <c r="I43" s="141">
        <f t="shared" si="12"/>
        <v>0</v>
      </c>
      <c r="J43" s="292">
        <f t="shared" si="12"/>
        <v>0</v>
      </c>
      <c r="K43" s="9">
        <f t="shared" si="12"/>
        <v>7.6923076923076925</v>
      </c>
      <c r="L43" s="9">
        <f t="shared" si="12"/>
        <v>0</v>
      </c>
      <c r="M43" s="7">
        <f t="shared" si="12"/>
        <v>0</v>
      </c>
      <c r="N43" s="292">
        <f t="shared" si="12"/>
        <v>0</v>
      </c>
      <c r="O43" s="9">
        <f t="shared" si="12"/>
        <v>0</v>
      </c>
      <c r="P43" s="9">
        <f t="shared" si="12"/>
        <v>15.384615384615385</v>
      </c>
      <c r="Q43" s="9">
        <f t="shared" si="12"/>
        <v>30.76923076923077</v>
      </c>
      <c r="R43" s="9">
        <f aca="true" t="shared" si="29" ref="R43:W43">R22/$C22*100</f>
        <v>38.46153846153847</v>
      </c>
      <c r="S43" s="142">
        <f t="shared" si="29"/>
        <v>0</v>
      </c>
      <c r="T43" s="141">
        <f t="shared" si="29"/>
        <v>0</v>
      </c>
      <c r="U43" s="9">
        <f t="shared" si="29"/>
        <v>0</v>
      </c>
      <c r="V43" s="9">
        <f t="shared" si="29"/>
        <v>0</v>
      </c>
      <c r="W43" s="57">
        <f t="shared" si="29"/>
        <v>0</v>
      </c>
    </row>
    <row r="44" spans="2:23" ht="13.5">
      <c r="B44" s="221" t="s">
        <v>29</v>
      </c>
      <c r="C44" s="6">
        <v>100</v>
      </c>
      <c r="D44" s="58">
        <f t="shared" si="13"/>
        <v>25</v>
      </c>
      <c r="E44" s="141">
        <f t="shared" si="14"/>
        <v>0</v>
      </c>
      <c r="F44" s="8">
        <f t="shared" si="12"/>
        <v>25</v>
      </c>
      <c r="G44" s="141">
        <f t="shared" si="12"/>
        <v>0</v>
      </c>
      <c r="H44" s="8">
        <f t="shared" si="12"/>
        <v>0</v>
      </c>
      <c r="I44" s="141">
        <f t="shared" si="12"/>
        <v>0</v>
      </c>
      <c r="J44" s="292">
        <f t="shared" si="12"/>
        <v>0</v>
      </c>
      <c r="K44" s="9">
        <f t="shared" si="12"/>
        <v>25</v>
      </c>
      <c r="L44" s="9">
        <f t="shared" si="12"/>
        <v>0</v>
      </c>
      <c r="M44" s="7">
        <f t="shared" si="12"/>
        <v>0</v>
      </c>
      <c r="N44" s="292">
        <f t="shared" si="12"/>
        <v>0</v>
      </c>
      <c r="O44" s="9">
        <f t="shared" si="12"/>
        <v>0</v>
      </c>
      <c r="P44" s="9">
        <f t="shared" si="12"/>
        <v>25</v>
      </c>
      <c r="Q44" s="9">
        <f t="shared" si="12"/>
        <v>25</v>
      </c>
      <c r="R44" s="9">
        <f aca="true" t="shared" si="30" ref="R44:W44">R23/$C23*100</f>
        <v>0</v>
      </c>
      <c r="S44" s="142">
        <f t="shared" si="30"/>
        <v>0</v>
      </c>
      <c r="T44" s="141">
        <f t="shared" si="30"/>
        <v>0</v>
      </c>
      <c r="U44" s="9">
        <f t="shared" si="30"/>
        <v>0</v>
      </c>
      <c r="V44" s="9">
        <f t="shared" si="30"/>
        <v>0</v>
      </c>
      <c r="W44" s="57">
        <f t="shared" si="30"/>
        <v>0</v>
      </c>
    </row>
    <row r="45" spans="2:23" ht="14.25" thickBot="1">
      <c r="B45" s="223" t="s">
        <v>32</v>
      </c>
      <c r="C45" s="143">
        <v>100.00000000000001</v>
      </c>
      <c r="D45" s="61">
        <f t="shared" si="13"/>
        <v>67.13286713286713</v>
      </c>
      <c r="E45" s="146">
        <f t="shared" si="14"/>
        <v>54.54545454545454</v>
      </c>
      <c r="F45" s="145">
        <f t="shared" si="12"/>
        <v>12.587412587412588</v>
      </c>
      <c r="G45" s="146">
        <f t="shared" si="12"/>
        <v>0</v>
      </c>
      <c r="H45" s="145">
        <f t="shared" si="12"/>
        <v>0</v>
      </c>
      <c r="I45" s="146">
        <f t="shared" si="12"/>
        <v>0</v>
      </c>
      <c r="J45" s="296">
        <f t="shared" si="12"/>
        <v>0</v>
      </c>
      <c r="K45" s="10">
        <f t="shared" si="12"/>
        <v>10.48951048951049</v>
      </c>
      <c r="L45" s="10">
        <f t="shared" si="12"/>
        <v>2.097902097902098</v>
      </c>
      <c r="M45" s="144">
        <f t="shared" si="12"/>
        <v>0</v>
      </c>
      <c r="N45" s="296">
        <f t="shared" si="12"/>
        <v>2.097902097902098</v>
      </c>
      <c r="O45" s="10">
        <f t="shared" si="12"/>
        <v>0.6993006993006993</v>
      </c>
      <c r="P45" s="10">
        <f t="shared" si="12"/>
        <v>8.391608391608392</v>
      </c>
      <c r="Q45" s="10">
        <f t="shared" si="12"/>
        <v>1.3986013986013985</v>
      </c>
      <c r="R45" s="10">
        <f aca="true" t="shared" si="31" ref="R45:W45">R24/$C24*100</f>
        <v>9.79020979020979</v>
      </c>
      <c r="S45" s="297">
        <f t="shared" si="31"/>
        <v>0</v>
      </c>
      <c r="T45" s="146">
        <f t="shared" si="31"/>
        <v>0</v>
      </c>
      <c r="U45" s="10">
        <f t="shared" si="31"/>
        <v>0</v>
      </c>
      <c r="V45" s="10">
        <f t="shared" si="31"/>
        <v>0</v>
      </c>
      <c r="W45" s="60">
        <f t="shared" si="31"/>
        <v>0</v>
      </c>
    </row>
  </sheetData>
  <sheetProtection/>
  <mergeCells count="25">
    <mergeCell ref="H4:H5"/>
    <mergeCell ref="I4:I5"/>
    <mergeCell ref="B3:B5"/>
    <mergeCell ref="C3:C4"/>
    <mergeCell ref="D3:J3"/>
    <mergeCell ref="M3:N3"/>
    <mergeCell ref="M4:M5"/>
    <mergeCell ref="N4:N5"/>
    <mergeCell ref="D4:D5"/>
    <mergeCell ref="E4:E5"/>
    <mergeCell ref="F4:F5"/>
    <mergeCell ref="G4:G5"/>
    <mergeCell ref="S4:S5"/>
    <mergeCell ref="T2:W2"/>
    <mergeCell ref="T4:T5"/>
    <mergeCell ref="U4:U5"/>
    <mergeCell ref="V4:V5"/>
    <mergeCell ref="T3:W3"/>
    <mergeCell ref="W4:W5"/>
    <mergeCell ref="J4:J5"/>
    <mergeCell ref="K4:K5"/>
    <mergeCell ref="L4:L5"/>
    <mergeCell ref="R4:R5"/>
    <mergeCell ref="O4:O5"/>
    <mergeCell ref="Q4:Q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5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5.875" defaultRowHeight="13.5"/>
  <cols>
    <col min="1" max="1" width="9.00390625" style="228" customWidth="1"/>
    <col min="2" max="2" width="10.625" style="228" customWidth="1"/>
    <col min="3" max="3" width="11.25390625" style="228" bestFit="1" customWidth="1"/>
    <col min="4" max="4" width="9.25390625" style="228" bestFit="1" customWidth="1"/>
    <col min="5" max="5" width="7.50390625" style="228" customWidth="1"/>
    <col min="6" max="6" width="7.125" style="228" customWidth="1"/>
    <col min="7" max="8" width="5.875" style="228" customWidth="1"/>
    <col min="9" max="9" width="6.25390625" style="228" customWidth="1"/>
    <col min="10" max="10" width="5.875" style="228" customWidth="1"/>
    <col min="11" max="11" width="8.25390625" style="228" customWidth="1"/>
    <col min="12" max="14" width="6.875" style="228" customWidth="1"/>
    <col min="15" max="15" width="6.00390625" style="228" customWidth="1"/>
    <col min="16" max="18" width="7.125" style="228" customWidth="1"/>
    <col min="19" max="19" width="4.50390625" style="228" customWidth="1"/>
    <col min="20" max="22" width="4.375" style="228" customWidth="1"/>
    <col min="23" max="23" width="4.50390625" style="228" customWidth="1"/>
    <col min="24" max="250" width="9.00390625" style="228" customWidth="1"/>
    <col min="251" max="251" width="10.625" style="228" customWidth="1"/>
    <col min="252" max="252" width="11.25390625" style="228" bestFit="1" customWidth="1"/>
    <col min="253" max="253" width="9.25390625" style="228" bestFit="1" customWidth="1"/>
    <col min="254" max="254" width="7.50390625" style="228" customWidth="1"/>
    <col min="255" max="255" width="7.125" style="228" customWidth="1"/>
    <col min="256" max="16384" width="5.875" style="228" customWidth="1"/>
  </cols>
  <sheetData>
    <row r="1" ht="17.25">
      <c r="B1" s="227" t="s">
        <v>76</v>
      </c>
    </row>
    <row r="2" spans="2:23" ht="18" thickBot="1">
      <c r="B2" s="227"/>
      <c r="T2" s="381" t="s">
        <v>84</v>
      </c>
      <c r="U2" s="381"/>
      <c r="V2" s="381"/>
      <c r="W2" s="381"/>
    </row>
    <row r="3" spans="2:23" ht="29.25" customHeight="1" thickBot="1">
      <c r="B3" s="409" t="s">
        <v>0</v>
      </c>
      <c r="C3" s="412" t="s">
        <v>1</v>
      </c>
      <c r="D3" s="414" t="s">
        <v>2</v>
      </c>
      <c r="E3" s="415"/>
      <c r="F3" s="415"/>
      <c r="G3" s="415"/>
      <c r="H3" s="415"/>
      <c r="I3" s="415"/>
      <c r="J3" s="416"/>
      <c r="K3" s="229" t="s">
        <v>65</v>
      </c>
      <c r="L3" s="230" t="s">
        <v>66</v>
      </c>
      <c r="M3" s="417" t="s">
        <v>3</v>
      </c>
      <c r="N3" s="418"/>
      <c r="O3" s="229" t="s">
        <v>67</v>
      </c>
      <c r="P3" s="229" t="s">
        <v>68</v>
      </c>
      <c r="Q3" s="229" t="s">
        <v>69</v>
      </c>
      <c r="R3" s="229" t="s">
        <v>70</v>
      </c>
      <c r="S3" s="230" t="s">
        <v>71</v>
      </c>
      <c r="T3" s="429" t="s">
        <v>52</v>
      </c>
      <c r="U3" s="430"/>
      <c r="V3" s="430"/>
      <c r="W3" s="431"/>
    </row>
    <row r="4" spans="2:23" ht="45.75" customHeight="1">
      <c r="B4" s="410"/>
      <c r="C4" s="413"/>
      <c r="D4" s="432" t="s">
        <v>4</v>
      </c>
      <c r="E4" s="434" t="s">
        <v>5</v>
      </c>
      <c r="F4" s="419" t="s">
        <v>6</v>
      </c>
      <c r="G4" s="419" t="s">
        <v>7</v>
      </c>
      <c r="H4" s="419" t="s">
        <v>8</v>
      </c>
      <c r="I4" s="419" t="s">
        <v>9</v>
      </c>
      <c r="J4" s="421" t="s">
        <v>10</v>
      </c>
      <c r="K4" s="423" t="s">
        <v>11</v>
      </c>
      <c r="L4" s="425" t="s">
        <v>4</v>
      </c>
      <c r="M4" s="427" t="s">
        <v>12</v>
      </c>
      <c r="N4" s="421" t="s">
        <v>13</v>
      </c>
      <c r="O4" s="440" t="s">
        <v>14</v>
      </c>
      <c r="P4" s="231" t="s">
        <v>72</v>
      </c>
      <c r="Q4" s="423" t="s">
        <v>15</v>
      </c>
      <c r="R4" s="442" t="s">
        <v>16</v>
      </c>
      <c r="S4" s="444" t="s">
        <v>73</v>
      </c>
      <c r="T4" s="446" t="s">
        <v>17</v>
      </c>
      <c r="U4" s="436" t="s">
        <v>18</v>
      </c>
      <c r="V4" s="436" t="s">
        <v>19</v>
      </c>
      <c r="W4" s="438" t="s">
        <v>20</v>
      </c>
    </row>
    <row r="5" spans="2:23" ht="44.25" customHeight="1" thickBot="1">
      <c r="B5" s="411"/>
      <c r="C5" s="232" t="s">
        <v>21</v>
      </c>
      <c r="D5" s="433"/>
      <c r="E5" s="435"/>
      <c r="F5" s="420"/>
      <c r="G5" s="420"/>
      <c r="H5" s="420"/>
      <c r="I5" s="420"/>
      <c r="J5" s="422"/>
      <c r="K5" s="424"/>
      <c r="L5" s="426"/>
      <c r="M5" s="428"/>
      <c r="N5" s="422"/>
      <c r="O5" s="441"/>
      <c r="P5" s="233" t="s">
        <v>22</v>
      </c>
      <c r="Q5" s="424"/>
      <c r="R5" s="443"/>
      <c r="S5" s="445"/>
      <c r="T5" s="447"/>
      <c r="U5" s="437"/>
      <c r="V5" s="437"/>
      <c r="W5" s="439"/>
    </row>
    <row r="6" spans="2:23" ht="13.5">
      <c r="B6" s="234" t="s">
        <v>23</v>
      </c>
      <c r="C6" s="235">
        <f>D6+K6+L6+O6+P6+Q6+R6+S6</f>
        <v>10813</v>
      </c>
      <c r="D6" s="236">
        <f aca="true" t="shared" si="0" ref="D6:K6">SUM(D7:D17)</f>
        <v>7000</v>
      </c>
      <c r="E6" s="237">
        <f t="shared" si="0"/>
        <v>6865</v>
      </c>
      <c r="F6" s="238">
        <f t="shared" si="0"/>
        <v>130</v>
      </c>
      <c r="G6" s="238">
        <f t="shared" si="0"/>
        <v>1</v>
      </c>
      <c r="H6" s="238">
        <f t="shared" si="0"/>
        <v>1</v>
      </c>
      <c r="I6" s="238">
        <f t="shared" si="0"/>
        <v>3</v>
      </c>
      <c r="J6" s="239">
        <f t="shared" si="0"/>
        <v>0</v>
      </c>
      <c r="K6" s="240">
        <f t="shared" si="0"/>
        <v>1154</v>
      </c>
      <c r="L6" s="240">
        <f>M6+N6</f>
        <v>801</v>
      </c>
      <c r="M6" s="241">
        <f aca="true" t="shared" si="1" ref="M6:W6">SUM(M7:M17)</f>
        <v>226</v>
      </c>
      <c r="N6" s="239">
        <f t="shared" si="1"/>
        <v>575</v>
      </c>
      <c r="O6" s="240">
        <f t="shared" si="1"/>
        <v>71</v>
      </c>
      <c r="P6" s="240">
        <f t="shared" si="1"/>
        <v>1068</v>
      </c>
      <c r="Q6" s="240">
        <f t="shared" si="1"/>
        <v>57</v>
      </c>
      <c r="R6" s="240">
        <f t="shared" si="1"/>
        <v>662</v>
      </c>
      <c r="S6" s="242">
        <f t="shared" si="1"/>
        <v>0</v>
      </c>
      <c r="T6" s="243">
        <f t="shared" si="1"/>
        <v>0</v>
      </c>
      <c r="U6" s="240">
        <f t="shared" si="1"/>
        <v>2</v>
      </c>
      <c r="V6" s="240">
        <f t="shared" si="1"/>
        <v>0</v>
      </c>
      <c r="W6" s="244">
        <f t="shared" si="1"/>
        <v>0</v>
      </c>
    </row>
    <row r="7" spans="2:23" ht="13.5">
      <c r="B7" s="245" t="s">
        <v>24</v>
      </c>
      <c r="C7" s="246">
        <f>D7+K7+L7+O7+P7+Q7+R7+S7</f>
        <v>8927</v>
      </c>
      <c r="D7" s="247">
        <f>SUM(E7:J7)</f>
        <v>6163</v>
      </c>
      <c r="E7" s="248">
        <f>'【男】公立'!E7+'【男】国・私立'!E7+'【男】国・私立'!E9</f>
        <v>6064</v>
      </c>
      <c r="F7" s="249">
        <f>'【男】公立'!F7+'【男】国・私立'!F7+'【男】国・私立'!F9</f>
        <v>97</v>
      </c>
      <c r="G7" s="249">
        <f>'【男】公立'!G7+'【男】国・私立'!G7+'【男】国・私立'!G9</f>
        <v>1</v>
      </c>
      <c r="H7" s="249">
        <f>'【男】公立'!H7+'【男】国・私立'!H7+'【男】国・私立'!H9</f>
        <v>1</v>
      </c>
      <c r="I7" s="249">
        <f>'【男】公立'!I7+'【男】国・私立'!I7+'【男】国・私立'!I9</f>
        <v>0</v>
      </c>
      <c r="J7" s="250">
        <f>'【男】公立'!J7+'【男】国・私立'!J7+'【男】国・私立'!J9</f>
        <v>0</v>
      </c>
      <c r="K7" s="251">
        <f>'【男】公立'!K7+'【男】国・私立'!K7+'【男】国・私立'!K9</f>
        <v>922</v>
      </c>
      <c r="L7" s="252">
        <f>M7+N7</f>
        <v>665</v>
      </c>
      <c r="M7" s="253">
        <f>'【男】公立'!M7+'【男】国・私立'!M7+'【男】国・私立'!M9</f>
        <v>152</v>
      </c>
      <c r="N7" s="250">
        <f>'【男】公立'!N7+'【男】国・私立'!N7+'【男】国・私立'!N9</f>
        <v>513</v>
      </c>
      <c r="O7" s="251">
        <f>'【男】公立'!O7+'【男】国・私立'!O7+'【男】国・私立'!O9</f>
        <v>43</v>
      </c>
      <c r="P7" s="251">
        <f>'【男】公立'!P7+'【男】国・私立'!P7+'【男】国・私立'!P9</f>
        <v>510</v>
      </c>
      <c r="Q7" s="251">
        <f>'【男】公立'!Q7+'【男】国・私立'!Q7+'【男】国・私立'!Q9</f>
        <v>46</v>
      </c>
      <c r="R7" s="251">
        <f>'【男】公立'!R7+'【男】国・私立'!R7+'【男】国・私立'!R9</f>
        <v>578</v>
      </c>
      <c r="S7" s="254">
        <f>'【男】公立'!S7+'【男】国・私立'!S7+'【男】国・私立'!S9</f>
        <v>0</v>
      </c>
      <c r="T7" s="255">
        <f>'【男】公立'!T7+'【男】国・私立'!T7+'【男】国・私立'!T9</f>
        <v>0</v>
      </c>
      <c r="U7" s="251">
        <f>'【男】公立'!U7+'【男】国・私立'!U7+'【男】国・私立'!U9</f>
        <v>2</v>
      </c>
      <c r="V7" s="251">
        <f>'【男】公立'!V7+'【男】国・私立'!V7+'【男】国・私立'!V9</f>
        <v>0</v>
      </c>
      <c r="W7" s="256">
        <f>'【男】公立'!W7+'【男】国・私立'!W7+'【男】国・私立'!W9</f>
        <v>0</v>
      </c>
    </row>
    <row r="8" spans="2:23" ht="13.5">
      <c r="B8" s="245" t="s">
        <v>25</v>
      </c>
      <c r="C8" s="246">
        <f>D8+K8+L8+O8+P8+Q8+R8+S8</f>
        <v>177</v>
      </c>
      <c r="D8" s="247">
        <f aca="true" t="shared" si="2" ref="D8:D16">SUM(E8:J8)</f>
        <v>46</v>
      </c>
      <c r="E8" s="248">
        <f>'【男】公立'!E8</f>
        <v>44</v>
      </c>
      <c r="F8" s="249">
        <f>'【男】公立'!F8</f>
        <v>2</v>
      </c>
      <c r="G8" s="249">
        <f>'【男】公立'!G8</f>
        <v>0</v>
      </c>
      <c r="H8" s="249">
        <f>'【男】公立'!H8</f>
        <v>0</v>
      </c>
      <c r="I8" s="249">
        <f>'【男】公立'!I8</f>
        <v>0</v>
      </c>
      <c r="J8" s="250">
        <f>'【男】公立'!J8</f>
        <v>0</v>
      </c>
      <c r="K8" s="251">
        <f>'【男】公立'!K8</f>
        <v>54</v>
      </c>
      <c r="L8" s="252">
        <f aca="true" t="shared" si="3" ref="L8:L16">M8+N8</f>
        <v>1</v>
      </c>
      <c r="M8" s="253">
        <f>'【男】公立'!M8</f>
        <v>0</v>
      </c>
      <c r="N8" s="250">
        <f>'【男】公立'!N8</f>
        <v>1</v>
      </c>
      <c r="O8" s="251">
        <f>'【男】公立'!O8</f>
        <v>7</v>
      </c>
      <c r="P8" s="251">
        <f>'【男】公立'!P8</f>
        <v>63</v>
      </c>
      <c r="Q8" s="251">
        <f>'【男】公立'!Q8</f>
        <v>2</v>
      </c>
      <c r="R8" s="251">
        <f>'【男】公立'!R8</f>
        <v>4</v>
      </c>
      <c r="S8" s="254">
        <f>'【男】公立'!S8</f>
        <v>0</v>
      </c>
      <c r="T8" s="255">
        <f>'【男】公立'!T8</f>
        <v>0</v>
      </c>
      <c r="U8" s="251">
        <f>'【男】公立'!U8</f>
        <v>0</v>
      </c>
      <c r="V8" s="251">
        <f>'【男】公立'!V8</f>
        <v>0</v>
      </c>
      <c r="W8" s="256">
        <f>'【男】公立'!W8</f>
        <v>0</v>
      </c>
    </row>
    <row r="9" spans="2:23" ht="13.5">
      <c r="B9" s="245" t="s">
        <v>26</v>
      </c>
      <c r="C9" s="246">
        <f aca="true" t="shared" si="4" ref="C9:C16">D9+K9+L9+O9+P9+Q9+R9+S9</f>
        <v>548</v>
      </c>
      <c r="D9" s="247">
        <f t="shared" si="2"/>
        <v>148</v>
      </c>
      <c r="E9" s="248">
        <f>'【男】公立'!E9</f>
        <v>140</v>
      </c>
      <c r="F9" s="249">
        <f>'【男】公立'!F9</f>
        <v>8</v>
      </c>
      <c r="G9" s="249">
        <f>'【男】公立'!G9</f>
        <v>0</v>
      </c>
      <c r="H9" s="249">
        <f>'【男】公立'!H9</f>
        <v>0</v>
      </c>
      <c r="I9" s="249">
        <f>'【男】公立'!I9</f>
        <v>0</v>
      </c>
      <c r="J9" s="250">
        <f>'【男】公立'!J9</f>
        <v>0</v>
      </c>
      <c r="K9" s="251">
        <f>'【男】公立'!K9</f>
        <v>52</v>
      </c>
      <c r="L9" s="252">
        <f t="shared" si="3"/>
        <v>4</v>
      </c>
      <c r="M9" s="253">
        <f>'【男】公立'!M9</f>
        <v>0</v>
      </c>
      <c r="N9" s="250">
        <f>'【男】公立'!N9</f>
        <v>4</v>
      </c>
      <c r="O9" s="251">
        <f>'【男】公立'!O9</f>
        <v>12</v>
      </c>
      <c r="P9" s="251">
        <f>'【男】公立'!P9</f>
        <v>326</v>
      </c>
      <c r="Q9" s="251">
        <f>'【男】公立'!Q9</f>
        <v>2</v>
      </c>
      <c r="R9" s="251">
        <f>'【男】公立'!R9</f>
        <v>4</v>
      </c>
      <c r="S9" s="254">
        <f>'【男】公立'!S9</f>
        <v>0</v>
      </c>
      <c r="T9" s="255">
        <f>'【男】公立'!T9</f>
        <v>0</v>
      </c>
      <c r="U9" s="251">
        <f>'【男】公立'!U9</f>
        <v>0</v>
      </c>
      <c r="V9" s="251">
        <f>'【男】公立'!V9</f>
        <v>0</v>
      </c>
      <c r="W9" s="256">
        <f>'【男】公立'!W9</f>
        <v>0</v>
      </c>
    </row>
    <row r="10" spans="2:23" ht="13.5">
      <c r="B10" s="245" t="s">
        <v>27</v>
      </c>
      <c r="C10" s="246">
        <f t="shared" si="4"/>
        <v>174</v>
      </c>
      <c r="D10" s="247">
        <f t="shared" si="2"/>
        <v>80</v>
      </c>
      <c r="E10" s="248">
        <f>'【男】公立'!E10+'【男】国・私立'!E10</f>
        <v>74</v>
      </c>
      <c r="F10" s="249">
        <f>'【男】公立'!F10+'【男】国・私立'!F10</f>
        <v>6</v>
      </c>
      <c r="G10" s="249">
        <f>'【男】公立'!G10+'【男】国・私立'!G10</f>
        <v>0</v>
      </c>
      <c r="H10" s="249">
        <f>'【男】公立'!H10+'【男】国・私立'!H10</f>
        <v>0</v>
      </c>
      <c r="I10" s="249">
        <f>'【男】公立'!I10+'【男】国・私立'!I10</f>
        <v>0</v>
      </c>
      <c r="J10" s="250">
        <f>'【男】公立'!J10+'【男】国・私立'!J10</f>
        <v>0</v>
      </c>
      <c r="K10" s="251">
        <f>'【男】公立'!K10+'【男】国・私立'!K10</f>
        <v>24</v>
      </c>
      <c r="L10" s="252">
        <f t="shared" si="3"/>
        <v>2</v>
      </c>
      <c r="M10" s="253">
        <f>'【男】公立'!M10+'【男】国・私立'!M10</f>
        <v>0</v>
      </c>
      <c r="N10" s="250">
        <f>'【男】公立'!N10+'【男】国・私立'!N10</f>
        <v>2</v>
      </c>
      <c r="O10" s="251">
        <f>'【男】公立'!O10+'【男】国・私立'!O10</f>
        <v>2</v>
      </c>
      <c r="P10" s="251">
        <f>'【男】公立'!P10+'【男】国・私立'!P10</f>
        <v>62</v>
      </c>
      <c r="Q10" s="251">
        <f>'【男】公立'!Q10+'【男】国・私立'!Q10</f>
        <v>1</v>
      </c>
      <c r="R10" s="251">
        <f>'【男】公立'!R10+'【男】国・私立'!R10</f>
        <v>3</v>
      </c>
      <c r="S10" s="254">
        <f>'【男】公立'!S10+'【男】国・私立'!S10</f>
        <v>0</v>
      </c>
      <c r="T10" s="255">
        <f>'【男】公立'!T10+'【男】国・私立'!T10</f>
        <v>0</v>
      </c>
      <c r="U10" s="251">
        <f>'【男】公立'!U10+'【男】国・私立'!U10</f>
        <v>0</v>
      </c>
      <c r="V10" s="251">
        <f>'【男】公立'!V10+'【男】国・私立'!V10</f>
        <v>0</v>
      </c>
      <c r="W10" s="256">
        <f>'【男】公立'!W10+'【男】国・私立'!W10</f>
        <v>0</v>
      </c>
    </row>
    <row r="11" spans="2:23" ht="13.5">
      <c r="B11" s="245" t="s">
        <v>28</v>
      </c>
      <c r="C11" s="246">
        <f t="shared" si="4"/>
        <v>66</v>
      </c>
      <c r="D11" s="247">
        <f t="shared" si="2"/>
        <v>15</v>
      </c>
      <c r="E11" s="248">
        <f>'【男】公立'!E11</f>
        <v>14</v>
      </c>
      <c r="F11" s="249">
        <f>'【男】公立'!F11</f>
        <v>1</v>
      </c>
      <c r="G11" s="249">
        <f>'【男】公立'!G11</f>
        <v>0</v>
      </c>
      <c r="H11" s="249">
        <f>'【男】公立'!H11</f>
        <v>0</v>
      </c>
      <c r="I11" s="249">
        <f>'【男】公立'!I11</f>
        <v>0</v>
      </c>
      <c r="J11" s="250">
        <f>'【男】公立'!J11</f>
        <v>0</v>
      </c>
      <c r="K11" s="251">
        <f>'【男】公立'!K11</f>
        <v>14</v>
      </c>
      <c r="L11" s="252">
        <f t="shared" si="3"/>
        <v>0</v>
      </c>
      <c r="M11" s="253">
        <f>'【男】公立'!M11</f>
        <v>0</v>
      </c>
      <c r="N11" s="250">
        <f>'【男】公立'!N11</f>
        <v>0</v>
      </c>
      <c r="O11" s="251">
        <f>'【男】公立'!O11</f>
        <v>4</v>
      </c>
      <c r="P11" s="251">
        <f>'【男】公立'!P11</f>
        <v>32</v>
      </c>
      <c r="Q11" s="251">
        <f>'【男】公立'!Q11</f>
        <v>0</v>
      </c>
      <c r="R11" s="251">
        <f>'【男】公立'!R11</f>
        <v>1</v>
      </c>
      <c r="S11" s="254">
        <f>'【男】公立'!S11</f>
        <v>0</v>
      </c>
      <c r="T11" s="255">
        <f>'【男】公立'!T11</f>
        <v>0</v>
      </c>
      <c r="U11" s="251">
        <f>'【男】公立'!U11</f>
        <v>0</v>
      </c>
      <c r="V11" s="251">
        <f>'【男】公立'!V11</f>
        <v>0</v>
      </c>
      <c r="W11" s="256">
        <f>'【男】公立'!W11</f>
        <v>0</v>
      </c>
    </row>
    <row r="12" spans="2:23" ht="13.5">
      <c r="B12" s="245" t="s">
        <v>29</v>
      </c>
      <c r="C12" s="246">
        <f t="shared" si="4"/>
        <v>1</v>
      </c>
      <c r="D12" s="247">
        <f t="shared" si="2"/>
        <v>0</v>
      </c>
      <c r="E12" s="248">
        <f>'【男】公立'!E12</f>
        <v>0</v>
      </c>
      <c r="F12" s="249">
        <f>'【男】公立'!F12</f>
        <v>0</v>
      </c>
      <c r="G12" s="249">
        <f>'【男】公立'!G12</f>
        <v>0</v>
      </c>
      <c r="H12" s="249">
        <f>'【男】公立'!H12</f>
        <v>0</v>
      </c>
      <c r="I12" s="249">
        <f>'【男】公立'!I12</f>
        <v>0</v>
      </c>
      <c r="J12" s="250">
        <f>'【男】公立'!J12</f>
        <v>0</v>
      </c>
      <c r="K12" s="251">
        <f>'【男】公立'!K12</f>
        <v>0</v>
      </c>
      <c r="L12" s="252">
        <f t="shared" si="3"/>
        <v>0</v>
      </c>
      <c r="M12" s="253">
        <f>'【男】公立'!M12</f>
        <v>0</v>
      </c>
      <c r="N12" s="250">
        <f>'【男】公立'!N12</f>
        <v>0</v>
      </c>
      <c r="O12" s="251">
        <f>'【男】公立'!O12</f>
        <v>0</v>
      </c>
      <c r="P12" s="251">
        <f>'【男】公立'!P12</f>
        <v>1</v>
      </c>
      <c r="Q12" s="251">
        <f>'【男】公立'!Q12</f>
        <v>0</v>
      </c>
      <c r="R12" s="251">
        <f>'【男】公立'!R12</f>
        <v>0</v>
      </c>
      <c r="S12" s="254">
        <f>'【男】公立'!S12</f>
        <v>0</v>
      </c>
      <c r="T12" s="255">
        <f>'【男】公立'!T12</f>
        <v>0</v>
      </c>
      <c r="U12" s="251">
        <f>'【男】公立'!U12</f>
        <v>0</v>
      </c>
      <c r="V12" s="251">
        <f>'【男】公立'!V12</f>
        <v>0</v>
      </c>
      <c r="W12" s="256">
        <f>'【男】公立'!W12</f>
        <v>0</v>
      </c>
    </row>
    <row r="13" spans="2:23" ht="13.5">
      <c r="B13" s="245" t="s">
        <v>58</v>
      </c>
      <c r="C13" s="246">
        <f t="shared" si="4"/>
        <v>3</v>
      </c>
      <c r="D13" s="247">
        <f t="shared" si="2"/>
        <v>3</v>
      </c>
      <c r="E13" s="248">
        <f>'【男】国・私立'!E11</f>
        <v>0</v>
      </c>
      <c r="F13" s="249">
        <f>'【男】国・私立'!F11</f>
        <v>0</v>
      </c>
      <c r="G13" s="249">
        <f>'【男】国・私立'!G11</f>
        <v>0</v>
      </c>
      <c r="H13" s="249">
        <f>'【男】国・私立'!H11</f>
        <v>0</v>
      </c>
      <c r="I13" s="249">
        <f>'【男】国・私立'!I11</f>
        <v>3</v>
      </c>
      <c r="J13" s="250">
        <f>'【男】国・私立'!J11</f>
        <v>0</v>
      </c>
      <c r="K13" s="251">
        <f>'【男】国・私立'!K11</f>
        <v>0</v>
      </c>
      <c r="L13" s="252">
        <f t="shared" si="3"/>
        <v>0</v>
      </c>
      <c r="M13" s="253">
        <f>'【男】国・私立'!M11</f>
        <v>0</v>
      </c>
      <c r="N13" s="250">
        <f>'【男】国・私立'!N11</f>
        <v>0</v>
      </c>
      <c r="O13" s="251">
        <f>'【男】国・私立'!O11</f>
        <v>0</v>
      </c>
      <c r="P13" s="251">
        <f>'【男】国・私立'!P11</f>
        <v>0</v>
      </c>
      <c r="Q13" s="251">
        <f>'【男】国・私立'!Q11</f>
        <v>0</v>
      </c>
      <c r="R13" s="251">
        <f>'【男】国・私立'!R11</f>
        <v>0</v>
      </c>
      <c r="S13" s="254">
        <f>'【男】国・私立'!S11</f>
        <v>0</v>
      </c>
      <c r="T13" s="255">
        <f>'【男】国・私立'!T11</f>
        <v>0</v>
      </c>
      <c r="U13" s="251">
        <f>'【男】国・私立'!U11</f>
        <v>0</v>
      </c>
      <c r="V13" s="251">
        <f>'【男】国・私立'!V11</f>
        <v>0</v>
      </c>
      <c r="W13" s="256">
        <f>'【男】国・私立'!W11</f>
        <v>0</v>
      </c>
    </row>
    <row r="14" spans="2:23" ht="13.5">
      <c r="B14" s="245" t="s">
        <v>30</v>
      </c>
      <c r="C14" s="246">
        <f t="shared" si="4"/>
        <v>55</v>
      </c>
      <c r="D14" s="247">
        <f t="shared" si="2"/>
        <v>32</v>
      </c>
      <c r="E14" s="248">
        <f>'【男】公立'!E13</f>
        <v>31</v>
      </c>
      <c r="F14" s="249">
        <f>'【男】公立'!F13</f>
        <v>1</v>
      </c>
      <c r="G14" s="249">
        <f>'【男】公立'!G13</f>
        <v>0</v>
      </c>
      <c r="H14" s="249">
        <f>'【男】公立'!H13</f>
        <v>0</v>
      </c>
      <c r="I14" s="249">
        <f>'【男】公立'!I13</f>
        <v>0</v>
      </c>
      <c r="J14" s="250">
        <f>'【男】公立'!J13</f>
        <v>0</v>
      </c>
      <c r="K14" s="251">
        <f>'【男】公立'!K13</f>
        <v>9</v>
      </c>
      <c r="L14" s="252">
        <f t="shared" si="3"/>
        <v>1</v>
      </c>
      <c r="M14" s="253">
        <f>'【男】公立'!M13</f>
        <v>0</v>
      </c>
      <c r="N14" s="250">
        <f>'【男】公立'!N13</f>
        <v>1</v>
      </c>
      <c r="O14" s="251">
        <f>'【男】公立'!O13</f>
        <v>0</v>
      </c>
      <c r="P14" s="251">
        <f>'【男】公立'!P13</f>
        <v>6</v>
      </c>
      <c r="Q14" s="251">
        <f>'【男】公立'!Q13</f>
        <v>1</v>
      </c>
      <c r="R14" s="251">
        <f>'【男】公立'!R13</f>
        <v>6</v>
      </c>
      <c r="S14" s="254">
        <f>'【男】公立'!S13</f>
        <v>0</v>
      </c>
      <c r="T14" s="255">
        <f>'【男】公立'!T13</f>
        <v>0</v>
      </c>
      <c r="U14" s="251">
        <f>'【男】公立'!U13</f>
        <v>0</v>
      </c>
      <c r="V14" s="251">
        <f>'【男】公立'!V13</f>
        <v>0</v>
      </c>
      <c r="W14" s="256">
        <f>'【男】公立'!W13</f>
        <v>0</v>
      </c>
    </row>
    <row r="15" spans="2:23" ht="13.5">
      <c r="B15" s="245" t="s">
        <v>59</v>
      </c>
      <c r="C15" s="246">
        <f t="shared" si="4"/>
        <v>3</v>
      </c>
      <c r="D15" s="247">
        <f t="shared" si="2"/>
        <v>0</v>
      </c>
      <c r="E15" s="248">
        <f>'【男】国・私立'!E12</f>
        <v>0</v>
      </c>
      <c r="F15" s="249">
        <f>'【男】国・私立'!F12</f>
        <v>0</v>
      </c>
      <c r="G15" s="249">
        <f>'【男】国・私立'!G12</f>
        <v>0</v>
      </c>
      <c r="H15" s="249">
        <f>'【男】国・私立'!H12</f>
        <v>0</v>
      </c>
      <c r="I15" s="249">
        <f>'【男】国・私立'!I12</f>
        <v>0</v>
      </c>
      <c r="J15" s="250">
        <f>'【男】国・私立'!J12</f>
        <v>0</v>
      </c>
      <c r="K15" s="251">
        <f>'【男】国・私立'!K12</f>
        <v>1</v>
      </c>
      <c r="L15" s="252">
        <f t="shared" si="3"/>
        <v>0</v>
      </c>
      <c r="M15" s="253">
        <f>'【男】国・私立'!M12</f>
        <v>0</v>
      </c>
      <c r="N15" s="250">
        <f>'【男】国・私立'!N12</f>
        <v>0</v>
      </c>
      <c r="O15" s="251">
        <f>'【男】国・私立'!O12</f>
        <v>0</v>
      </c>
      <c r="P15" s="251">
        <f>'【男】国・私立'!P12</f>
        <v>2</v>
      </c>
      <c r="Q15" s="251">
        <f>'【男】国・私立'!Q12</f>
        <v>0</v>
      </c>
      <c r="R15" s="251">
        <f>'【男】国・私立'!R12</f>
        <v>0</v>
      </c>
      <c r="S15" s="254">
        <f>'【男】国・私立'!S12</f>
        <v>0</v>
      </c>
      <c r="T15" s="255">
        <f>'【男】国・私立'!T12</f>
        <v>0</v>
      </c>
      <c r="U15" s="251">
        <f>'【男】国・私立'!U12</f>
        <v>0</v>
      </c>
      <c r="V15" s="251">
        <f>'【男】国・私立'!V12</f>
        <v>0</v>
      </c>
      <c r="W15" s="256">
        <f>'【男】国・私立'!W12</f>
        <v>0</v>
      </c>
    </row>
    <row r="16" spans="2:23" ht="13.5">
      <c r="B16" s="245" t="s">
        <v>31</v>
      </c>
      <c r="C16" s="246">
        <f t="shared" si="4"/>
        <v>233</v>
      </c>
      <c r="D16" s="247">
        <f t="shared" si="2"/>
        <v>87</v>
      </c>
      <c r="E16" s="248">
        <f>'【男】公立'!E14+'【男】国・私立'!E13</f>
        <v>75</v>
      </c>
      <c r="F16" s="249">
        <f>'【男】公立'!F14+'【男】国・私立'!F13</f>
        <v>12</v>
      </c>
      <c r="G16" s="249">
        <f>'【男】公立'!G14+'【男】国・私立'!G13</f>
        <v>0</v>
      </c>
      <c r="H16" s="249">
        <f>'【男】公立'!H14+'【男】国・私立'!H13</f>
        <v>0</v>
      </c>
      <c r="I16" s="249">
        <f>'【男】公立'!I14+'【男】国・私立'!I13</f>
        <v>0</v>
      </c>
      <c r="J16" s="250">
        <f>'【男】公立'!J14+'【男】国・私立'!J13</f>
        <v>0</v>
      </c>
      <c r="K16" s="251">
        <f>'【男】公立'!K14+'【男】国・私立'!K13</f>
        <v>57</v>
      </c>
      <c r="L16" s="252">
        <f t="shared" si="3"/>
        <v>2</v>
      </c>
      <c r="M16" s="253">
        <f>'【男】公立'!M14+'【男】国・私立'!M13</f>
        <v>2</v>
      </c>
      <c r="N16" s="250">
        <f>'【男】公立'!N14+'【男】国・私立'!N13</f>
        <v>0</v>
      </c>
      <c r="O16" s="251">
        <f>'【男】公立'!O14+'【男】国・私立'!O13</f>
        <v>3</v>
      </c>
      <c r="P16" s="251">
        <f>'【男】公立'!P14+'【男】国・私立'!P13</f>
        <v>58</v>
      </c>
      <c r="Q16" s="251">
        <f>'【男】公立'!Q14+'【男】国・私立'!Q13</f>
        <v>3</v>
      </c>
      <c r="R16" s="251">
        <f>'【男】公立'!R14+'【男】国・私立'!R13</f>
        <v>23</v>
      </c>
      <c r="S16" s="254">
        <f>'【男】公立'!S14+'【男】国・私立'!S13</f>
        <v>0</v>
      </c>
      <c r="T16" s="255">
        <f>'【男】公立'!T14+'【男】国・私立'!T13</f>
        <v>0</v>
      </c>
      <c r="U16" s="251">
        <f>'【男】公立'!U14+'【男】国・私立'!U13</f>
        <v>0</v>
      </c>
      <c r="V16" s="251">
        <f>'【男】公立'!V14+'【男】国・私立'!V13</f>
        <v>0</v>
      </c>
      <c r="W16" s="256">
        <f>'【男】公立'!W14+'【男】国・私立'!W13</f>
        <v>0</v>
      </c>
    </row>
    <row r="17" spans="2:23" ht="13.5">
      <c r="B17" s="245" t="s">
        <v>32</v>
      </c>
      <c r="C17" s="246">
        <f aca="true" t="shared" si="5" ref="C17:C24">D17+K17+L17+O17+P17+Q17+R17+S17</f>
        <v>626</v>
      </c>
      <c r="D17" s="247">
        <f aca="true" t="shared" si="6" ref="D17:D24">SUM(E17:J17)</f>
        <v>426</v>
      </c>
      <c r="E17" s="248">
        <f>'【男】公立'!E15</f>
        <v>423</v>
      </c>
      <c r="F17" s="249">
        <f>'【男】公立'!F15</f>
        <v>3</v>
      </c>
      <c r="G17" s="249">
        <f>'【男】公立'!G15</f>
        <v>0</v>
      </c>
      <c r="H17" s="249">
        <f>'【男】公立'!H15</f>
        <v>0</v>
      </c>
      <c r="I17" s="249">
        <f>'【男】公立'!I15</f>
        <v>0</v>
      </c>
      <c r="J17" s="250">
        <f>'【男】公立'!J15</f>
        <v>0</v>
      </c>
      <c r="K17" s="251">
        <f>'【男】公立'!K15</f>
        <v>21</v>
      </c>
      <c r="L17" s="252">
        <f>M17+N17</f>
        <v>126</v>
      </c>
      <c r="M17" s="253">
        <f>'【男】公立'!M15</f>
        <v>72</v>
      </c>
      <c r="N17" s="250">
        <f>'【男】公立'!N15</f>
        <v>54</v>
      </c>
      <c r="O17" s="251">
        <f>'【男】公立'!O15</f>
        <v>0</v>
      </c>
      <c r="P17" s="251">
        <f>'【男】公立'!P15</f>
        <v>8</v>
      </c>
      <c r="Q17" s="251">
        <f>'【男】公立'!Q15</f>
        <v>2</v>
      </c>
      <c r="R17" s="251">
        <f>'【男】公立'!R15</f>
        <v>43</v>
      </c>
      <c r="S17" s="254">
        <f>'【男】公立'!S15</f>
        <v>0</v>
      </c>
      <c r="T17" s="255">
        <f>'【男】公立'!T15</f>
        <v>0</v>
      </c>
      <c r="U17" s="251">
        <f>'【男】公立'!U15</f>
        <v>0</v>
      </c>
      <c r="V17" s="251">
        <f>'【男】公立'!V15</f>
        <v>0</v>
      </c>
      <c r="W17" s="256">
        <f>'【男】公立'!W15</f>
        <v>0</v>
      </c>
    </row>
    <row r="18" spans="2:23" ht="13.5">
      <c r="B18" s="257" t="s">
        <v>33</v>
      </c>
      <c r="C18" s="258">
        <f t="shared" si="5"/>
        <v>257</v>
      </c>
      <c r="D18" s="259">
        <f t="shared" si="6"/>
        <v>48</v>
      </c>
      <c r="E18" s="260">
        <f aca="true" t="shared" si="7" ref="E18:K18">SUM(E19:E24)</f>
        <v>38</v>
      </c>
      <c r="F18" s="261">
        <f t="shared" si="7"/>
        <v>9</v>
      </c>
      <c r="G18" s="261">
        <f t="shared" si="7"/>
        <v>1</v>
      </c>
      <c r="H18" s="261">
        <f t="shared" si="7"/>
        <v>0</v>
      </c>
      <c r="I18" s="261">
        <f t="shared" si="7"/>
        <v>0</v>
      </c>
      <c r="J18" s="262">
        <f t="shared" si="7"/>
        <v>0</v>
      </c>
      <c r="K18" s="263">
        <f t="shared" si="7"/>
        <v>28</v>
      </c>
      <c r="L18" s="264">
        <f>SUM(M18:N18)</f>
        <v>15</v>
      </c>
      <c r="M18" s="260">
        <f aca="true" t="shared" si="8" ref="M18:W18">SUM(M19:M24)</f>
        <v>14</v>
      </c>
      <c r="N18" s="262">
        <f t="shared" si="8"/>
        <v>1</v>
      </c>
      <c r="O18" s="263">
        <f t="shared" si="8"/>
        <v>10</v>
      </c>
      <c r="P18" s="263">
        <f t="shared" si="8"/>
        <v>81</v>
      </c>
      <c r="Q18" s="263">
        <f t="shared" si="8"/>
        <v>53</v>
      </c>
      <c r="R18" s="263">
        <f t="shared" si="8"/>
        <v>22</v>
      </c>
      <c r="S18" s="265">
        <f t="shared" si="8"/>
        <v>0</v>
      </c>
      <c r="T18" s="266">
        <f t="shared" si="8"/>
        <v>0</v>
      </c>
      <c r="U18" s="263">
        <f t="shared" si="8"/>
        <v>0</v>
      </c>
      <c r="V18" s="263">
        <f t="shared" si="8"/>
        <v>0</v>
      </c>
      <c r="W18" s="267">
        <f t="shared" si="8"/>
        <v>0</v>
      </c>
    </row>
    <row r="19" spans="2:23" ht="13.5">
      <c r="B19" s="245" t="s">
        <v>24</v>
      </c>
      <c r="C19" s="246">
        <f t="shared" si="5"/>
        <v>157</v>
      </c>
      <c r="D19" s="247">
        <f t="shared" si="6"/>
        <v>14</v>
      </c>
      <c r="E19" s="253">
        <f>'【男】公立'!E17+'【男】国・私立'!E16</f>
        <v>11</v>
      </c>
      <c r="F19" s="249">
        <f>'【男】公立'!F17+'【男】国・私立'!F16</f>
        <v>2</v>
      </c>
      <c r="G19" s="249">
        <f>'【男】公立'!G17+'【男】国・私立'!G16</f>
        <v>1</v>
      </c>
      <c r="H19" s="249">
        <f>'【男】公立'!H17+'【男】国・私立'!H16</f>
        <v>0</v>
      </c>
      <c r="I19" s="249">
        <f>'【男】公立'!I17+'【男】国・私立'!I16</f>
        <v>0</v>
      </c>
      <c r="J19" s="250">
        <f>'【男】公立'!J17+'【男】国・私立'!J16</f>
        <v>0</v>
      </c>
      <c r="K19" s="251">
        <f>'【男】公立'!K17+'【男】国・私立'!K16</f>
        <v>18</v>
      </c>
      <c r="L19" s="252">
        <f aca="true" t="shared" si="9" ref="L19:L24">M19+N19</f>
        <v>14</v>
      </c>
      <c r="M19" s="253">
        <f>'【男】公立'!M17+'【男】国・私立'!M16</f>
        <v>14</v>
      </c>
      <c r="N19" s="250">
        <f>'【男】公立'!N17+'【男】国・私立'!N16</f>
        <v>0</v>
      </c>
      <c r="O19" s="251">
        <f>'【男】公立'!O17+'【男】国・私立'!O16</f>
        <v>6</v>
      </c>
      <c r="P19" s="251">
        <f>'【男】公立'!P17+'【男】国・私立'!P16</f>
        <v>46</v>
      </c>
      <c r="Q19" s="251">
        <f>'【男】公立'!Q17+'【男】国・私立'!Q16</f>
        <v>44</v>
      </c>
      <c r="R19" s="251">
        <f>'【男】公立'!R17+'【男】国・私立'!R16</f>
        <v>15</v>
      </c>
      <c r="S19" s="254">
        <f>'【男】公立'!S17+'【男】国・私立'!S16</f>
        <v>0</v>
      </c>
      <c r="T19" s="255">
        <f>'【男】公立'!T17+'【男】国・私立'!T16</f>
        <v>0</v>
      </c>
      <c r="U19" s="251">
        <f>'【男】公立'!U17+'【男】国・私立'!U16</f>
        <v>0</v>
      </c>
      <c r="V19" s="251">
        <f>'【男】公立'!V17+'【男】国・私立'!V16</f>
        <v>0</v>
      </c>
      <c r="W19" s="256">
        <f>'【男】公立'!W17+'【男】国・私立'!W16</f>
        <v>0</v>
      </c>
    </row>
    <row r="20" spans="2:23" ht="13.5">
      <c r="B20" s="245" t="s">
        <v>25</v>
      </c>
      <c r="C20" s="246">
        <f t="shared" si="5"/>
        <v>13</v>
      </c>
      <c r="D20" s="247">
        <f t="shared" si="6"/>
        <v>0</v>
      </c>
      <c r="E20" s="253">
        <f>'【男】公立'!E18</f>
        <v>0</v>
      </c>
      <c r="F20" s="249">
        <f>'【男】公立'!F18</f>
        <v>0</v>
      </c>
      <c r="G20" s="249">
        <f>'【男】公立'!G18</f>
        <v>0</v>
      </c>
      <c r="H20" s="249">
        <f>'【男】公立'!H18</f>
        <v>0</v>
      </c>
      <c r="I20" s="249">
        <f>'【男】公立'!I18</f>
        <v>0</v>
      </c>
      <c r="J20" s="250">
        <f>'【男】公立'!J18</f>
        <v>0</v>
      </c>
      <c r="K20" s="251">
        <f>'【男】公立'!K18</f>
        <v>0</v>
      </c>
      <c r="L20" s="252">
        <f t="shared" si="9"/>
        <v>0</v>
      </c>
      <c r="M20" s="253">
        <f>'【男】公立'!M18</f>
        <v>0</v>
      </c>
      <c r="N20" s="250">
        <f>'【男】公立'!N18</f>
        <v>0</v>
      </c>
      <c r="O20" s="251">
        <f>'【男】公立'!O18</f>
        <v>4</v>
      </c>
      <c r="P20" s="251">
        <f>'【男】公立'!P18</f>
        <v>7</v>
      </c>
      <c r="Q20" s="251">
        <f>'【男】公立'!Q18</f>
        <v>1</v>
      </c>
      <c r="R20" s="251">
        <f>'【男】公立'!R18</f>
        <v>1</v>
      </c>
      <c r="S20" s="254">
        <f>'【男】公立'!S18</f>
        <v>0</v>
      </c>
      <c r="T20" s="255">
        <f>'【男】公立'!T18</f>
        <v>0</v>
      </c>
      <c r="U20" s="251">
        <f>'【男】公立'!U18</f>
        <v>0</v>
      </c>
      <c r="V20" s="251">
        <f>'【男】公立'!V18</f>
        <v>0</v>
      </c>
      <c r="W20" s="256">
        <f>'【男】公立'!W18</f>
        <v>0</v>
      </c>
    </row>
    <row r="21" spans="2:23" ht="13.5">
      <c r="B21" s="245" t="s">
        <v>26</v>
      </c>
      <c r="C21" s="246">
        <f t="shared" si="5"/>
        <v>34</v>
      </c>
      <c r="D21" s="247">
        <f t="shared" si="6"/>
        <v>1</v>
      </c>
      <c r="E21" s="253">
        <f>'【男】公立'!E19</f>
        <v>1</v>
      </c>
      <c r="F21" s="249">
        <f>'【男】公立'!F19</f>
        <v>0</v>
      </c>
      <c r="G21" s="249">
        <f>'【男】公立'!G19</f>
        <v>0</v>
      </c>
      <c r="H21" s="249">
        <f>'【男】公立'!H19</f>
        <v>0</v>
      </c>
      <c r="I21" s="249">
        <f>'【男】公立'!I19</f>
        <v>0</v>
      </c>
      <c r="J21" s="250">
        <f>'【男】公立'!J19</f>
        <v>0</v>
      </c>
      <c r="K21" s="251">
        <f>'【男】公立'!K19</f>
        <v>2</v>
      </c>
      <c r="L21" s="252">
        <f t="shared" si="9"/>
        <v>0</v>
      </c>
      <c r="M21" s="253">
        <f>'【男】公立'!M19</f>
        <v>0</v>
      </c>
      <c r="N21" s="250">
        <f>'【男】公立'!N19</f>
        <v>0</v>
      </c>
      <c r="O21" s="251">
        <f>'【男】公立'!O19</f>
        <v>0</v>
      </c>
      <c r="P21" s="251">
        <f>'【男】公立'!P19</f>
        <v>23</v>
      </c>
      <c r="Q21" s="251">
        <f>'【男】公立'!Q19</f>
        <v>6</v>
      </c>
      <c r="R21" s="251">
        <f>'【男】公立'!R19</f>
        <v>2</v>
      </c>
      <c r="S21" s="254">
        <f>'【男】公立'!S19</f>
        <v>0</v>
      </c>
      <c r="T21" s="255">
        <f>'【男】公立'!T19</f>
        <v>0</v>
      </c>
      <c r="U21" s="251">
        <f>'【男】公立'!U19</f>
        <v>0</v>
      </c>
      <c r="V21" s="251">
        <f>'【男】公立'!V19</f>
        <v>0</v>
      </c>
      <c r="W21" s="256">
        <f>'【男】公立'!W19</f>
        <v>0</v>
      </c>
    </row>
    <row r="22" spans="2:23" ht="13.5">
      <c r="B22" s="245" t="s">
        <v>27</v>
      </c>
      <c r="C22" s="246">
        <f t="shared" si="5"/>
        <v>4</v>
      </c>
      <c r="D22" s="247">
        <f t="shared" si="6"/>
        <v>0</v>
      </c>
      <c r="E22" s="253">
        <f>'【男】公立'!E20</f>
        <v>0</v>
      </c>
      <c r="F22" s="249">
        <f>'【男】公立'!F20</f>
        <v>0</v>
      </c>
      <c r="G22" s="249">
        <f>'【男】公立'!G20</f>
        <v>0</v>
      </c>
      <c r="H22" s="249">
        <f>'【男】公立'!H20</f>
        <v>0</v>
      </c>
      <c r="I22" s="249">
        <f>'【男】公立'!I20</f>
        <v>0</v>
      </c>
      <c r="J22" s="250">
        <f>'【男】公立'!J20</f>
        <v>0</v>
      </c>
      <c r="K22" s="251">
        <f>'【男】公立'!K20</f>
        <v>0</v>
      </c>
      <c r="L22" s="252">
        <f t="shared" si="9"/>
        <v>0</v>
      </c>
      <c r="M22" s="253">
        <f>'【男】公立'!M20</f>
        <v>0</v>
      </c>
      <c r="N22" s="250">
        <f>'【男】公立'!N20</f>
        <v>0</v>
      </c>
      <c r="O22" s="251">
        <f>'【男】公立'!O20</f>
        <v>0</v>
      </c>
      <c r="P22" s="251">
        <f>'【男】公立'!P20</f>
        <v>1</v>
      </c>
      <c r="Q22" s="251">
        <f>'【男】公立'!Q20</f>
        <v>2</v>
      </c>
      <c r="R22" s="251">
        <f>'【男】公立'!R20</f>
        <v>1</v>
      </c>
      <c r="S22" s="254">
        <f>'【男】公立'!S20</f>
        <v>0</v>
      </c>
      <c r="T22" s="255">
        <f>'【男】公立'!T20</f>
        <v>0</v>
      </c>
      <c r="U22" s="251">
        <f>'【男】公立'!U20</f>
        <v>0</v>
      </c>
      <c r="V22" s="251">
        <f>'【男】公立'!V20</f>
        <v>0</v>
      </c>
      <c r="W22" s="256">
        <f>'【男】公立'!W20</f>
        <v>0</v>
      </c>
    </row>
    <row r="23" spans="2:23" ht="13.5">
      <c r="B23" s="245" t="s">
        <v>29</v>
      </c>
      <c r="C23" s="246">
        <f t="shared" si="5"/>
        <v>0</v>
      </c>
      <c r="D23" s="247">
        <f t="shared" si="6"/>
        <v>0</v>
      </c>
      <c r="E23" s="253">
        <f>'【男】公立'!E21</f>
        <v>0</v>
      </c>
      <c r="F23" s="249">
        <f>'【男】公立'!F21</f>
        <v>0</v>
      </c>
      <c r="G23" s="249">
        <f>'【男】公立'!G21</f>
        <v>0</v>
      </c>
      <c r="H23" s="249">
        <f>'【男】公立'!H21</f>
        <v>0</v>
      </c>
      <c r="I23" s="249">
        <f>'【男】公立'!I21</f>
        <v>0</v>
      </c>
      <c r="J23" s="250">
        <f>'【男】公立'!J21</f>
        <v>0</v>
      </c>
      <c r="K23" s="251">
        <f>'【男】公立'!K21</f>
        <v>0</v>
      </c>
      <c r="L23" s="252">
        <f t="shared" si="9"/>
        <v>0</v>
      </c>
      <c r="M23" s="253">
        <f>'【男】公立'!M21</f>
        <v>0</v>
      </c>
      <c r="N23" s="250">
        <f>'【男】公立'!N21</f>
        <v>0</v>
      </c>
      <c r="O23" s="251">
        <f>'【男】公立'!O21</f>
        <v>0</v>
      </c>
      <c r="P23" s="251">
        <f>'【男】公立'!P21</f>
        <v>0</v>
      </c>
      <c r="Q23" s="251">
        <f>'【男】公立'!Q21</f>
        <v>0</v>
      </c>
      <c r="R23" s="251">
        <f>'【男】公立'!R21</f>
        <v>0</v>
      </c>
      <c r="S23" s="254">
        <f>'【男】公立'!S21</f>
        <v>0</v>
      </c>
      <c r="T23" s="255">
        <f>'【男】公立'!T21</f>
        <v>0</v>
      </c>
      <c r="U23" s="251">
        <f>'【男】公立'!U21</f>
        <v>0</v>
      </c>
      <c r="V23" s="251">
        <f>'【男】公立'!V21</f>
        <v>0</v>
      </c>
      <c r="W23" s="256">
        <f>'【男】公立'!W21</f>
        <v>0</v>
      </c>
    </row>
    <row r="24" spans="2:23" ht="14.25" thickBot="1">
      <c r="B24" s="268" t="s">
        <v>32</v>
      </c>
      <c r="C24" s="269">
        <f t="shared" si="5"/>
        <v>49</v>
      </c>
      <c r="D24" s="270">
        <f t="shared" si="6"/>
        <v>33</v>
      </c>
      <c r="E24" s="271">
        <f>'【男】国・私立'!E17</f>
        <v>26</v>
      </c>
      <c r="F24" s="272">
        <f>'【男】国・私立'!F17</f>
        <v>7</v>
      </c>
      <c r="G24" s="272">
        <f>'【男】国・私立'!G17</f>
        <v>0</v>
      </c>
      <c r="H24" s="272">
        <f>'【男】国・私立'!H17</f>
        <v>0</v>
      </c>
      <c r="I24" s="272">
        <f>'【男】国・私立'!I17</f>
        <v>0</v>
      </c>
      <c r="J24" s="273">
        <f>'【男】国・私立'!J17</f>
        <v>0</v>
      </c>
      <c r="K24" s="274">
        <f>'【男】国・私立'!K17</f>
        <v>8</v>
      </c>
      <c r="L24" s="275">
        <f t="shared" si="9"/>
        <v>1</v>
      </c>
      <c r="M24" s="271">
        <f>'【男】国・私立'!M17</f>
        <v>0</v>
      </c>
      <c r="N24" s="273">
        <f>'【男】国・私立'!N17</f>
        <v>1</v>
      </c>
      <c r="O24" s="274">
        <f>'【男】国・私立'!O17</f>
        <v>0</v>
      </c>
      <c r="P24" s="274">
        <f>'【男】国・私立'!P17</f>
        <v>4</v>
      </c>
      <c r="Q24" s="274">
        <f>'【男】国・私立'!Q17</f>
        <v>0</v>
      </c>
      <c r="R24" s="274">
        <f>'【男】国・私立'!R17</f>
        <v>3</v>
      </c>
      <c r="S24" s="276">
        <f>'【男】国・私立'!S17</f>
        <v>0</v>
      </c>
      <c r="T24" s="277">
        <f>'【男】国・私立'!T17</f>
        <v>0</v>
      </c>
      <c r="U24" s="274">
        <f>'【男】国・私立'!U17</f>
        <v>0</v>
      </c>
      <c r="V24" s="274">
        <f>'【男】国・私立'!V17</f>
        <v>0</v>
      </c>
      <c r="W24" s="278">
        <f>'【男】国・私立'!W17</f>
        <v>0</v>
      </c>
    </row>
    <row r="25" ht="13.5">
      <c r="B25" s="279"/>
    </row>
    <row r="26" s="214" customFormat="1" ht="14.25" thickBot="1">
      <c r="B26" s="225" t="s">
        <v>34</v>
      </c>
    </row>
    <row r="27" spans="2:23" s="214" customFormat="1" ht="13.5">
      <c r="B27" s="220" t="s">
        <v>23</v>
      </c>
      <c r="C27" s="2">
        <f>D27+K27+L27+O27+P27+Q27+R27+S27</f>
        <v>99.99999999999999</v>
      </c>
      <c r="D27" s="280">
        <f aca="true" t="shared" si="10" ref="D27:W27">D6/$C6*100</f>
        <v>64.73689077961713</v>
      </c>
      <c r="E27" s="226">
        <f t="shared" si="10"/>
        <v>63.48839360029594</v>
      </c>
      <c r="F27" s="4">
        <f t="shared" si="10"/>
        <v>1.2022565430500323</v>
      </c>
      <c r="G27" s="226">
        <f t="shared" si="10"/>
        <v>0.009248127254231018</v>
      </c>
      <c r="H27" s="4">
        <f t="shared" si="10"/>
        <v>0.009248127254231018</v>
      </c>
      <c r="I27" s="226">
        <f t="shared" si="10"/>
        <v>0.027744381762693057</v>
      </c>
      <c r="J27" s="291">
        <f t="shared" si="10"/>
        <v>0</v>
      </c>
      <c r="K27" s="5">
        <f t="shared" si="10"/>
        <v>10.672338851382596</v>
      </c>
      <c r="L27" s="5">
        <f t="shared" si="10"/>
        <v>7.407749930639046</v>
      </c>
      <c r="M27" s="3">
        <f t="shared" si="10"/>
        <v>2.09007675945621</v>
      </c>
      <c r="N27" s="291">
        <f t="shared" si="10"/>
        <v>5.317673171182836</v>
      </c>
      <c r="O27" s="5">
        <f t="shared" si="10"/>
        <v>0.6566170350504023</v>
      </c>
      <c r="P27" s="5">
        <f t="shared" si="10"/>
        <v>9.876999907518726</v>
      </c>
      <c r="Q27" s="5">
        <f t="shared" si="10"/>
        <v>0.5271432534911681</v>
      </c>
      <c r="R27" s="5">
        <f t="shared" si="10"/>
        <v>6.122260242300935</v>
      </c>
      <c r="S27" s="294">
        <f t="shared" si="10"/>
        <v>0</v>
      </c>
      <c r="T27" s="226">
        <f t="shared" si="10"/>
        <v>0</v>
      </c>
      <c r="U27" s="5">
        <f t="shared" si="10"/>
        <v>0.018496254508462037</v>
      </c>
      <c r="V27" s="5">
        <f t="shared" si="10"/>
        <v>0</v>
      </c>
      <c r="W27" s="298">
        <f t="shared" si="10"/>
        <v>0</v>
      </c>
    </row>
    <row r="28" spans="2:23" s="214" customFormat="1" ht="13.5">
      <c r="B28" s="221" t="s">
        <v>24</v>
      </c>
      <c r="C28" s="6">
        <f aca="true" t="shared" si="11" ref="C28:C45">D28+K28+L28+O28+P28+Q28+R28+S28</f>
        <v>99.99999999999999</v>
      </c>
      <c r="D28" s="58">
        <f aca="true" t="shared" si="12" ref="D28:E43">D7/$C7*100</f>
        <v>69.03775064411336</v>
      </c>
      <c r="E28" s="141">
        <f t="shared" si="12"/>
        <v>67.92875546096113</v>
      </c>
      <c r="F28" s="8">
        <f aca="true" t="shared" si="13" ref="F28:U43">F7/$C7*100</f>
        <v>1.0865912400582503</v>
      </c>
      <c r="G28" s="141">
        <f t="shared" si="13"/>
        <v>0.01120197154699227</v>
      </c>
      <c r="H28" s="8">
        <f t="shared" si="13"/>
        <v>0.01120197154699227</v>
      </c>
      <c r="I28" s="141">
        <f t="shared" si="13"/>
        <v>0</v>
      </c>
      <c r="J28" s="292">
        <f t="shared" si="13"/>
        <v>0</v>
      </c>
      <c r="K28" s="9">
        <f t="shared" si="13"/>
        <v>10.328217766326873</v>
      </c>
      <c r="L28" s="9">
        <f t="shared" si="13"/>
        <v>7.44931107874986</v>
      </c>
      <c r="M28" s="7">
        <f t="shared" si="13"/>
        <v>1.7026996751428252</v>
      </c>
      <c r="N28" s="292">
        <f t="shared" si="13"/>
        <v>5.746611403607035</v>
      </c>
      <c r="O28" s="9">
        <f t="shared" si="13"/>
        <v>0.48168477652066766</v>
      </c>
      <c r="P28" s="9">
        <f t="shared" si="13"/>
        <v>5.713005488966058</v>
      </c>
      <c r="Q28" s="9">
        <f t="shared" si="13"/>
        <v>0.5152906911616444</v>
      </c>
      <c r="R28" s="9">
        <f t="shared" si="13"/>
        <v>6.474739554161532</v>
      </c>
      <c r="S28" s="142">
        <f t="shared" si="13"/>
        <v>0</v>
      </c>
      <c r="T28" s="141">
        <f t="shared" si="13"/>
        <v>0</v>
      </c>
      <c r="U28" s="9">
        <f t="shared" si="13"/>
        <v>0.02240394309398454</v>
      </c>
      <c r="V28" s="9">
        <f aca="true" t="shared" si="14" ref="V28:W33">V7/$C7*100</f>
        <v>0</v>
      </c>
      <c r="W28" s="57">
        <f t="shared" si="14"/>
        <v>0</v>
      </c>
    </row>
    <row r="29" spans="2:23" s="214" customFormat="1" ht="13.5">
      <c r="B29" s="221" t="s">
        <v>25</v>
      </c>
      <c r="C29" s="6">
        <f t="shared" si="11"/>
        <v>100</v>
      </c>
      <c r="D29" s="58">
        <f t="shared" si="12"/>
        <v>25.98870056497175</v>
      </c>
      <c r="E29" s="141">
        <f t="shared" si="12"/>
        <v>24.858757062146893</v>
      </c>
      <c r="F29" s="8">
        <f t="shared" si="13"/>
        <v>1.1299435028248588</v>
      </c>
      <c r="G29" s="141">
        <f t="shared" si="13"/>
        <v>0</v>
      </c>
      <c r="H29" s="8">
        <f t="shared" si="13"/>
        <v>0</v>
      </c>
      <c r="I29" s="141">
        <f t="shared" si="13"/>
        <v>0</v>
      </c>
      <c r="J29" s="292">
        <f t="shared" si="13"/>
        <v>0</v>
      </c>
      <c r="K29" s="9">
        <f t="shared" si="13"/>
        <v>30.508474576271187</v>
      </c>
      <c r="L29" s="9">
        <f t="shared" si="13"/>
        <v>0.5649717514124294</v>
      </c>
      <c r="M29" s="7">
        <f t="shared" si="13"/>
        <v>0</v>
      </c>
      <c r="N29" s="292">
        <f t="shared" si="13"/>
        <v>0.5649717514124294</v>
      </c>
      <c r="O29" s="9">
        <f t="shared" si="13"/>
        <v>3.954802259887006</v>
      </c>
      <c r="P29" s="9">
        <f t="shared" si="13"/>
        <v>35.59322033898305</v>
      </c>
      <c r="Q29" s="9">
        <f t="shared" si="13"/>
        <v>1.1299435028248588</v>
      </c>
      <c r="R29" s="9">
        <f t="shared" si="13"/>
        <v>2.2598870056497176</v>
      </c>
      <c r="S29" s="142">
        <f t="shared" si="13"/>
        <v>0</v>
      </c>
      <c r="T29" s="141">
        <f t="shared" si="13"/>
        <v>0</v>
      </c>
      <c r="U29" s="9">
        <f t="shared" si="13"/>
        <v>0</v>
      </c>
      <c r="V29" s="9">
        <f t="shared" si="14"/>
        <v>0</v>
      </c>
      <c r="W29" s="57">
        <f t="shared" si="14"/>
        <v>0</v>
      </c>
    </row>
    <row r="30" spans="2:23" s="214" customFormat="1" ht="13.5">
      <c r="B30" s="221" t="s">
        <v>26</v>
      </c>
      <c r="C30" s="6">
        <f t="shared" si="11"/>
        <v>99.99999999999999</v>
      </c>
      <c r="D30" s="58">
        <f t="shared" si="12"/>
        <v>27.00729927007299</v>
      </c>
      <c r="E30" s="141">
        <f t="shared" si="12"/>
        <v>25.547445255474454</v>
      </c>
      <c r="F30" s="8">
        <f t="shared" si="13"/>
        <v>1.4598540145985401</v>
      </c>
      <c r="G30" s="141">
        <f t="shared" si="13"/>
        <v>0</v>
      </c>
      <c r="H30" s="8">
        <f t="shared" si="13"/>
        <v>0</v>
      </c>
      <c r="I30" s="141">
        <f t="shared" si="13"/>
        <v>0</v>
      </c>
      <c r="J30" s="292">
        <f t="shared" si="13"/>
        <v>0</v>
      </c>
      <c r="K30" s="9">
        <f t="shared" si="13"/>
        <v>9.48905109489051</v>
      </c>
      <c r="L30" s="9">
        <f t="shared" si="13"/>
        <v>0.7299270072992701</v>
      </c>
      <c r="M30" s="7">
        <f t="shared" si="13"/>
        <v>0</v>
      </c>
      <c r="N30" s="292">
        <f t="shared" si="13"/>
        <v>0.7299270072992701</v>
      </c>
      <c r="O30" s="9">
        <f t="shared" si="13"/>
        <v>2.18978102189781</v>
      </c>
      <c r="P30" s="9">
        <f t="shared" si="13"/>
        <v>59.48905109489051</v>
      </c>
      <c r="Q30" s="9">
        <f t="shared" si="13"/>
        <v>0.36496350364963503</v>
      </c>
      <c r="R30" s="9">
        <f t="shared" si="13"/>
        <v>0.7299270072992701</v>
      </c>
      <c r="S30" s="142">
        <f t="shared" si="13"/>
        <v>0</v>
      </c>
      <c r="T30" s="141">
        <f t="shared" si="13"/>
        <v>0</v>
      </c>
      <c r="U30" s="9">
        <f t="shared" si="13"/>
        <v>0</v>
      </c>
      <c r="V30" s="9">
        <f t="shared" si="14"/>
        <v>0</v>
      </c>
      <c r="W30" s="57">
        <f t="shared" si="14"/>
        <v>0</v>
      </c>
    </row>
    <row r="31" spans="2:23" s="214" customFormat="1" ht="13.5">
      <c r="B31" s="221" t="s">
        <v>27</v>
      </c>
      <c r="C31" s="6">
        <f t="shared" si="11"/>
        <v>99.99999999999999</v>
      </c>
      <c r="D31" s="58">
        <f t="shared" si="12"/>
        <v>45.97701149425287</v>
      </c>
      <c r="E31" s="141">
        <f t="shared" si="12"/>
        <v>42.5287356321839</v>
      </c>
      <c r="F31" s="8">
        <f t="shared" si="13"/>
        <v>3.4482758620689653</v>
      </c>
      <c r="G31" s="141">
        <f t="shared" si="13"/>
        <v>0</v>
      </c>
      <c r="H31" s="8">
        <f t="shared" si="13"/>
        <v>0</v>
      </c>
      <c r="I31" s="141">
        <f t="shared" si="13"/>
        <v>0</v>
      </c>
      <c r="J31" s="292">
        <f t="shared" si="13"/>
        <v>0</v>
      </c>
      <c r="K31" s="9">
        <f t="shared" si="13"/>
        <v>13.793103448275861</v>
      </c>
      <c r="L31" s="9">
        <f t="shared" si="13"/>
        <v>1.1494252873563218</v>
      </c>
      <c r="M31" s="7">
        <f t="shared" si="13"/>
        <v>0</v>
      </c>
      <c r="N31" s="292">
        <f t="shared" si="13"/>
        <v>1.1494252873563218</v>
      </c>
      <c r="O31" s="9">
        <f t="shared" si="13"/>
        <v>1.1494252873563218</v>
      </c>
      <c r="P31" s="9">
        <f t="shared" si="13"/>
        <v>35.63218390804598</v>
      </c>
      <c r="Q31" s="9">
        <f t="shared" si="13"/>
        <v>0.5747126436781609</v>
      </c>
      <c r="R31" s="9">
        <f t="shared" si="13"/>
        <v>1.7241379310344827</v>
      </c>
      <c r="S31" s="142">
        <f t="shared" si="13"/>
        <v>0</v>
      </c>
      <c r="T31" s="141">
        <f t="shared" si="13"/>
        <v>0</v>
      </c>
      <c r="U31" s="9">
        <f t="shared" si="13"/>
        <v>0</v>
      </c>
      <c r="V31" s="9">
        <f t="shared" si="14"/>
        <v>0</v>
      </c>
      <c r="W31" s="57">
        <f t="shared" si="14"/>
        <v>0</v>
      </c>
    </row>
    <row r="32" spans="2:23" s="214" customFormat="1" ht="13.5">
      <c r="B32" s="221" t="s">
        <v>28</v>
      </c>
      <c r="C32" s="6">
        <f t="shared" si="11"/>
        <v>100</v>
      </c>
      <c r="D32" s="58">
        <f t="shared" si="12"/>
        <v>22.727272727272727</v>
      </c>
      <c r="E32" s="141">
        <f t="shared" si="12"/>
        <v>21.21212121212121</v>
      </c>
      <c r="F32" s="8">
        <f t="shared" si="13"/>
        <v>1.5151515151515151</v>
      </c>
      <c r="G32" s="141">
        <f t="shared" si="13"/>
        <v>0</v>
      </c>
      <c r="H32" s="8">
        <f t="shared" si="13"/>
        <v>0</v>
      </c>
      <c r="I32" s="141">
        <f t="shared" si="13"/>
        <v>0</v>
      </c>
      <c r="J32" s="292">
        <f t="shared" si="13"/>
        <v>0</v>
      </c>
      <c r="K32" s="9">
        <f t="shared" si="13"/>
        <v>21.21212121212121</v>
      </c>
      <c r="L32" s="9">
        <f t="shared" si="13"/>
        <v>0</v>
      </c>
      <c r="M32" s="7">
        <f t="shared" si="13"/>
        <v>0</v>
      </c>
      <c r="N32" s="292">
        <f t="shared" si="13"/>
        <v>0</v>
      </c>
      <c r="O32" s="9">
        <f t="shared" si="13"/>
        <v>6.0606060606060606</v>
      </c>
      <c r="P32" s="9">
        <f t="shared" si="13"/>
        <v>48.484848484848484</v>
      </c>
      <c r="Q32" s="9">
        <f t="shared" si="13"/>
        <v>0</v>
      </c>
      <c r="R32" s="9">
        <f t="shared" si="13"/>
        <v>1.5151515151515151</v>
      </c>
      <c r="S32" s="142">
        <f t="shared" si="13"/>
        <v>0</v>
      </c>
      <c r="T32" s="141">
        <f t="shared" si="13"/>
        <v>0</v>
      </c>
      <c r="U32" s="9">
        <f t="shared" si="13"/>
        <v>0</v>
      </c>
      <c r="V32" s="9">
        <f t="shared" si="14"/>
        <v>0</v>
      </c>
      <c r="W32" s="57">
        <f t="shared" si="14"/>
        <v>0</v>
      </c>
    </row>
    <row r="33" spans="2:23" s="214" customFormat="1" ht="13.5">
      <c r="B33" s="221" t="s">
        <v>29</v>
      </c>
      <c r="C33" s="6">
        <f t="shared" si="11"/>
        <v>100</v>
      </c>
      <c r="D33" s="58">
        <f t="shared" si="12"/>
        <v>0</v>
      </c>
      <c r="E33" s="141">
        <f t="shared" si="12"/>
        <v>0</v>
      </c>
      <c r="F33" s="8">
        <f t="shared" si="13"/>
        <v>0</v>
      </c>
      <c r="G33" s="141">
        <f t="shared" si="13"/>
        <v>0</v>
      </c>
      <c r="H33" s="8">
        <f t="shared" si="13"/>
        <v>0</v>
      </c>
      <c r="I33" s="141">
        <f t="shared" si="13"/>
        <v>0</v>
      </c>
      <c r="J33" s="292">
        <f t="shared" si="13"/>
        <v>0</v>
      </c>
      <c r="K33" s="9">
        <f t="shared" si="13"/>
        <v>0</v>
      </c>
      <c r="L33" s="9">
        <f t="shared" si="13"/>
        <v>0</v>
      </c>
      <c r="M33" s="7">
        <f t="shared" si="13"/>
        <v>0</v>
      </c>
      <c r="N33" s="292">
        <f t="shared" si="13"/>
        <v>0</v>
      </c>
      <c r="O33" s="9">
        <f t="shared" si="13"/>
        <v>0</v>
      </c>
      <c r="P33" s="9">
        <f t="shared" si="13"/>
        <v>100</v>
      </c>
      <c r="Q33" s="9">
        <f t="shared" si="13"/>
        <v>0</v>
      </c>
      <c r="R33" s="9">
        <f t="shared" si="13"/>
        <v>0</v>
      </c>
      <c r="S33" s="142">
        <f t="shared" si="13"/>
        <v>0</v>
      </c>
      <c r="T33" s="141">
        <f t="shared" si="13"/>
        <v>0</v>
      </c>
      <c r="U33" s="9">
        <f t="shared" si="13"/>
        <v>0</v>
      </c>
      <c r="V33" s="9">
        <f t="shared" si="14"/>
        <v>0</v>
      </c>
      <c r="W33" s="57">
        <f t="shared" si="14"/>
        <v>0</v>
      </c>
    </row>
    <row r="34" spans="2:23" s="214" customFormat="1" ht="13.5">
      <c r="B34" s="221" t="s">
        <v>58</v>
      </c>
      <c r="C34" s="6">
        <f t="shared" si="11"/>
        <v>100</v>
      </c>
      <c r="D34" s="58">
        <f t="shared" si="12"/>
        <v>100</v>
      </c>
      <c r="E34" s="141">
        <f t="shared" si="12"/>
        <v>0</v>
      </c>
      <c r="F34" s="8">
        <f t="shared" si="13"/>
        <v>0</v>
      </c>
      <c r="G34" s="141">
        <f t="shared" si="13"/>
        <v>0</v>
      </c>
      <c r="H34" s="8">
        <f t="shared" si="13"/>
        <v>0</v>
      </c>
      <c r="I34" s="141">
        <f t="shared" si="13"/>
        <v>100</v>
      </c>
      <c r="J34" s="292">
        <f t="shared" si="13"/>
        <v>0</v>
      </c>
      <c r="K34" s="9">
        <f t="shared" si="13"/>
        <v>0</v>
      </c>
      <c r="L34" s="9">
        <f t="shared" si="13"/>
        <v>0</v>
      </c>
      <c r="M34" s="7">
        <f t="shared" si="13"/>
        <v>0</v>
      </c>
      <c r="N34" s="292">
        <f t="shared" si="13"/>
        <v>0</v>
      </c>
      <c r="O34" s="9">
        <f t="shared" si="13"/>
        <v>0</v>
      </c>
      <c r="P34" s="9">
        <f t="shared" si="13"/>
        <v>0</v>
      </c>
      <c r="Q34" s="9">
        <f t="shared" si="13"/>
        <v>0</v>
      </c>
      <c r="R34" s="9">
        <f t="shared" si="13"/>
        <v>0</v>
      </c>
      <c r="S34" s="142">
        <f t="shared" si="13"/>
        <v>0</v>
      </c>
      <c r="T34" s="141">
        <f t="shared" si="13"/>
        <v>0</v>
      </c>
      <c r="U34" s="9">
        <f t="shared" si="13"/>
        <v>0</v>
      </c>
      <c r="V34" s="9">
        <f aca="true" t="shared" si="15" ref="V34:W43">V13/$C13*100</f>
        <v>0</v>
      </c>
      <c r="W34" s="57">
        <f t="shared" si="15"/>
        <v>0</v>
      </c>
    </row>
    <row r="35" spans="2:23" s="214" customFormat="1" ht="13.5">
      <c r="B35" s="221" t="s">
        <v>30</v>
      </c>
      <c r="C35" s="6">
        <f>C10/$C10*100</f>
        <v>100</v>
      </c>
      <c r="D35" s="58">
        <f t="shared" si="12"/>
        <v>58.18181818181818</v>
      </c>
      <c r="E35" s="141">
        <f t="shared" si="12"/>
        <v>56.36363636363636</v>
      </c>
      <c r="F35" s="8">
        <f t="shared" si="13"/>
        <v>1.8181818181818181</v>
      </c>
      <c r="G35" s="141">
        <f t="shared" si="13"/>
        <v>0</v>
      </c>
      <c r="H35" s="8">
        <f t="shared" si="13"/>
        <v>0</v>
      </c>
      <c r="I35" s="141">
        <f t="shared" si="13"/>
        <v>0</v>
      </c>
      <c r="J35" s="292">
        <f t="shared" si="13"/>
        <v>0</v>
      </c>
      <c r="K35" s="9">
        <f t="shared" si="13"/>
        <v>16.363636363636363</v>
      </c>
      <c r="L35" s="9">
        <f t="shared" si="13"/>
        <v>1.8181818181818181</v>
      </c>
      <c r="M35" s="7">
        <f t="shared" si="13"/>
        <v>0</v>
      </c>
      <c r="N35" s="292">
        <f t="shared" si="13"/>
        <v>1.8181818181818181</v>
      </c>
      <c r="O35" s="9">
        <f t="shared" si="13"/>
        <v>0</v>
      </c>
      <c r="P35" s="9">
        <f t="shared" si="13"/>
        <v>10.909090909090908</v>
      </c>
      <c r="Q35" s="9">
        <f t="shared" si="13"/>
        <v>1.8181818181818181</v>
      </c>
      <c r="R35" s="9">
        <f t="shared" si="13"/>
        <v>10.909090909090908</v>
      </c>
      <c r="S35" s="142">
        <f t="shared" si="13"/>
        <v>0</v>
      </c>
      <c r="T35" s="141">
        <f t="shared" si="13"/>
        <v>0</v>
      </c>
      <c r="U35" s="9">
        <f t="shared" si="13"/>
        <v>0</v>
      </c>
      <c r="V35" s="9">
        <f t="shared" si="15"/>
        <v>0</v>
      </c>
      <c r="W35" s="57">
        <f t="shared" si="15"/>
        <v>0</v>
      </c>
    </row>
    <row r="36" spans="2:23" s="214" customFormat="1" ht="13.5">
      <c r="B36" s="221" t="s">
        <v>59</v>
      </c>
      <c r="C36" s="6">
        <f t="shared" si="11"/>
        <v>99.99999999999999</v>
      </c>
      <c r="D36" s="58">
        <f t="shared" si="12"/>
        <v>0</v>
      </c>
      <c r="E36" s="141">
        <f t="shared" si="12"/>
        <v>0</v>
      </c>
      <c r="F36" s="8">
        <f t="shared" si="13"/>
        <v>0</v>
      </c>
      <c r="G36" s="141">
        <f t="shared" si="13"/>
        <v>0</v>
      </c>
      <c r="H36" s="8">
        <f t="shared" si="13"/>
        <v>0</v>
      </c>
      <c r="I36" s="141">
        <f t="shared" si="13"/>
        <v>0</v>
      </c>
      <c r="J36" s="292">
        <f t="shared" si="13"/>
        <v>0</v>
      </c>
      <c r="K36" s="9">
        <f t="shared" si="13"/>
        <v>33.33333333333333</v>
      </c>
      <c r="L36" s="9">
        <f t="shared" si="13"/>
        <v>0</v>
      </c>
      <c r="M36" s="7">
        <f t="shared" si="13"/>
        <v>0</v>
      </c>
      <c r="N36" s="292">
        <f t="shared" si="13"/>
        <v>0</v>
      </c>
      <c r="O36" s="9">
        <f t="shared" si="13"/>
        <v>0</v>
      </c>
      <c r="P36" s="9">
        <f t="shared" si="13"/>
        <v>66.66666666666666</v>
      </c>
      <c r="Q36" s="9">
        <f t="shared" si="13"/>
        <v>0</v>
      </c>
      <c r="R36" s="9">
        <f t="shared" si="13"/>
        <v>0</v>
      </c>
      <c r="S36" s="142">
        <f t="shared" si="13"/>
        <v>0</v>
      </c>
      <c r="T36" s="141">
        <f t="shared" si="13"/>
        <v>0</v>
      </c>
      <c r="U36" s="9">
        <f t="shared" si="13"/>
        <v>0</v>
      </c>
      <c r="V36" s="9">
        <f t="shared" si="15"/>
        <v>0</v>
      </c>
      <c r="W36" s="57">
        <f t="shared" si="15"/>
        <v>0</v>
      </c>
    </row>
    <row r="37" spans="2:23" s="214" customFormat="1" ht="13.5">
      <c r="B37" s="221" t="s">
        <v>31</v>
      </c>
      <c r="C37" s="6">
        <f t="shared" si="11"/>
        <v>100</v>
      </c>
      <c r="D37" s="58">
        <f t="shared" si="12"/>
        <v>37.33905579399141</v>
      </c>
      <c r="E37" s="141">
        <f t="shared" si="12"/>
        <v>32.18884120171674</v>
      </c>
      <c r="F37" s="8">
        <f t="shared" si="13"/>
        <v>5.150214592274678</v>
      </c>
      <c r="G37" s="141">
        <f t="shared" si="13"/>
        <v>0</v>
      </c>
      <c r="H37" s="8">
        <f t="shared" si="13"/>
        <v>0</v>
      </c>
      <c r="I37" s="141">
        <f t="shared" si="13"/>
        <v>0</v>
      </c>
      <c r="J37" s="292">
        <f t="shared" si="13"/>
        <v>0</v>
      </c>
      <c r="K37" s="9">
        <f t="shared" si="13"/>
        <v>24.463519313304722</v>
      </c>
      <c r="L37" s="9">
        <f t="shared" si="13"/>
        <v>0.8583690987124464</v>
      </c>
      <c r="M37" s="7">
        <f t="shared" si="13"/>
        <v>0.8583690987124464</v>
      </c>
      <c r="N37" s="292">
        <f t="shared" si="13"/>
        <v>0</v>
      </c>
      <c r="O37" s="9">
        <f t="shared" si="13"/>
        <v>1.2875536480686696</v>
      </c>
      <c r="P37" s="9">
        <f t="shared" si="13"/>
        <v>24.892703862660944</v>
      </c>
      <c r="Q37" s="9">
        <f t="shared" si="13"/>
        <v>1.2875536480686696</v>
      </c>
      <c r="R37" s="9">
        <f t="shared" si="13"/>
        <v>9.871244635193133</v>
      </c>
      <c r="S37" s="142">
        <f t="shared" si="13"/>
        <v>0</v>
      </c>
      <c r="T37" s="141">
        <f t="shared" si="13"/>
        <v>0</v>
      </c>
      <c r="U37" s="9">
        <f t="shared" si="13"/>
        <v>0</v>
      </c>
      <c r="V37" s="9">
        <f t="shared" si="15"/>
        <v>0</v>
      </c>
      <c r="W37" s="57">
        <f t="shared" si="15"/>
        <v>0</v>
      </c>
    </row>
    <row r="38" spans="2:23" s="214" customFormat="1" ht="13.5">
      <c r="B38" s="221" t="s">
        <v>32</v>
      </c>
      <c r="C38" s="6">
        <f t="shared" si="11"/>
        <v>99.99999999999999</v>
      </c>
      <c r="D38" s="58">
        <f t="shared" si="12"/>
        <v>68.05111821086261</v>
      </c>
      <c r="E38" s="141">
        <f t="shared" si="12"/>
        <v>67.57188498402556</v>
      </c>
      <c r="F38" s="8">
        <f t="shared" si="13"/>
        <v>0.4792332268370607</v>
      </c>
      <c r="G38" s="141">
        <f t="shared" si="13"/>
        <v>0</v>
      </c>
      <c r="H38" s="8">
        <f t="shared" si="13"/>
        <v>0</v>
      </c>
      <c r="I38" s="141">
        <f t="shared" si="13"/>
        <v>0</v>
      </c>
      <c r="J38" s="292">
        <f t="shared" si="13"/>
        <v>0</v>
      </c>
      <c r="K38" s="9">
        <f t="shared" si="13"/>
        <v>3.3546325878594248</v>
      </c>
      <c r="L38" s="9">
        <f t="shared" si="13"/>
        <v>20.12779552715655</v>
      </c>
      <c r="M38" s="7">
        <f t="shared" si="13"/>
        <v>11.501597444089457</v>
      </c>
      <c r="N38" s="292">
        <f t="shared" si="13"/>
        <v>8.626198083067091</v>
      </c>
      <c r="O38" s="9">
        <f t="shared" si="13"/>
        <v>0</v>
      </c>
      <c r="P38" s="9">
        <f t="shared" si="13"/>
        <v>1.2779552715654952</v>
      </c>
      <c r="Q38" s="9">
        <f t="shared" si="13"/>
        <v>0.3194888178913738</v>
      </c>
      <c r="R38" s="9">
        <f t="shared" si="13"/>
        <v>6.869009584664537</v>
      </c>
      <c r="S38" s="142">
        <f t="shared" si="13"/>
        <v>0</v>
      </c>
      <c r="T38" s="141">
        <f t="shared" si="13"/>
        <v>0</v>
      </c>
      <c r="U38" s="9">
        <f t="shared" si="13"/>
        <v>0</v>
      </c>
      <c r="V38" s="9">
        <f t="shared" si="15"/>
        <v>0</v>
      </c>
      <c r="W38" s="57">
        <f t="shared" si="15"/>
        <v>0</v>
      </c>
    </row>
    <row r="39" spans="2:23" s="214" customFormat="1" ht="13.5">
      <c r="B39" s="222" t="s">
        <v>33</v>
      </c>
      <c r="C39" s="134">
        <f t="shared" si="11"/>
        <v>100</v>
      </c>
      <c r="D39" s="135">
        <f t="shared" si="12"/>
        <v>18.67704280155642</v>
      </c>
      <c r="E39" s="137">
        <f t="shared" si="12"/>
        <v>14.785992217898833</v>
      </c>
      <c r="F39" s="136">
        <f t="shared" si="13"/>
        <v>3.501945525291829</v>
      </c>
      <c r="G39" s="137">
        <f t="shared" si="13"/>
        <v>0.38910505836575876</v>
      </c>
      <c r="H39" s="136">
        <f t="shared" si="13"/>
        <v>0</v>
      </c>
      <c r="I39" s="137">
        <f t="shared" si="13"/>
        <v>0</v>
      </c>
      <c r="J39" s="293">
        <f t="shared" si="13"/>
        <v>0</v>
      </c>
      <c r="K39" s="138">
        <f t="shared" si="13"/>
        <v>10.894941634241246</v>
      </c>
      <c r="L39" s="138">
        <f t="shared" si="13"/>
        <v>5.836575875486381</v>
      </c>
      <c r="M39" s="139">
        <f t="shared" si="13"/>
        <v>5.447470817120623</v>
      </c>
      <c r="N39" s="293">
        <f t="shared" si="13"/>
        <v>0.38910505836575876</v>
      </c>
      <c r="O39" s="138">
        <f t="shared" si="13"/>
        <v>3.8910505836575875</v>
      </c>
      <c r="P39" s="138">
        <f t="shared" si="13"/>
        <v>31.517509727626457</v>
      </c>
      <c r="Q39" s="138">
        <f t="shared" si="13"/>
        <v>20.622568093385212</v>
      </c>
      <c r="R39" s="138">
        <f t="shared" si="13"/>
        <v>8.560311284046692</v>
      </c>
      <c r="S39" s="140">
        <f t="shared" si="13"/>
        <v>0</v>
      </c>
      <c r="T39" s="137">
        <f t="shared" si="13"/>
        <v>0</v>
      </c>
      <c r="U39" s="138">
        <f t="shared" si="13"/>
        <v>0</v>
      </c>
      <c r="V39" s="138">
        <f t="shared" si="15"/>
        <v>0</v>
      </c>
      <c r="W39" s="295">
        <f t="shared" si="15"/>
        <v>0</v>
      </c>
    </row>
    <row r="40" spans="2:23" s="214" customFormat="1" ht="13.5">
      <c r="B40" s="221" t="s">
        <v>24</v>
      </c>
      <c r="C40" s="6">
        <f t="shared" si="11"/>
        <v>100</v>
      </c>
      <c r="D40" s="58">
        <f t="shared" si="12"/>
        <v>8.9171974522293</v>
      </c>
      <c r="E40" s="141">
        <f t="shared" si="12"/>
        <v>7.006369426751593</v>
      </c>
      <c r="F40" s="8">
        <f t="shared" si="13"/>
        <v>1.2738853503184715</v>
      </c>
      <c r="G40" s="141">
        <f t="shared" si="13"/>
        <v>0.6369426751592357</v>
      </c>
      <c r="H40" s="8">
        <f t="shared" si="13"/>
        <v>0</v>
      </c>
      <c r="I40" s="141">
        <f t="shared" si="13"/>
        <v>0</v>
      </c>
      <c r="J40" s="292">
        <f t="shared" si="13"/>
        <v>0</v>
      </c>
      <c r="K40" s="9">
        <f t="shared" si="13"/>
        <v>11.464968152866243</v>
      </c>
      <c r="L40" s="9">
        <f t="shared" si="13"/>
        <v>8.9171974522293</v>
      </c>
      <c r="M40" s="7">
        <f t="shared" si="13"/>
        <v>8.9171974522293</v>
      </c>
      <c r="N40" s="292">
        <f t="shared" si="13"/>
        <v>0</v>
      </c>
      <c r="O40" s="9">
        <f t="shared" si="13"/>
        <v>3.821656050955414</v>
      </c>
      <c r="P40" s="9">
        <f t="shared" si="13"/>
        <v>29.29936305732484</v>
      </c>
      <c r="Q40" s="9">
        <f t="shared" si="13"/>
        <v>28.02547770700637</v>
      </c>
      <c r="R40" s="9">
        <f t="shared" si="13"/>
        <v>9.554140127388536</v>
      </c>
      <c r="S40" s="142">
        <f t="shared" si="13"/>
        <v>0</v>
      </c>
      <c r="T40" s="141">
        <f t="shared" si="13"/>
        <v>0</v>
      </c>
      <c r="U40" s="9">
        <f t="shared" si="13"/>
        <v>0</v>
      </c>
      <c r="V40" s="9">
        <f t="shared" si="15"/>
        <v>0</v>
      </c>
      <c r="W40" s="57">
        <f t="shared" si="15"/>
        <v>0</v>
      </c>
    </row>
    <row r="41" spans="2:23" s="214" customFormat="1" ht="13.5">
      <c r="B41" s="221" t="s">
        <v>25</v>
      </c>
      <c r="C41" s="6">
        <f t="shared" si="11"/>
        <v>100</v>
      </c>
      <c r="D41" s="58">
        <f t="shared" si="12"/>
        <v>0</v>
      </c>
      <c r="E41" s="141">
        <f t="shared" si="12"/>
        <v>0</v>
      </c>
      <c r="F41" s="8">
        <f t="shared" si="13"/>
        <v>0</v>
      </c>
      <c r="G41" s="141">
        <f t="shared" si="13"/>
        <v>0</v>
      </c>
      <c r="H41" s="8">
        <f t="shared" si="13"/>
        <v>0</v>
      </c>
      <c r="I41" s="141">
        <f t="shared" si="13"/>
        <v>0</v>
      </c>
      <c r="J41" s="292">
        <f t="shared" si="13"/>
        <v>0</v>
      </c>
      <c r="K41" s="9">
        <f t="shared" si="13"/>
        <v>0</v>
      </c>
      <c r="L41" s="9">
        <f t="shared" si="13"/>
        <v>0</v>
      </c>
      <c r="M41" s="7">
        <f t="shared" si="13"/>
        <v>0</v>
      </c>
      <c r="N41" s="292">
        <f t="shared" si="13"/>
        <v>0</v>
      </c>
      <c r="O41" s="9">
        <f t="shared" si="13"/>
        <v>30.76923076923077</v>
      </c>
      <c r="P41" s="9">
        <f t="shared" si="13"/>
        <v>53.84615384615385</v>
      </c>
      <c r="Q41" s="9">
        <f t="shared" si="13"/>
        <v>7.6923076923076925</v>
      </c>
      <c r="R41" s="9">
        <f t="shared" si="13"/>
        <v>7.6923076923076925</v>
      </c>
      <c r="S41" s="142">
        <f t="shared" si="13"/>
        <v>0</v>
      </c>
      <c r="T41" s="141">
        <f t="shared" si="13"/>
        <v>0</v>
      </c>
      <c r="U41" s="9">
        <f t="shared" si="13"/>
        <v>0</v>
      </c>
      <c r="V41" s="9">
        <f t="shared" si="15"/>
        <v>0</v>
      </c>
      <c r="W41" s="57">
        <f t="shared" si="15"/>
        <v>0</v>
      </c>
    </row>
    <row r="42" spans="2:23" s="214" customFormat="1" ht="13.5">
      <c r="B42" s="221" t="s">
        <v>26</v>
      </c>
      <c r="C42" s="6">
        <f t="shared" si="11"/>
        <v>100</v>
      </c>
      <c r="D42" s="58">
        <f t="shared" si="12"/>
        <v>2.941176470588235</v>
      </c>
      <c r="E42" s="141">
        <f t="shared" si="12"/>
        <v>2.941176470588235</v>
      </c>
      <c r="F42" s="8">
        <f t="shared" si="13"/>
        <v>0</v>
      </c>
      <c r="G42" s="141">
        <f t="shared" si="13"/>
        <v>0</v>
      </c>
      <c r="H42" s="8">
        <f t="shared" si="13"/>
        <v>0</v>
      </c>
      <c r="I42" s="141">
        <f t="shared" si="13"/>
        <v>0</v>
      </c>
      <c r="J42" s="292">
        <f t="shared" si="13"/>
        <v>0</v>
      </c>
      <c r="K42" s="9">
        <f t="shared" si="13"/>
        <v>5.88235294117647</v>
      </c>
      <c r="L42" s="9">
        <f t="shared" si="13"/>
        <v>0</v>
      </c>
      <c r="M42" s="7">
        <f t="shared" si="13"/>
        <v>0</v>
      </c>
      <c r="N42" s="292">
        <f t="shared" si="13"/>
        <v>0</v>
      </c>
      <c r="O42" s="9">
        <f t="shared" si="13"/>
        <v>0</v>
      </c>
      <c r="P42" s="9">
        <f t="shared" si="13"/>
        <v>67.64705882352942</v>
      </c>
      <c r="Q42" s="9">
        <f t="shared" si="13"/>
        <v>17.647058823529413</v>
      </c>
      <c r="R42" s="9">
        <f t="shared" si="13"/>
        <v>5.88235294117647</v>
      </c>
      <c r="S42" s="142">
        <f t="shared" si="13"/>
        <v>0</v>
      </c>
      <c r="T42" s="141">
        <f>T21/$C21*100</f>
        <v>0</v>
      </c>
      <c r="U42" s="9">
        <f t="shared" si="13"/>
        <v>0</v>
      </c>
      <c r="V42" s="9">
        <f t="shared" si="15"/>
        <v>0</v>
      </c>
      <c r="W42" s="57">
        <f t="shared" si="15"/>
        <v>0</v>
      </c>
    </row>
    <row r="43" spans="2:23" s="214" customFormat="1" ht="13.5">
      <c r="B43" s="221" t="s">
        <v>27</v>
      </c>
      <c r="C43" s="6">
        <f t="shared" si="11"/>
        <v>100</v>
      </c>
      <c r="D43" s="58">
        <f t="shared" si="12"/>
        <v>0</v>
      </c>
      <c r="E43" s="141">
        <f t="shared" si="12"/>
        <v>0</v>
      </c>
      <c r="F43" s="8">
        <f t="shared" si="13"/>
        <v>0</v>
      </c>
      <c r="G43" s="141">
        <f t="shared" si="13"/>
        <v>0</v>
      </c>
      <c r="H43" s="8">
        <f t="shared" si="13"/>
        <v>0</v>
      </c>
      <c r="I43" s="141">
        <f t="shared" si="13"/>
        <v>0</v>
      </c>
      <c r="J43" s="292">
        <f t="shared" si="13"/>
        <v>0</v>
      </c>
      <c r="K43" s="9">
        <f t="shared" si="13"/>
        <v>0</v>
      </c>
      <c r="L43" s="9">
        <f t="shared" si="13"/>
        <v>0</v>
      </c>
      <c r="M43" s="7">
        <f t="shared" si="13"/>
        <v>0</v>
      </c>
      <c r="N43" s="292">
        <f t="shared" si="13"/>
        <v>0</v>
      </c>
      <c r="O43" s="9">
        <f t="shared" si="13"/>
        <v>0</v>
      </c>
      <c r="P43" s="9">
        <f t="shared" si="13"/>
        <v>25</v>
      </c>
      <c r="Q43" s="9">
        <f t="shared" si="13"/>
        <v>50</v>
      </c>
      <c r="R43" s="9">
        <f t="shared" si="13"/>
        <v>25</v>
      </c>
      <c r="S43" s="142">
        <f t="shared" si="13"/>
        <v>0</v>
      </c>
      <c r="T43" s="141">
        <f t="shared" si="13"/>
        <v>0</v>
      </c>
      <c r="U43" s="9">
        <f t="shared" si="13"/>
        <v>0</v>
      </c>
      <c r="V43" s="9">
        <f t="shared" si="15"/>
        <v>0</v>
      </c>
      <c r="W43" s="57">
        <f t="shared" si="15"/>
        <v>0</v>
      </c>
    </row>
    <row r="44" spans="2:23" s="214" customFormat="1" ht="13.5">
      <c r="B44" s="221" t="s">
        <v>29</v>
      </c>
      <c r="C44" s="6">
        <f t="shared" si="11"/>
        <v>0</v>
      </c>
      <c r="D44" s="58">
        <v>0</v>
      </c>
      <c r="E44" s="141">
        <v>0</v>
      </c>
      <c r="F44" s="8">
        <v>0</v>
      </c>
      <c r="G44" s="141">
        <v>0</v>
      </c>
      <c r="H44" s="8">
        <v>0</v>
      </c>
      <c r="I44" s="141">
        <v>0</v>
      </c>
      <c r="J44" s="292">
        <v>0</v>
      </c>
      <c r="K44" s="9">
        <v>0</v>
      </c>
      <c r="L44" s="9">
        <v>0</v>
      </c>
      <c r="M44" s="7">
        <v>0</v>
      </c>
      <c r="N44" s="292">
        <v>0</v>
      </c>
      <c r="O44" s="9">
        <v>0</v>
      </c>
      <c r="P44" s="9">
        <v>0</v>
      </c>
      <c r="Q44" s="9">
        <v>0</v>
      </c>
      <c r="R44" s="9">
        <v>0</v>
      </c>
      <c r="S44" s="142">
        <v>0</v>
      </c>
      <c r="T44" s="141">
        <v>0</v>
      </c>
      <c r="U44" s="9">
        <v>0</v>
      </c>
      <c r="V44" s="9">
        <v>0</v>
      </c>
      <c r="W44" s="57">
        <v>0</v>
      </c>
    </row>
    <row r="45" spans="2:23" s="214" customFormat="1" ht="14.25" thickBot="1">
      <c r="B45" s="223" t="s">
        <v>32</v>
      </c>
      <c r="C45" s="143">
        <f t="shared" si="11"/>
        <v>100</v>
      </c>
      <c r="D45" s="61">
        <f aca="true" t="shared" si="16" ref="D45:W45">D24/$C24*100</f>
        <v>67.3469387755102</v>
      </c>
      <c r="E45" s="146">
        <f t="shared" si="16"/>
        <v>53.06122448979592</v>
      </c>
      <c r="F45" s="145">
        <f t="shared" si="16"/>
        <v>14.285714285714285</v>
      </c>
      <c r="G45" s="146">
        <f t="shared" si="16"/>
        <v>0</v>
      </c>
      <c r="H45" s="145">
        <f t="shared" si="16"/>
        <v>0</v>
      </c>
      <c r="I45" s="146">
        <f t="shared" si="16"/>
        <v>0</v>
      </c>
      <c r="J45" s="296">
        <f t="shared" si="16"/>
        <v>0</v>
      </c>
      <c r="K45" s="10">
        <f t="shared" si="16"/>
        <v>16.3265306122449</v>
      </c>
      <c r="L45" s="10">
        <f t="shared" si="16"/>
        <v>2.0408163265306123</v>
      </c>
      <c r="M45" s="144">
        <f t="shared" si="16"/>
        <v>0</v>
      </c>
      <c r="N45" s="296">
        <f t="shared" si="16"/>
        <v>2.0408163265306123</v>
      </c>
      <c r="O45" s="10">
        <f t="shared" si="16"/>
        <v>0</v>
      </c>
      <c r="P45" s="10">
        <f t="shared" si="16"/>
        <v>8.16326530612245</v>
      </c>
      <c r="Q45" s="10">
        <f t="shared" si="16"/>
        <v>0</v>
      </c>
      <c r="R45" s="10">
        <f t="shared" si="16"/>
        <v>6.122448979591836</v>
      </c>
      <c r="S45" s="297">
        <f t="shared" si="16"/>
        <v>0</v>
      </c>
      <c r="T45" s="146">
        <f t="shared" si="16"/>
        <v>0</v>
      </c>
      <c r="U45" s="10">
        <f t="shared" si="16"/>
        <v>0</v>
      </c>
      <c r="V45" s="10">
        <f t="shared" si="16"/>
        <v>0</v>
      </c>
      <c r="W45" s="60">
        <f t="shared" si="16"/>
        <v>0</v>
      </c>
    </row>
  </sheetData>
  <sheetProtection/>
  <mergeCells count="25">
    <mergeCell ref="T4:T5"/>
    <mergeCell ref="U4:U5"/>
    <mergeCell ref="O4:O5"/>
    <mergeCell ref="Q4:Q5"/>
    <mergeCell ref="R4:R5"/>
    <mergeCell ref="S4:S5"/>
    <mergeCell ref="T2:W2"/>
    <mergeCell ref="T3:W3"/>
    <mergeCell ref="D4:D5"/>
    <mergeCell ref="E4:E5"/>
    <mergeCell ref="F4:F5"/>
    <mergeCell ref="G4:G5"/>
    <mergeCell ref="H4:H5"/>
    <mergeCell ref="N4:N5"/>
    <mergeCell ref="V4:V5"/>
    <mergeCell ref="W4:W5"/>
    <mergeCell ref="B3:B5"/>
    <mergeCell ref="C3:C4"/>
    <mergeCell ref="D3:J3"/>
    <mergeCell ref="M3:N3"/>
    <mergeCell ref="I4:I5"/>
    <mergeCell ref="J4:J5"/>
    <mergeCell ref="K4:K5"/>
    <mergeCell ref="L4:L5"/>
    <mergeCell ref="M4:M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5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5.875" defaultRowHeight="13.5"/>
  <cols>
    <col min="1" max="1" width="9.00390625" style="228" customWidth="1"/>
    <col min="2" max="2" width="10.625" style="228" customWidth="1"/>
    <col min="3" max="3" width="11.25390625" style="228" bestFit="1" customWidth="1"/>
    <col min="4" max="4" width="9.25390625" style="228" bestFit="1" customWidth="1"/>
    <col min="5" max="5" width="7.50390625" style="228" customWidth="1"/>
    <col min="6" max="6" width="7.125" style="228" customWidth="1"/>
    <col min="7" max="8" width="5.875" style="228" customWidth="1"/>
    <col min="9" max="9" width="7.875" style="228" bestFit="1" customWidth="1"/>
    <col min="10" max="10" width="5.875" style="228" customWidth="1"/>
    <col min="11" max="11" width="8.25390625" style="228" customWidth="1"/>
    <col min="12" max="14" width="6.875" style="228" customWidth="1"/>
    <col min="15" max="15" width="6.00390625" style="228" customWidth="1"/>
    <col min="16" max="18" width="7.125" style="228" customWidth="1"/>
    <col min="19" max="19" width="4.50390625" style="228" customWidth="1"/>
    <col min="20" max="22" width="4.375" style="228" customWidth="1"/>
    <col min="23" max="23" width="4.50390625" style="228" customWidth="1"/>
    <col min="24" max="250" width="9.00390625" style="228" customWidth="1"/>
    <col min="251" max="251" width="10.625" style="228" customWidth="1"/>
    <col min="252" max="252" width="11.25390625" style="228" bestFit="1" customWidth="1"/>
    <col min="253" max="253" width="9.25390625" style="228" bestFit="1" customWidth="1"/>
    <col min="254" max="254" width="7.50390625" style="228" customWidth="1"/>
    <col min="255" max="255" width="7.125" style="228" customWidth="1"/>
    <col min="256" max="16384" width="5.875" style="228" customWidth="1"/>
  </cols>
  <sheetData>
    <row r="1" ht="17.25">
      <c r="B1" s="227" t="s">
        <v>77</v>
      </c>
    </row>
    <row r="2" spans="2:23" ht="18" thickBot="1">
      <c r="B2" s="227"/>
      <c r="T2" s="381" t="s">
        <v>84</v>
      </c>
      <c r="U2" s="381"/>
      <c r="V2" s="381"/>
      <c r="W2" s="381"/>
    </row>
    <row r="3" spans="2:23" ht="29.25" customHeight="1" thickBot="1">
      <c r="B3" s="409" t="s">
        <v>0</v>
      </c>
      <c r="C3" s="412" t="s">
        <v>1</v>
      </c>
      <c r="D3" s="414" t="s">
        <v>2</v>
      </c>
      <c r="E3" s="415"/>
      <c r="F3" s="415"/>
      <c r="G3" s="415"/>
      <c r="H3" s="415"/>
      <c r="I3" s="415"/>
      <c r="J3" s="416"/>
      <c r="K3" s="229" t="s">
        <v>65</v>
      </c>
      <c r="L3" s="230" t="s">
        <v>66</v>
      </c>
      <c r="M3" s="417" t="s">
        <v>3</v>
      </c>
      <c r="N3" s="418"/>
      <c r="O3" s="229" t="s">
        <v>67</v>
      </c>
      <c r="P3" s="229" t="s">
        <v>68</v>
      </c>
      <c r="Q3" s="229" t="s">
        <v>69</v>
      </c>
      <c r="R3" s="229" t="s">
        <v>70</v>
      </c>
      <c r="S3" s="230" t="s">
        <v>71</v>
      </c>
      <c r="T3" s="429" t="s">
        <v>52</v>
      </c>
      <c r="U3" s="430"/>
      <c r="V3" s="430"/>
      <c r="W3" s="431"/>
    </row>
    <row r="4" spans="2:23" ht="45.75" customHeight="1">
      <c r="B4" s="410"/>
      <c r="C4" s="413"/>
      <c r="D4" s="432" t="s">
        <v>4</v>
      </c>
      <c r="E4" s="434" t="s">
        <v>5</v>
      </c>
      <c r="F4" s="419" t="s">
        <v>6</v>
      </c>
      <c r="G4" s="419" t="s">
        <v>7</v>
      </c>
      <c r="H4" s="419" t="s">
        <v>8</v>
      </c>
      <c r="I4" s="419" t="s">
        <v>9</v>
      </c>
      <c r="J4" s="421" t="s">
        <v>10</v>
      </c>
      <c r="K4" s="423" t="s">
        <v>11</v>
      </c>
      <c r="L4" s="425" t="s">
        <v>4</v>
      </c>
      <c r="M4" s="427" t="s">
        <v>12</v>
      </c>
      <c r="N4" s="421" t="s">
        <v>13</v>
      </c>
      <c r="O4" s="440" t="s">
        <v>14</v>
      </c>
      <c r="P4" s="231" t="s">
        <v>72</v>
      </c>
      <c r="Q4" s="423" t="s">
        <v>15</v>
      </c>
      <c r="R4" s="442" t="s">
        <v>16</v>
      </c>
      <c r="S4" s="444" t="s">
        <v>73</v>
      </c>
      <c r="T4" s="446" t="s">
        <v>17</v>
      </c>
      <c r="U4" s="436" t="s">
        <v>18</v>
      </c>
      <c r="V4" s="436" t="s">
        <v>19</v>
      </c>
      <c r="W4" s="438" t="s">
        <v>20</v>
      </c>
    </row>
    <row r="5" spans="2:23" ht="44.25" customHeight="1" thickBot="1">
      <c r="B5" s="411"/>
      <c r="C5" s="232" t="s">
        <v>21</v>
      </c>
      <c r="D5" s="433"/>
      <c r="E5" s="435"/>
      <c r="F5" s="420"/>
      <c r="G5" s="420"/>
      <c r="H5" s="420"/>
      <c r="I5" s="420"/>
      <c r="J5" s="422"/>
      <c r="K5" s="424"/>
      <c r="L5" s="426"/>
      <c r="M5" s="428"/>
      <c r="N5" s="422"/>
      <c r="O5" s="441"/>
      <c r="P5" s="233" t="s">
        <v>22</v>
      </c>
      <c r="Q5" s="424"/>
      <c r="R5" s="443"/>
      <c r="S5" s="445"/>
      <c r="T5" s="447"/>
      <c r="U5" s="437"/>
      <c r="V5" s="437"/>
      <c r="W5" s="439"/>
    </row>
    <row r="6" spans="2:23" ht="13.5">
      <c r="B6" s="234" t="s">
        <v>23</v>
      </c>
      <c r="C6" s="235">
        <f>D6+K6+L6+O6+P6+Q6+R6+S6</f>
        <v>11240</v>
      </c>
      <c r="D6" s="236">
        <f aca="true" t="shared" si="0" ref="D6:K6">SUM(D7:D17)</f>
        <v>7777</v>
      </c>
      <c r="E6" s="237">
        <f t="shared" si="0"/>
        <v>6364</v>
      </c>
      <c r="F6" s="238">
        <f t="shared" si="0"/>
        <v>1336</v>
      </c>
      <c r="G6" s="238">
        <f t="shared" si="0"/>
        <v>4</v>
      </c>
      <c r="H6" s="238">
        <f t="shared" si="0"/>
        <v>1</v>
      </c>
      <c r="I6" s="238">
        <f t="shared" si="0"/>
        <v>72</v>
      </c>
      <c r="J6" s="239">
        <f t="shared" si="0"/>
        <v>0</v>
      </c>
      <c r="K6" s="240">
        <f t="shared" si="0"/>
        <v>1758</v>
      </c>
      <c r="L6" s="240">
        <f>M6+N6</f>
        <v>386</v>
      </c>
      <c r="M6" s="241">
        <f aca="true" t="shared" si="1" ref="M6:W6">SUM(M7:M17)</f>
        <v>127</v>
      </c>
      <c r="N6" s="239">
        <f t="shared" si="1"/>
        <v>259</v>
      </c>
      <c r="O6" s="240">
        <f t="shared" si="1"/>
        <v>12</v>
      </c>
      <c r="P6" s="240">
        <f t="shared" si="1"/>
        <v>643</v>
      </c>
      <c r="Q6" s="240">
        <f t="shared" si="1"/>
        <v>178</v>
      </c>
      <c r="R6" s="240">
        <f t="shared" si="1"/>
        <v>486</v>
      </c>
      <c r="S6" s="242">
        <f t="shared" si="1"/>
        <v>0</v>
      </c>
      <c r="T6" s="243">
        <f t="shared" si="1"/>
        <v>1</v>
      </c>
      <c r="U6" s="240">
        <f t="shared" si="1"/>
        <v>3</v>
      </c>
      <c r="V6" s="240">
        <f t="shared" si="1"/>
        <v>3</v>
      </c>
      <c r="W6" s="244">
        <f t="shared" si="1"/>
        <v>0</v>
      </c>
    </row>
    <row r="7" spans="2:23" ht="13.5">
      <c r="B7" s="245" t="s">
        <v>24</v>
      </c>
      <c r="C7" s="246">
        <f>D7+K7+L7+O7+P7+Q7+R7+S7</f>
        <v>9690</v>
      </c>
      <c r="D7" s="247">
        <f>SUM(E7:J7)</f>
        <v>6930</v>
      </c>
      <c r="E7" s="248">
        <f>'【女】公立'!E7+'【女】国・私立'!E7+'【女】国・私立'!E9</f>
        <v>5746</v>
      </c>
      <c r="F7" s="249">
        <f>'【女】公立'!F7+'【女】国・私立'!F7+'【女】国・私立'!F9</f>
        <v>1165</v>
      </c>
      <c r="G7" s="249">
        <f>'【女】公立'!G7+'【女】国・私立'!G7+'【女】国・私立'!G9</f>
        <v>4</v>
      </c>
      <c r="H7" s="249">
        <f>'【女】公立'!H7+'【女】国・私立'!H7+'【女】国・私立'!H9</f>
        <v>1</v>
      </c>
      <c r="I7" s="249">
        <f>'【女】公立'!I7+'【女】国・私立'!I7+'【女】国・私立'!I9</f>
        <v>14</v>
      </c>
      <c r="J7" s="250">
        <f>'【女】公立'!J7+'【女】国・私立'!J7+'【女】国・私立'!J9</f>
        <v>0</v>
      </c>
      <c r="K7" s="251">
        <f>'【女】公立'!K7+'【女】国・私立'!K7+'【女】国・私立'!K9</f>
        <v>1499</v>
      </c>
      <c r="L7" s="252">
        <f>M7+N7</f>
        <v>307</v>
      </c>
      <c r="M7" s="253">
        <f>'【女】公立'!M7+'【女】国・私立'!M7+'【女】国・私立'!M9</f>
        <v>79</v>
      </c>
      <c r="N7" s="250">
        <f>'【女】公立'!N7+'【女】国・私立'!N7+'【女】国・私立'!N9</f>
        <v>228</v>
      </c>
      <c r="O7" s="251">
        <f>'【女】公立'!O7+'【女】国・私立'!O7+'【女】国・私立'!O9</f>
        <v>8</v>
      </c>
      <c r="P7" s="251">
        <f>'【女】公立'!P7+'【女】国・私立'!P7+'【女】国・私立'!P9</f>
        <v>371</v>
      </c>
      <c r="Q7" s="251">
        <f>'【女】公立'!Q7+'【女】国・私立'!Q7+'【女】国・私立'!Q9</f>
        <v>152</v>
      </c>
      <c r="R7" s="251">
        <f>'【女】公立'!R7+'【女】国・私立'!R7+'【女】国・私立'!R9</f>
        <v>423</v>
      </c>
      <c r="S7" s="254">
        <f>'【女】公立'!S7+'【女】国・私立'!S7+'【女】国・私立'!S9</f>
        <v>0</v>
      </c>
      <c r="T7" s="255">
        <f>'【女】公立'!T7+'【女】国・私立'!T7+'【女】国・私立'!T9</f>
        <v>1</v>
      </c>
      <c r="U7" s="251">
        <f>'【女】公立'!U7+'【女】国・私立'!U7+'【女】国・私立'!U9</f>
        <v>1</v>
      </c>
      <c r="V7" s="251">
        <f>'【女】公立'!V7+'【女】国・私立'!V7+'【女】国・私立'!V9</f>
        <v>1</v>
      </c>
      <c r="W7" s="256">
        <f>'【女】公立'!W7+'【女】国・私立'!W7+'【女】国・私立'!W9</f>
        <v>0</v>
      </c>
    </row>
    <row r="8" spans="2:23" ht="13.5">
      <c r="B8" s="245" t="s">
        <v>25</v>
      </c>
      <c r="C8" s="246">
        <f>D8+K8+L8+O8+P8+Q8+R8+S8</f>
        <v>137</v>
      </c>
      <c r="D8" s="247">
        <f aca="true" t="shared" si="2" ref="D8:D16">SUM(E8:J8)</f>
        <v>36</v>
      </c>
      <c r="E8" s="248">
        <f>'【女】公立'!E8</f>
        <v>19</v>
      </c>
      <c r="F8" s="249">
        <f>'【女】公立'!F8</f>
        <v>17</v>
      </c>
      <c r="G8" s="249">
        <f>'【女】公立'!G8</f>
        <v>0</v>
      </c>
      <c r="H8" s="249">
        <f>'【女】公立'!H8</f>
        <v>0</v>
      </c>
      <c r="I8" s="249">
        <f>'【女】公立'!I8</f>
        <v>0</v>
      </c>
      <c r="J8" s="250">
        <f>'【女】公立'!J8</f>
        <v>0</v>
      </c>
      <c r="K8" s="251">
        <f>'【女】公立'!K8</f>
        <v>32</v>
      </c>
      <c r="L8" s="252">
        <f aca="true" t="shared" si="3" ref="L8:L16">M8+N8</f>
        <v>1</v>
      </c>
      <c r="M8" s="253">
        <f>'【女】公立'!M8</f>
        <v>1</v>
      </c>
      <c r="N8" s="250">
        <f>'【女】公立'!N8</f>
        <v>0</v>
      </c>
      <c r="O8" s="251">
        <f>'【女】公立'!O8</f>
        <v>2</v>
      </c>
      <c r="P8" s="251">
        <f>'【女】公立'!P8</f>
        <v>54</v>
      </c>
      <c r="Q8" s="251">
        <f>'【女】公立'!Q8</f>
        <v>2</v>
      </c>
      <c r="R8" s="251">
        <f>'【女】公立'!R8</f>
        <v>10</v>
      </c>
      <c r="S8" s="254">
        <f>'【女】公立'!S8</f>
        <v>0</v>
      </c>
      <c r="T8" s="255">
        <f>'【女】公立'!T8</f>
        <v>0</v>
      </c>
      <c r="U8" s="251">
        <f>'【女】公立'!U8</f>
        <v>0</v>
      </c>
      <c r="V8" s="251">
        <f>'【女】公立'!V8</f>
        <v>1</v>
      </c>
      <c r="W8" s="256">
        <f>'【女】公立'!W8</f>
        <v>0</v>
      </c>
    </row>
    <row r="9" spans="2:23" ht="13.5">
      <c r="B9" s="245" t="s">
        <v>26</v>
      </c>
      <c r="C9" s="246">
        <f aca="true" t="shared" si="4" ref="C9:C16">D9+K9+L9+O9+P9+Q9+R9+S9</f>
        <v>101</v>
      </c>
      <c r="D9" s="247">
        <f t="shared" si="2"/>
        <v>25</v>
      </c>
      <c r="E9" s="248">
        <f>'【女】公立'!E9</f>
        <v>10</v>
      </c>
      <c r="F9" s="249">
        <f>'【女】公立'!F9</f>
        <v>15</v>
      </c>
      <c r="G9" s="249">
        <f>'【女】公立'!G9</f>
        <v>0</v>
      </c>
      <c r="H9" s="249">
        <f>'【女】公立'!H9</f>
        <v>0</v>
      </c>
      <c r="I9" s="249">
        <f>'【女】公立'!I9</f>
        <v>0</v>
      </c>
      <c r="J9" s="250">
        <f>'【女】公立'!J9</f>
        <v>0</v>
      </c>
      <c r="K9" s="251">
        <f>'【女】公立'!K9</f>
        <v>25</v>
      </c>
      <c r="L9" s="252">
        <f t="shared" si="3"/>
        <v>2</v>
      </c>
      <c r="M9" s="253">
        <f>'【女】公立'!M9</f>
        <v>1</v>
      </c>
      <c r="N9" s="250">
        <f>'【女】公立'!N9</f>
        <v>1</v>
      </c>
      <c r="O9" s="251">
        <f>'【女】公立'!O9</f>
        <v>0</v>
      </c>
      <c r="P9" s="251">
        <f>'【女】公立'!P9</f>
        <v>43</v>
      </c>
      <c r="Q9" s="251">
        <f>'【女】公立'!Q9</f>
        <v>3</v>
      </c>
      <c r="R9" s="251">
        <f>'【女】公立'!R9</f>
        <v>3</v>
      </c>
      <c r="S9" s="254">
        <f>'【女】公立'!S9</f>
        <v>0</v>
      </c>
      <c r="T9" s="255">
        <f>'【女】公立'!T9</f>
        <v>0</v>
      </c>
      <c r="U9" s="251">
        <f>'【女】公立'!U9</f>
        <v>0</v>
      </c>
      <c r="V9" s="251">
        <f>'【女】公立'!V9</f>
        <v>1</v>
      </c>
      <c r="W9" s="256">
        <f>'【女】公立'!W9</f>
        <v>0</v>
      </c>
    </row>
    <row r="10" spans="2:23" ht="13.5">
      <c r="B10" s="245" t="s">
        <v>27</v>
      </c>
      <c r="C10" s="246">
        <f t="shared" si="4"/>
        <v>208</v>
      </c>
      <c r="D10" s="247">
        <f t="shared" si="2"/>
        <v>81</v>
      </c>
      <c r="E10" s="248">
        <f>'【女】公立'!E10+'【女】国・私立'!E10</f>
        <v>45</v>
      </c>
      <c r="F10" s="249">
        <f>'【女】公立'!F10+'【女】国・私立'!F10</f>
        <v>36</v>
      </c>
      <c r="G10" s="249">
        <f>'【女】公立'!G10+'【女】国・私立'!G10</f>
        <v>0</v>
      </c>
      <c r="H10" s="249">
        <f>'【女】公立'!H10+'【女】国・私立'!H10</f>
        <v>0</v>
      </c>
      <c r="I10" s="249">
        <f>'【女】公立'!I10+'【女】国・私立'!I10</f>
        <v>0</v>
      </c>
      <c r="J10" s="250">
        <f>'【女】公立'!J10+'【女】国・私立'!J10</f>
        <v>0</v>
      </c>
      <c r="K10" s="251">
        <f>'【女】公立'!K10+'【女】国・私立'!K10</f>
        <v>49</v>
      </c>
      <c r="L10" s="252">
        <f t="shared" si="3"/>
        <v>1</v>
      </c>
      <c r="M10" s="253">
        <f>'【女】公立'!M10+'【女】国・私立'!M10</f>
        <v>0</v>
      </c>
      <c r="N10" s="250">
        <f>'【女】公立'!N10+'【女】国・私立'!N10</f>
        <v>1</v>
      </c>
      <c r="O10" s="251">
        <f>'【女】公立'!O10+'【女】国・私立'!O10</f>
        <v>0</v>
      </c>
      <c r="P10" s="251">
        <f>'【女】公立'!P10+'【女】国・私立'!P10</f>
        <v>73</v>
      </c>
      <c r="Q10" s="251">
        <f>'【女】公立'!Q10+'【女】国・私立'!Q10</f>
        <v>2</v>
      </c>
      <c r="R10" s="251">
        <f>'【女】公立'!R10+'【女】国・私立'!R10</f>
        <v>2</v>
      </c>
      <c r="S10" s="254">
        <f>'【女】公立'!S10+'【女】国・私立'!S10</f>
        <v>0</v>
      </c>
      <c r="T10" s="255">
        <f>'【女】公立'!T10+'【女】国・私立'!T10</f>
        <v>0</v>
      </c>
      <c r="U10" s="251">
        <f>'【女】公立'!U10+'【女】国・私立'!U10</f>
        <v>0</v>
      </c>
      <c r="V10" s="251">
        <f>'【女】公立'!V10+'【女】国・私立'!V10</f>
        <v>0</v>
      </c>
      <c r="W10" s="256">
        <f>'【女】公立'!W10+'【女】国・私立'!W10</f>
        <v>0</v>
      </c>
    </row>
    <row r="11" spans="2:23" ht="13.5">
      <c r="B11" s="245" t="s">
        <v>28</v>
      </c>
      <c r="C11" s="246">
        <f t="shared" si="4"/>
        <v>21</v>
      </c>
      <c r="D11" s="247">
        <f t="shared" si="2"/>
        <v>4</v>
      </c>
      <c r="E11" s="248">
        <f>'【女】公立'!E11</f>
        <v>3</v>
      </c>
      <c r="F11" s="249">
        <f>'【女】公立'!F11</f>
        <v>1</v>
      </c>
      <c r="G11" s="249">
        <f>'【女】公立'!G11</f>
        <v>0</v>
      </c>
      <c r="H11" s="249">
        <f>'【女】公立'!H11</f>
        <v>0</v>
      </c>
      <c r="I11" s="249">
        <f>'【女】公立'!I11</f>
        <v>0</v>
      </c>
      <c r="J11" s="250">
        <f>'【女】公立'!J11</f>
        <v>0</v>
      </c>
      <c r="K11" s="251">
        <f>'【女】公立'!K11</f>
        <v>2</v>
      </c>
      <c r="L11" s="252">
        <f t="shared" si="3"/>
        <v>0</v>
      </c>
      <c r="M11" s="253">
        <f>'【女】公立'!M11</f>
        <v>0</v>
      </c>
      <c r="N11" s="250">
        <f>'【女】公立'!N11</f>
        <v>0</v>
      </c>
      <c r="O11" s="251">
        <f>'【女】公立'!O11</f>
        <v>0</v>
      </c>
      <c r="P11" s="251">
        <f>'【女】公立'!P11</f>
        <v>15</v>
      </c>
      <c r="Q11" s="251">
        <f>'【女】公立'!Q11</f>
        <v>0</v>
      </c>
      <c r="R11" s="251">
        <f>'【女】公立'!R11</f>
        <v>0</v>
      </c>
      <c r="S11" s="254">
        <f>'【女】公立'!S11</f>
        <v>0</v>
      </c>
      <c r="T11" s="255">
        <f>'【女】公立'!T11</f>
        <v>0</v>
      </c>
      <c r="U11" s="251">
        <f>'【女】公立'!U11</f>
        <v>0</v>
      </c>
      <c r="V11" s="251">
        <f>'【女】公立'!V11</f>
        <v>0</v>
      </c>
      <c r="W11" s="256">
        <f>'【女】公立'!W11</f>
        <v>0</v>
      </c>
    </row>
    <row r="12" spans="2:23" ht="13.5">
      <c r="B12" s="245" t="s">
        <v>29</v>
      </c>
      <c r="C12" s="246">
        <f t="shared" si="4"/>
        <v>21</v>
      </c>
      <c r="D12" s="247">
        <f t="shared" si="2"/>
        <v>4</v>
      </c>
      <c r="E12" s="248">
        <f>'【女】公立'!E12</f>
        <v>1</v>
      </c>
      <c r="F12" s="249">
        <f>'【女】公立'!F12</f>
        <v>3</v>
      </c>
      <c r="G12" s="249">
        <f>'【女】公立'!G12</f>
        <v>0</v>
      </c>
      <c r="H12" s="249">
        <f>'【女】公立'!H12</f>
        <v>0</v>
      </c>
      <c r="I12" s="249">
        <f>'【女】公立'!I12</f>
        <v>0</v>
      </c>
      <c r="J12" s="250">
        <f>'【女】公立'!J12</f>
        <v>0</v>
      </c>
      <c r="K12" s="251">
        <f>'【女】公立'!K12</f>
        <v>5</v>
      </c>
      <c r="L12" s="252">
        <f t="shared" si="3"/>
        <v>0</v>
      </c>
      <c r="M12" s="253">
        <f>'【女】公立'!M12</f>
        <v>0</v>
      </c>
      <c r="N12" s="250">
        <f>'【女】公立'!N12</f>
        <v>0</v>
      </c>
      <c r="O12" s="251">
        <f>'【女】公立'!O12</f>
        <v>1</v>
      </c>
      <c r="P12" s="251">
        <f>'【女】公立'!P12</f>
        <v>10</v>
      </c>
      <c r="Q12" s="251">
        <f>'【女】公立'!Q12</f>
        <v>0</v>
      </c>
      <c r="R12" s="251">
        <f>'【女】公立'!R12</f>
        <v>1</v>
      </c>
      <c r="S12" s="254">
        <f>'【女】公立'!S12</f>
        <v>0</v>
      </c>
      <c r="T12" s="255">
        <f>'【女】公立'!T12</f>
        <v>0</v>
      </c>
      <c r="U12" s="251">
        <f>'【女】公立'!U12</f>
        <v>1</v>
      </c>
      <c r="V12" s="251">
        <f>'【女】公立'!V12</f>
        <v>0</v>
      </c>
      <c r="W12" s="256">
        <f>'【女】公立'!W12</f>
        <v>0</v>
      </c>
    </row>
    <row r="13" spans="2:23" ht="13.5">
      <c r="B13" s="245" t="s">
        <v>58</v>
      </c>
      <c r="C13" s="246">
        <f t="shared" si="4"/>
        <v>59</v>
      </c>
      <c r="D13" s="247">
        <f t="shared" si="2"/>
        <v>58</v>
      </c>
      <c r="E13" s="248">
        <f>'【女】国・私立'!E11</f>
        <v>0</v>
      </c>
      <c r="F13" s="249">
        <f>'【女】国・私立'!F11</f>
        <v>0</v>
      </c>
      <c r="G13" s="249">
        <f>'【女】国・私立'!G11</f>
        <v>0</v>
      </c>
      <c r="H13" s="249">
        <f>'【女】国・私立'!H11</f>
        <v>0</v>
      </c>
      <c r="I13" s="249">
        <f>'【女】国・私立'!I11</f>
        <v>58</v>
      </c>
      <c r="J13" s="250">
        <f>'【女】国・私立'!J11</f>
        <v>0</v>
      </c>
      <c r="K13" s="251">
        <f>'【女】国・私立'!K11</f>
        <v>0</v>
      </c>
      <c r="L13" s="252">
        <f t="shared" si="3"/>
        <v>0</v>
      </c>
      <c r="M13" s="253">
        <f>'【女】国・私立'!M11</f>
        <v>0</v>
      </c>
      <c r="N13" s="250">
        <f>'【女】国・私立'!N11</f>
        <v>0</v>
      </c>
      <c r="O13" s="251">
        <f>'【女】国・私立'!O11</f>
        <v>0</v>
      </c>
      <c r="P13" s="251">
        <f>'【女】国・私立'!P11</f>
        <v>0</v>
      </c>
      <c r="Q13" s="251">
        <f>'【女】国・私立'!Q11</f>
        <v>0</v>
      </c>
      <c r="R13" s="251">
        <f>'【女】国・私立'!R11</f>
        <v>1</v>
      </c>
      <c r="S13" s="254">
        <f>'【女】国・私立'!S11</f>
        <v>0</v>
      </c>
      <c r="T13" s="255">
        <f>'【女】国・私立'!T11</f>
        <v>0</v>
      </c>
      <c r="U13" s="251">
        <f>'【女】国・私立'!U11</f>
        <v>0</v>
      </c>
      <c r="V13" s="251">
        <f>'【女】国・私立'!V11</f>
        <v>0</v>
      </c>
      <c r="W13" s="256">
        <f>'【女】国・私立'!W11</f>
        <v>0</v>
      </c>
    </row>
    <row r="14" spans="2:23" ht="13.5">
      <c r="B14" s="245" t="s">
        <v>30</v>
      </c>
      <c r="C14" s="246">
        <f t="shared" si="4"/>
        <v>19</v>
      </c>
      <c r="D14" s="247">
        <f t="shared" si="2"/>
        <v>13</v>
      </c>
      <c r="E14" s="248">
        <f>'【女】公立'!E13</f>
        <v>9</v>
      </c>
      <c r="F14" s="249">
        <f>'【女】公立'!F13</f>
        <v>4</v>
      </c>
      <c r="G14" s="249">
        <f>'【女】公立'!G13</f>
        <v>0</v>
      </c>
      <c r="H14" s="249">
        <f>'【女】公立'!H13</f>
        <v>0</v>
      </c>
      <c r="I14" s="249">
        <f>'【女】公立'!I13</f>
        <v>0</v>
      </c>
      <c r="J14" s="250">
        <f>'【女】公立'!J13</f>
        <v>0</v>
      </c>
      <c r="K14" s="251">
        <f>'【女】公立'!K13</f>
        <v>5</v>
      </c>
      <c r="L14" s="252">
        <f t="shared" si="3"/>
        <v>0</v>
      </c>
      <c r="M14" s="253">
        <f>'【女】公立'!M13</f>
        <v>0</v>
      </c>
      <c r="N14" s="250">
        <f>'【女】公立'!N13</f>
        <v>0</v>
      </c>
      <c r="O14" s="251">
        <f>'【女】公立'!O13</f>
        <v>0</v>
      </c>
      <c r="P14" s="251">
        <f>'【女】公立'!P13</f>
        <v>0</v>
      </c>
      <c r="Q14" s="251">
        <f>'【女】公立'!Q13</f>
        <v>0</v>
      </c>
      <c r="R14" s="251">
        <f>'【女】公立'!R13</f>
        <v>1</v>
      </c>
      <c r="S14" s="254">
        <f>'【女】公立'!S13</f>
        <v>0</v>
      </c>
      <c r="T14" s="255">
        <f>'【女】公立'!T13</f>
        <v>0</v>
      </c>
      <c r="U14" s="251">
        <f>'【女】公立'!U13</f>
        <v>0</v>
      </c>
      <c r="V14" s="251">
        <f>'【女】公立'!V13</f>
        <v>0</v>
      </c>
      <c r="W14" s="256">
        <f>'【女】公立'!W13</f>
        <v>0</v>
      </c>
    </row>
    <row r="15" spans="2:23" ht="13.5">
      <c r="B15" s="245" t="s">
        <v>59</v>
      </c>
      <c r="C15" s="246">
        <f t="shared" si="4"/>
        <v>13</v>
      </c>
      <c r="D15" s="247">
        <f t="shared" si="2"/>
        <v>2</v>
      </c>
      <c r="E15" s="248">
        <f>'【女】国・私立'!E12</f>
        <v>1</v>
      </c>
      <c r="F15" s="249">
        <f>'【女】国・私立'!F12</f>
        <v>1</v>
      </c>
      <c r="G15" s="249">
        <f>'【女】国・私立'!G12</f>
        <v>0</v>
      </c>
      <c r="H15" s="249">
        <f>'【女】国・私立'!H12</f>
        <v>0</v>
      </c>
      <c r="I15" s="249">
        <f>'【女】国・私立'!I12</f>
        <v>0</v>
      </c>
      <c r="J15" s="250">
        <f>'【女】国・私立'!J12</f>
        <v>0</v>
      </c>
      <c r="K15" s="251">
        <f>'【女】国・私立'!K12</f>
        <v>5</v>
      </c>
      <c r="L15" s="252">
        <f t="shared" si="3"/>
        <v>0</v>
      </c>
      <c r="M15" s="253">
        <f>'【女】国・私立'!M12</f>
        <v>0</v>
      </c>
      <c r="N15" s="250">
        <f>'【女】国・私立'!N12</f>
        <v>0</v>
      </c>
      <c r="O15" s="251">
        <f>'【女】国・私立'!O12</f>
        <v>0</v>
      </c>
      <c r="P15" s="251">
        <f>'【女】国・私立'!P12</f>
        <v>6</v>
      </c>
      <c r="Q15" s="251">
        <f>'【女】国・私立'!Q12</f>
        <v>0</v>
      </c>
      <c r="R15" s="251">
        <f>'【女】国・私立'!R12</f>
        <v>0</v>
      </c>
      <c r="S15" s="254">
        <f>'【女】国・私立'!S12</f>
        <v>0</v>
      </c>
      <c r="T15" s="255">
        <f>'【女】国・私立'!T12</f>
        <v>0</v>
      </c>
      <c r="U15" s="251">
        <f>'【女】国・私立'!U12</f>
        <v>0</v>
      </c>
      <c r="V15" s="251">
        <f>'【女】国・私立'!V12</f>
        <v>0</v>
      </c>
      <c r="W15" s="256">
        <f>'【女】国・私立'!W12</f>
        <v>0</v>
      </c>
    </row>
    <row r="16" spans="2:23" ht="13.5">
      <c r="B16" s="245" t="s">
        <v>31</v>
      </c>
      <c r="C16" s="246">
        <f t="shared" si="4"/>
        <v>302</v>
      </c>
      <c r="D16" s="247">
        <f t="shared" si="2"/>
        <v>107</v>
      </c>
      <c r="E16" s="248">
        <f>'【女】公立'!E14+'【女】国・私立'!E13</f>
        <v>37</v>
      </c>
      <c r="F16" s="249">
        <f>'【女】公立'!F14+'【女】国・私立'!F13</f>
        <v>70</v>
      </c>
      <c r="G16" s="249">
        <f>'【女】公立'!G14+'【女】国・私立'!G13</f>
        <v>0</v>
      </c>
      <c r="H16" s="249">
        <f>'【女】公立'!H14+'【女】国・私立'!H13</f>
        <v>0</v>
      </c>
      <c r="I16" s="249">
        <f>'【女】公立'!I14+'【女】国・私立'!I13</f>
        <v>0</v>
      </c>
      <c r="J16" s="250">
        <f>'【女】公立'!J14+'【女】国・私立'!J13</f>
        <v>0</v>
      </c>
      <c r="K16" s="251">
        <f>'【女】公立'!K14+'【女】国・私立'!K13</f>
        <v>93</v>
      </c>
      <c r="L16" s="252">
        <f t="shared" si="3"/>
        <v>2</v>
      </c>
      <c r="M16" s="253">
        <f>'【女】公立'!M14+'【女】国・私立'!M13</f>
        <v>1</v>
      </c>
      <c r="N16" s="250">
        <f>'【女】公立'!N14+'【女】国・私立'!N13</f>
        <v>1</v>
      </c>
      <c r="O16" s="251">
        <f>'【女】公立'!O14+'【女】国・私立'!O13</f>
        <v>1</v>
      </c>
      <c r="P16" s="251">
        <f>'【女】公立'!P14+'【女】国・私立'!P13</f>
        <v>61</v>
      </c>
      <c r="Q16" s="251">
        <f>'【女】公立'!Q14+'【女】国・私立'!Q13</f>
        <v>16</v>
      </c>
      <c r="R16" s="251">
        <f>'【女】公立'!R14+'【女】国・私立'!R13</f>
        <v>22</v>
      </c>
      <c r="S16" s="254">
        <f>'【女】公立'!S14+'【女】国・私立'!S13</f>
        <v>0</v>
      </c>
      <c r="T16" s="255">
        <f>'【女】公立'!T14+'【女】国・私立'!T13</f>
        <v>0</v>
      </c>
      <c r="U16" s="251">
        <f>'【女】公立'!U14+'【女】国・私立'!U13</f>
        <v>1</v>
      </c>
      <c r="V16" s="251">
        <f>'【女】公立'!V14+'【女】国・私立'!V13</f>
        <v>0</v>
      </c>
      <c r="W16" s="256">
        <f>'【女】公立'!W14+'【女】国・私立'!W13</f>
        <v>0</v>
      </c>
    </row>
    <row r="17" spans="2:23" ht="13.5">
      <c r="B17" s="245" t="s">
        <v>32</v>
      </c>
      <c r="C17" s="246">
        <f aca="true" t="shared" si="5" ref="C17:C24">D17+K17+L17+O17+P17+Q17+R17+S17</f>
        <v>669</v>
      </c>
      <c r="D17" s="247">
        <f aca="true" t="shared" si="6" ref="D17:D24">SUM(E17:J17)</f>
        <v>517</v>
      </c>
      <c r="E17" s="248">
        <f>'【女】公立'!E15</f>
        <v>493</v>
      </c>
      <c r="F17" s="249">
        <f>'【女】公立'!F15</f>
        <v>24</v>
      </c>
      <c r="G17" s="249">
        <f>'【女】公立'!G15</f>
        <v>0</v>
      </c>
      <c r="H17" s="249">
        <f>'【女】公立'!H15</f>
        <v>0</v>
      </c>
      <c r="I17" s="249">
        <f>'【女】公立'!I15</f>
        <v>0</v>
      </c>
      <c r="J17" s="250">
        <f>'【女】公立'!J15</f>
        <v>0</v>
      </c>
      <c r="K17" s="251">
        <f>'【女】公立'!K15</f>
        <v>43</v>
      </c>
      <c r="L17" s="252">
        <f>M17+N17</f>
        <v>73</v>
      </c>
      <c r="M17" s="253">
        <f>'【女】公立'!M15</f>
        <v>45</v>
      </c>
      <c r="N17" s="250">
        <f>'【女】公立'!N15</f>
        <v>28</v>
      </c>
      <c r="O17" s="251">
        <f>'【女】公立'!O15</f>
        <v>0</v>
      </c>
      <c r="P17" s="251">
        <f>'【女】公立'!P15</f>
        <v>10</v>
      </c>
      <c r="Q17" s="251">
        <f>'【女】公立'!Q15</f>
        <v>3</v>
      </c>
      <c r="R17" s="251">
        <f>'【女】公立'!R15</f>
        <v>23</v>
      </c>
      <c r="S17" s="254">
        <f>'【女】公立'!S15</f>
        <v>0</v>
      </c>
      <c r="T17" s="255">
        <f>'【女】公立'!T15</f>
        <v>0</v>
      </c>
      <c r="U17" s="251">
        <f>'【女】公立'!U15</f>
        <v>0</v>
      </c>
      <c r="V17" s="251">
        <f>'【女】公立'!V15</f>
        <v>0</v>
      </c>
      <c r="W17" s="256">
        <f>'【女】公立'!W15</f>
        <v>0</v>
      </c>
    </row>
    <row r="18" spans="2:23" ht="13.5">
      <c r="B18" s="257" t="s">
        <v>33</v>
      </c>
      <c r="C18" s="258">
        <f t="shared" si="5"/>
        <v>219</v>
      </c>
      <c r="D18" s="259">
        <f t="shared" si="6"/>
        <v>73</v>
      </c>
      <c r="E18" s="260">
        <f aca="true" t="shared" si="7" ref="E18:K18">SUM(E19:E24)</f>
        <v>57</v>
      </c>
      <c r="F18" s="261">
        <f t="shared" si="7"/>
        <v>15</v>
      </c>
      <c r="G18" s="261">
        <f t="shared" si="7"/>
        <v>1</v>
      </c>
      <c r="H18" s="261">
        <f t="shared" si="7"/>
        <v>0</v>
      </c>
      <c r="I18" s="261">
        <f t="shared" si="7"/>
        <v>0</v>
      </c>
      <c r="J18" s="262">
        <f t="shared" si="7"/>
        <v>0</v>
      </c>
      <c r="K18" s="263">
        <f t="shared" si="7"/>
        <v>17</v>
      </c>
      <c r="L18" s="264">
        <f>SUM(M18:N18)</f>
        <v>16</v>
      </c>
      <c r="M18" s="260">
        <f aca="true" t="shared" si="8" ref="M18:W18">SUM(M19:M24)</f>
        <v>8</v>
      </c>
      <c r="N18" s="262">
        <f t="shared" si="8"/>
        <v>8</v>
      </c>
      <c r="O18" s="263">
        <f t="shared" si="8"/>
        <v>1</v>
      </c>
      <c r="P18" s="263">
        <f t="shared" si="8"/>
        <v>38</v>
      </c>
      <c r="Q18" s="263">
        <f t="shared" si="8"/>
        <v>40</v>
      </c>
      <c r="R18" s="263">
        <f t="shared" si="8"/>
        <v>34</v>
      </c>
      <c r="S18" s="265">
        <f t="shared" si="8"/>
        <v>0</v>
      </c>
      <c r="T18" s="266">
        <f t="shared" si="8"/>
        <v>0</v>
      </c>
      <c r="U18" s="263">
        <f t="shared" si="8"/>
        <v>1</v>
      </c>
      <c r="V18" s="263">
        <f t="shared" si="8"/>
        <v>0</v>
      </c>
      <c r="W18" s="267">
        <f t="shared" si="8"/>
        <v>0</v>
      </c>
    </row>
    <row r="19" spans="2:23" ht="13.5">
      <c r="B19" s="245" t="s">
        <v>24</v>
      </c>
      <c r="C19" s="246">
        <f t="shared" si="5"/>
        <v>108</v>
      </c>
      <c r="D19" s="247">
        <f t="shared" si="6"/>
        <v>7</v>
      </c>
      <c r="E19" s="253">
        <f>'【女】公立'!E17+'【女】国・私立'!E16</f>
        <v>3</v>
      </c>
      <c r="F19" s="249">
        <f>'【女】公立'!F17+'【女】国・私立'!F16</f>
        <v>3</v>
      </c>
      <c r="G19" s="249">
        <f>'【女】公立'!G17+'【女】国・私立'!G16</f>
        <v>1</v>
      </c>
      <c r="H19" s="249">
        <f>'【女】公立'!H17+'【女】国・私立'!H16</f>
        <v>0</v>
      </c>
      <c r="I19" s="249">
        <f>'【女】公立'!I17+'【女】国・私立'!I16</f>
        <v>0</v>
      </c>
      <c r="J19" s="250">
        <f>'【女】公立'!J17+'【女】国・私立'!J16</f>
        <v>0</v>
      </c>
      <c r="K19" s="251">
        <f>'【女】公立'!K17+'【女】国・私立'!K16</f>
        <v>7</v>
      </c>
      <c r="L19" s="252">
        <f aca="true" t="shared" si="9" ref="L19:L24">M19+N19</f>
        <v>14</v>
      </c>
      <c r="M19" s="253">
        <f>'【女】公立'!M17+'【女】国・私立'!M16</f>
        <v>8</v>
      </c>
      <c r="N19" s="250">
        <f>'【女】公立'!N17+'【女】国・私立'!N16</f>
        <v>6</v>
      </c>
      <c r="O19" s="251">
        <f>'【女】公立'!O17+'【女】国・私立'!O16</f>
        <v>0</v>
      </c>
      <c r="P19" s="251">
        <f>'【女】公立'!P17+'【女】国・私立'!P16</f>
        <v>27</v>
      </c>
      <c r="Q19" s="251">
        <f>'【女】公立'!Q17+'【女】国・私立'!Q16</f>
        <v>35</v>
      </c>
      <c r="R19" s="251">
        <f>'【女】公立'!R17+'【女】国・私立'!R16</f>
        <v>18</v>
      </c>
      <c r="S19" s="254">
        <f>'【女】公立'!S17+'【女】国・私立'!S16</f>
        <v>0</v>
      </c>
      <c r="T19" s="255">
        <f>'【女】公立'!T17+'【女】国・私立'!T16</f>
        <v>0</v>
      </c>
      <c r="U19" s="251">
        <f>'【女】公立'!U17+'【女】国・私立'!U16</f>
        <v>1</v>
      </c>
      <c r="V19" s="251">
        <f>'【女】公立'!V17+'【女】国・私立'!V16</f>
        <v>0</v>
      </c>
      <c r="W19" s="256">
        <f>'【女】公立'!W17+'【女】国・私立'!W16</f>
        <v>0</v>
      </c>
    </row>
    <row r="20" spans="2:23" ht="13.5">
      <c r="B20" s="245" t="s">
        <v>25</v>
      </c>
      <c r="C20" s="246">
        <f t="shared" si="5"/>
        <v>1</v>
      </c>
      <c r="D20" s="247">
        <f t="shared" si="6"/>
        <v>0</v>
      </c>
      <c r="E20" s="253">
        <f>'【女】公立'!E18</f>
        <v>0</v>
      </c>
      <c r="F20" s="249">
        <f>'【女】公立'!F18</f>
        <v>0</v>
      </c>
      <c r="G20" s="249">
        <f>'【女】公立'!G18</f>
        <v>0</v>
      </c>
      <c r="H20" s="249">
        <f>'【女】公立'!H18</f>
        <v>0</v>
      </c>
      <c r="I20" s="249">
        <f>'【女】公立'!I18</f>
        <v>0</v>
      </c>
      <c r="J20" s="250">
        <f>'【女】公立'!J18</f>
        <v>0</v>
      </c>
      <c r="K20" s="251">
        <f>'【女】公立'!K18</f>
        <v>0</v>
      </c>
      <c r="L20" s="252">
        <f t="shared" si="9"/>
        <v>0</v>
      </c>
      <c r="M20" s="253">
        <f>'【女】公立'!M18</f>
        <v>0</v>
      </c>
      <c r="N20" s="250">
        <f>'【女】公立'!N18</f>
        <v>0</v>
      </c>
      <c r="O20" s="251">
        <f>'【女】公立'!O18</f>
        <v>0</v>
      </c>
      <c r="P20" s="251">
        <f>'【女】公立'!P18</f>
        <v>1</v>
      </c>
      <c r="Q20" s="251">
        <f>'【女】公立'!Q18</f>
        <v>0</v>
      </c>
      <c r="R20" s="251">
        <f>'【女】公立'!R18</f>
        <v>0</v>
      </c>
      <c r="S20" s="254">
        <f>'【女】公立'!S18</f>
        <v>0</v>
      </c>
      <c r="T20" s="255">
        <f>'【女】公立'!T18</f>
        <v>0</v>
      </c>
      <c r="U20" s="251">
        <f>'【女】公立'!U18</f>
        <v>0</v>
      </c>
      <c r="V20" s="251">
        <f>'【女】公立'!V18</f>
        <v>0</v>
      </c>
      <c r="W20" s="256">
        <f>'【女】公立'!W18</f>
        <v>0</v>
      </c>
    </row>
    <row r="21" spans="2:23" ht="13.5">
      <c r="B21" s="245" t="s">
        <v>26</v>
      </c>
      <c r="C21" s="246">
        <f t="shared" si="5"/>
        <v>3</v>
      </c>
      <c r="D21" s="247">
        <f t="shared" si="6"/>
        <v>1</v>
      </c>
      <c r="E21" s="253">
        <f>'【女】公立'!E19</f>
        <v>1</v>
      </c>
      <c r="F21" s="249">
        <f>'【女】公立'!F19</f>
        <v>0</v>
      </c>
      <c r="G21" s="249">
        <f>'【女】公立'!G19</f>
        <v>0</v>
      </c>
      <c r="H21" s="249">
        <f>'【女】公立'!H19</f>
        <v>0</v>
      </c>
      <c r="I21" s="249">
        <f>'【女】公立'!I19</f>
        <v>0</v>
      </c>
      <c r="J21" s="250">
        <f>'【女】公立'!J19</f>
        <v>0</v>
      </c>
      <c r="K21" s="251">
        <f>'【女】公立'!K19</f>
        <v>1</v>
      </c>
      <c r="L21" s="252">
        <f t="shared" si="9"/>
        <v>0</v>
      </c>
      <c r="M21" s="253">
        <f>'【女】公立'!M19</f>
        <v>0</v>
      </c>
      <c r="N21" s="250">
        <f>'【女】公立'!N19</f>
        <v>0</v>
      </c>
      <c r="O21" s="251">
        <f>'【女】公立'!O19</f>
        <v>0</v>
      </c>
      <c r="P21" s="251">
        <f>'【女】公立'!P19</f>
        <v>0</v>
      </c>
      <c r="Q21" s="251">
        <f>'【女】公立'!Q19</f>
        <v>0</v>
      </c>
      <c r="R21" s="251">
        <f>'【女】公立'!R19</f>
        <v>1</v>
      </c>
      <c r="S21" s="254">
        <f>'【女】公立'!S19</f>
        <v>0</v>
      </c>
      <c r="T21" s="255">
        <f>'【女】公立'!T19</f>
        <v>0</v>
      </c>
      <c r="U21" s="251">
        <f>'【女】公立'!U19</f>
        <v>0</v>
      </c>
      <c r="V21" s="251">
        <f>'【女】公立'!V19</f>
        <v>0</v>
      </c>
      <c r="W21" s="256">
        <f>'【女】公立'!W19</f>
        <v>0</v>
      </c>
    </row>
    <row r="22" spans="2:23" ht="13.5">
      <c r="B22" s="245" t="s">
        <v>27</v>
      </c>
      <c r="C22" s="246">
        <f t="shared" si="5"/>
        <v>9</v>
      </c>
      <c r="D22" s="247">
        <f t="shared" si="6"/>
        <v>1</v>
      </c>
      <c r="E22" s="253">
        <f>'【女】公立'!E20</f>
        <v>1</v>
      </c>
      <c r="F22" s="249">
        <f>'【女】公立'!F20</f>
        <v>0</v>
      </c>
      <c r="G22" s="249">
        <f>'【女】公立'!G20</f>
        <v>0</v>
      </c>
      <c r="H22" s="249">
        <f>'【女】公立'!H20</f>
        <v>0</v>
      </c>
      <c r="I22" s="249">
        <f>'【女】公立'!I20</f>
        <v>0</v>
      </c>
      <c r="J22" s="250">
        <f>'【女】公立'!J20</f>
        <v>0</v>
      </c>
      <c r="K22" s="251">
        <f>'【女】公立'!K20</f>
        <v>1</v>
      </c>
      <c r="L22" s="252">
        <f t="shared" si="9"/>
        <v>0</v>
      </c>
      <c r="M22" s="253">
        <f>'【女】公立'!M20</f>
        <v>0</v>
      </c>
      <c r="N22" s="250">
        <f>'【女】公立'!N20</f>
        <v>0</v>
      </c>
      <c r="O22" s="251">
        <f>'【女】公立'!O20</f>
        <v>0</v>
      </c>
      <c r="P22" s="251">
        <f>'【女】公立'!P20</f>
        <v>1</v>
      </c>
      <c r="Q22" s="251">
        <f>'【女】公立'!Q20</f>
        <v>2</v>
      </c>
      <c r="R22" s="251">
        <f>'【女】公立'!R20</f>
        <v>4</v>
      </c>
      <c r="S22" s="254">
        <f>'【女】公立'!S20</f>
        <v>0</v>
      </c>
      <c r="T22" s="255">
        <f>'【女】公立'!T20</f>
        <v>0</v>
      </c>
      <c r="U22" s="251">
        <f>'【女】公立'!U20</f>
        <v>0</v>
      </c>
      <c r="V22" s="251">
        <f>'【女】公立'!V20</f>
        <v>0</v>
      </c>
      <c r="W22" s="256">
        <f>'【女】公立'!W20</f>
        <v>0</v>
      </c>
    </row>
    <row r="23" spans="2:23" ht="13.5">
      <c r="B23" s="245" t="s">
        <v>29</v>
      </c>
      <c r="C23" s="246">
        <f t="shared" si="5"/>
        <v>4</v>
      </c>
      <c r="D23" s="247">
        <f t="shared" si="6"/>
        <v>1</v>
      </c>
      <c r="E23" s="253">
        <f>'【女】公立'!E21</f>
        <v>0</v>
      </c>
      <c r="F23" s="249">
        <f>'【女】公立'!F21</f>
        <v>1</v>
      </c>
      <c r="G23" s="249">
        <f>'【女】公立'!G21</f>
        <v>0</v>
      </c>
      <c r="H23" s="249">
        <f>'【女】公立'!H21</f>
        <v>0</v>
      </c>
      <c r="I23" s="249">
        <f>'【女】公立'!I21</f>
        <v>0</v>
      </c>
      <c r="J23" s="250">
        <f>'【女】公立'!J21</f>
        <v>0</v>
      </c>
      <c r="K23" s="251">
        <f>'【女】公立'!K21</f>
        <v>1</v>
      </c>
      <c r="L23" s="252">
        <f t="shared" si="9"/>
        <v>0</v>
      </c>
      <c r="M23" s="253">
        <f>'【女】公立'!M21</f>
        <v>0</v>
      </c>
      <c r="N23" s="250">
        <f>'【女】公立'!N21</f>
        <v>0</v>
      </c>
      <c r="O23" s="251">
        <f>'【女】公立'!O21</f>
        <v>0</v>
      </c>
      <c r="P23" s="251">
        <f>'【女】公立'!P21</f>
        <v>1</v>
      </c>
      <c r="Q23" s="251">
        <f>'【女】公立'!Q21</f>
        <v>1</v>
      </c>
      <c r="R23" s="251">
        <f>'【女】公立'!R21</f>
        <v>0</v>
      </c>
      <c r="S23" s="254">
        <f>'【女】公立'!S21</f>
        <v>0</v>
      </c>
      <c r="T23" s="255">
        <f>'【女】公立'!T21</f>
        <v>0</v>
      </c>
      <c r="U23" s="251">
        <f>'【女】公立'!U21</f>
        <v>0</v>
      </c>
      <c r="V23" s="251">
        <f>'【女】公立'!V21</f>
        <v>0</v>
      </c>
      <c r="W23" s="256">
        <f>'【女】公立'!W21</f>
        <v>0</v>
      </c>
    </row>
    <row r="24" spans="2:23" ht="14.25" thickBot="1">
      <c r="B24" s="268" t="s">
        <v>32</v>
      </c>
      <c r="C24" s="269">
        <f t="shared" si="5"/>
        <v>94</v>
      </c>
      <c r="D24" s="270">
        <f t="shared" si="6"/>
        <v>63</v>
      </c>
      <c r="E24" s="271">
        <f>'【女】国・私立'!E17</f>
        <v>52</v>
      </c>
      <c r="F24" s="272">
        <f>'【女】国・私立'!F17</f>
        <v>11</v>
      </c>
      <c r="G24" s="272">
        <f>'【女】国・私立'!G17</f>
        <v>0</v>
      </c>
      <c r="H24" s="272">
        <f>'【女】国・私立'!H17</f>
        <v>0</v>
      </c>
      <c r="I24" s="272">
        <f>'【女】国・私立'!I17</f>
        <v>0</v>
      </c>
      <c r="J24" s="273">
        <f>'【女】国・私立'!J17</f>
        <v>0</v>
      </c>
      <c r="K24" s="274">
        <f>'【女】国・私立'!K17</f>
        <v>7</v>
      </c>
      <c r="L24" s="275">
        <f t="shared" si="9"/>
        <v>2</v>
      </c>
      <c r="M24" s="271">
        <f>'【女】国・私立'!M17</f>
        <v>0</v>
      </c>
      <c r="N24" s="273">
        <f>'【女】国・私立'!N17</f>
        <v>2</v>
      </c>
      <c r="O24" s="274">
        <f>'【女】国・私立'!O17</f>
        <v>1</v>
      </c>
      <c r="P24" s="274">
        <f>'【女】国・私立'!P17</f>
        <v>8</v>
      </c>
      <c r="Q24" s="274">
        <f>'【女】国・私立'!Q17</f>
        <v>2</v>
      </c>
      <c r="R24" s="274">
        <f>'【女】国・私立'!R17</f>
        <v>11</v>
      </c>
      <c r="S24" s="276">
        <f>'【女】国・私立'!S17</f>
        <v>0</v>
      </c>
      <c r="T24" s="277">
        <f>'【女】国・私立'!T17</f>
        <v>0</v>
      </c>
      <c r="U24" s="274">
        <f>'【女】国・私立'!U17</f>
        <v>0</v>
      </c>
      <c r="V24" s="274">
        <f>'【女】国・私立'!V17</f>
        <v>0</v>
      </c>
      <c r="W24" s="278">
        <f>'【女】国・私立'!W17</f>
        <v>0</v>
      </c>
    </row>
    <row r="25" ht="13.5">
      <c r="B25" s="279"/>
    </row>
    <row r="26" s="214" customFormat="1" ht="14.25" thickBot="1">
      <c r="B26" s="225" t="s">
        <v>34</v>
      </c>
    </row>
    <row r="27" spans="2:23" s="214" customFormat="1" ht="13.5">
      <c r="B27" s="220" t="s">
        <v>23</v>
      </c>
      <c r="C27" s="2">
        <f>D27+K27+L27+O27+P27+Q27+R27+S27</f>
        <v>100</v>
      </c>
      <c r="D27" s="280">
        <f aca="true" t="shared" si="10" ref="D27:W27">D6/$C6*100</f>
        <v>69.19039145907473</v>
      </c>
      <c r="E27" s="226">
        <f t="shared" si="10"/>
        <v>56.619217081850536</v>
      </c>
      <c r="F27" s="4">
        <f t="shared" si="10"/>
        <v>11.886120996441282</v>
      </c>
      <c r="G27" s="226">
        <f t="shared" si="10"/>
        <v>0.03558718861209965</v>
      </c>
      <c r="H27" s="4">
        <f t="shared" si="10"/>
        <v>0.008896797153024912</v>
      </c>
      <c r="I27" s="226">
        <f t="shared" si="10"/>
        <v>0.6405693950177936</v>
      </c>
      <c r="J27" s="291">
        <f t="shared" si="10"/>
        <v>0</v>
      </c>
      <c r="K27" s="5">
        <f t="shared" si="10"/>
        <v>15.640569395017796</v>
      </c>
      <c r="L27" s="5">
        <f t="shared" si="10"/>
        <v>3.4341637010676154</v>
      </c>
      <c r="M27" s="3">
        <f t="shared" si="10"/>
        <v>1.1298932384341638</v>
      </c>
      <c r="N27" s="291">
        <f t="shared" si="10"/>
        <v>2.304270462633452</v>
      </c>
      <c r="O27" s="5">
        <f t="shared" si="10"/>
        <v>0.10676156583629894</v>
      </c>
      <c r="P27" s="5">
        <f t="shared" si="10"/>
        <v>5.720640569395018</v>
      </c>
      <c r="Q27" s="5">
        <f t="shared" si="10"/>
        <v>1.5836298932384343</v>
      </c>
      <c r="R27" s="5">
        <f t="shared" si="10"/>
        <v>4.3238434163701065</v>
      </c>
      <c r="S27" s="294">
        <f t="shared" si="10"/>
        <v>0</v>
      </c>
      <c r="T27" s="226">
        <f t="shared" si="10"/>
        <v>0.008896797153024912</v>
      </c>
      <c r="U27" s="5">
        <f t="shared" si="10"/>
        <v>0.026690391459074734</v>
      </c>
      <c r="V27" s="5">
        <f t="shared" si="10"/>
        <v>0.026690391459074734</v>
      </c>
      <c r="W27" s="298">
        <f t="shared" si="10"/>
        <v>0</v>
      </c>
    </row>
    <row r="28" spans="2:23" s="214" customFormat="1" ht="13.5">
      <c r="B28" s="221" t="s">
        <v>24</v>
      </c>
      <c r="C28" s="6">
        <f aca="true" t="shared" si="11" ref="C28:C45">D28+K28+L28+O28+P28+Q28+R28+S28</f>
        <v>99.99999999999999</v>
      </c>
      <c r="D28" s="58">
        <f aca="true" t="shared" si="12" ref="D28:E41">D7/$C7*100</f>
        <v>71.51702786377709</v>
      </c>
      <c r="E28" s="141">
        <f t="shared" si="12"/>
        <v>59.29824561403508</v>
      </c>
      <c r="F28" s="8">
        <f aca="true" t="shared" si="13" ref="F28:U43">F7/$C7*100</f>
        <v>12.022703818369452</v>
      </c>
      <c r="G28" s="141">
        <f t="shared" si="13"/>
        <v>0.0412796697626419</v>
      </c>
      <c r="H28" s="8">
        <f t="shared" si="13"/>
        <v>0.010319917440660475</v>
      </c>
      <c r="I28" s="141">
        <f t="shared" si="13"/>
        <v>0.14447884416924664</v>
      </c>
      <c r="J28" s="292">
        <f t="shared" si="13"/>
        <v>0</v>
      </c>
      <c r="K28" s="9">
        <f t="shared" si="13"/>
        <v>15.46955624355005</v>
      </c>
      <c r="L28" s="9">
        <f t="shared" si="13"/>
        <v>3.168214654282766</v>
      </c>
      <c r="M28" s="7">
        <f t="shared" si="13"/>
        <v>0.8152734778121775</v>
      </c>
      <c r="N28" s="292">
        <f t="shared" si="13"/>
        <v>2.3529411764705883</v>
      </c>
      <c r="O28" s="9">
        <f t="shared" si="13"/>
        <v>0.0825593395252838</v>
      </c>
      <c r="P28" s="9">
        <f t="shared" si="13"/>
        <v>3.828689370485036</v>
      </c>
      <c r="Q28" s="9">
        <f t="shared" si="13"/>
        <v>1.5686274509803921</v>
      </c>
      <c r="R28" s="9">
        <f t="shared" si="13"/>
        <v>4.3653250773993815</v>
      </c>
      <c r="S28" s="142">
        <f t="shared" si="13"/>
        <v>0</v>
      </c>
      <c r="T28" s="141">
        <f t="shared" si="13"/>
        <v>0.010319917440660475</v>
      </c>
      <c r="U28" s="9">
        <f t="shared" si="13"/>
        <v>0.010319917440660475</v>
      </c>
      <c r="V28" s="9">
        <f aca="true" t="shared" si="14" ref="V28:W41">V7/$C7*100</f>
        <v>0.010319917440660475</v>
      </c>
      <c r="W28" s="57">
        <f t="shared" si="14"/>
        <v>0</v>
      </c>
    </row>
    <row r="29" spans="2:23" s="214" customFormat="1" ht="13.5">
      <c r="B29" s="221" t="s">
        <v>25</v>
      </c>
      <c r="C29" s="6">
        <f t="shared" si="11"/>
        <v>100</v>
      </c>
      <c r="D29" s="58">
        <f t="shared" si="12"/>
        <v>26.277372262773724</v>
      </c>
      <c r="E29" s="141">
        <f t="shared" si="12"/>
        <v>13.86861313868613</v>
      </c>
      <c r="F29" s="8">
        <f t="shared" si="13"/>
        <v>12.408759124087592</v>
      </c>
      <c r="G29" s="141">
        <f t="shared" si="13"/>
        <v>0</v>
      </c>
      <c r="H29" s="8">
        <f t="shared" si="13"/>
        <v>0</v>
      </c>
      <c r="I29" s="141">
        <f t="shared" si="13"/>
        <v>0</v>
      </c>
      <c r="J29" s="292">
        <f t="shared" si="13"/>
        <v>0</v>
      </c>
      <c r="K29" s="9">
        <f t="shared" si="13"/>
        <v>23.357664233576642</v>
      </c>
      <c r="L29" s="9">
        <f t="shared" si="13"/>
        <v>0.7299270072992701</v>
      </c>
      <c r="M29" s="7">
        <f t="shared" si="13"/>
        <v>0.7299270072992701</v>
      </c>
      <c r="N29" s="292">
        <f t="shared" si="13"/>
        <v>0</v>
      </c>
      <c r="O29" s="9">
        <f t="shared" si="13"/>
        <v>1.4598540145985401</v>
      </c>
      <c r="P29" s="9">
        <f t="shared" si="13"/>
        <v>39.416058394160586</v>
      </c>
      <c r="Q29" s="9">
        <f t="shared" si="13"/>
        <v>1.4598540145985401</v>
      </c>
      <c r="R29" s="9">
        <f t="shared" si="13"/>
        <v>7.2992700729927</v>
      </c>
      <c r="S29" s="142">
        <f t="shared" si="13"/>
        <v>0</v>
      </c>
      <c r="T29" s="141">
        <f t="shared" si="13"/>
        <v>0</v>
      </c>
      <c r="U29" s="9">
        <f t="shared" si="13"/>
        <v>0</v>
      </c>
      <c r="V29" s="9">
        <f t="shared" si="14"/>
        <v>0.7299270072992701</v>
      </c>
      <c r="W29" s="57">
        <f t="shared" si="14"/>
        <v>0</v>
      </c>
    </row>
    <row r="30" spans="2:23" s="214" customFormat="1" ht="13.5">
      <c r="B30" s="221" t="s">
        <v>26</v>
      </c>
      <c r="C30" s="6">
        <f t="shared" si="11"/>
        <v>100.00000000000001</v>
      </c>
      <c r="D30" s="58">
        <f t="shared" si="12"/>
        <v>24.752475247524753</v>
      </c>
      <c r="E30" s="141">
        <f t="shared" si="12"/>
        <v>9.900990099009901</v>
      </c>
      <c r="F30" s="8">
        <f t="shared" si="13"/>
        <v>14.85148514851485</v>
      </c>
      <c r="G30" s="141">
        <f t="shared" si="13"/>
        <v>0</v>
      </c>
      <c r="H30" s="8">
        <f t="shared" si="13"/>
        <v>0</v>
      </c>
      <c r="I30" s="141">
        <f t="shared" si="13"/>
        <v>0</v>
      </c>
      <c r="J30" s="292">
        <f t="shared" si="13"/>
        <v>0</v>
      </c>
      <c r="K30" s="9">
        <f t="shared" si="13"/>
        <v>24.752475247524753</v>
      </c>
      <c r="L30" s="9">
        <f t="shared" si="13"/>
        <v>1.9801980198019802</v>
      </c>
      <c r="M30" s="7">
        <f t="shared" si="13"/>
        <v>0.9900990099009901</v>
      </c>
      <c r="N30" s="292">
        <f t="shared" si="13"/>
        <v>0.9900990099009901</v>
      </c>
      <c r="O30" s="9">
        <f t="shared" si="13"/>
        <v>0</v>
      </c>
      <c r="P30" s="9">
        <f t="shared" si="13"/>
        <v>42.57425742574257</v>
      </c>
      <c r="Q30" s="9">
        <f t="shared" si="13"/>
        <v>2.9702970297029703</v>
      </c>
      <c r="R30" s="9">
        <f t="shared" si="13"/>
        <v>2.9702970297029703</v>
      </c>
      <c r="S30" s="142">
        <f t="shared" si="13"/>
        <v>0</v>
      </c>
      <c r="T30" s="141">
        <f t="shared" si="13"/>
        <v>0</v>
      </c>
      <c r="U30" s="9">
        <f t="shared" si="13"/>
        <v>0</v>
      </c>
      <c r="V30" s="9">
        <f t="shared" si="14"/>
        <v>0.9900990099009901</v>
      </c>
      <c r="W30" s="57">
        <f t="shared" si="14"/>
        <v>0</v>
      </c>
    </row>
    <row r="31" spans="2:23" s="214" customFormat="1" ht="13.5">
      <c r="B31" s="221" t="s">
        <v>27</v>
      </c>
      <c r="C31" s="6">
        <f t="shared" si="11"/>
        <v>100.00000000000001</v>
      </c>
      <c r="D31" s="58">
        <f t="shared" si="12"/>
        <v>38.94230769230769</v>
      </c>
      <c r="E31" s="141">
        <f t="shared" si="12"/>
        <v>21.634615384615387</v>
      </c>
      <c r="F31" s="8">
        <f t="shared" si="13"/>
        <v>17.307692307692307</v>
      </c>
      <c r="G31" s="141">
        <f t="shared" si="13"/>
        <v>0</v>
      </c>
      <c r="H31" s="8">
        <f t="shared" si="13"/>
        <v>0</v>
      </c>
      <c r="I31" s="141">
        <f t="shared" si="13"/>
        <v>0</v>
      </c>
      <c r="J31" s="292">
        <f t="shared" si="13"/>
        <v>0</v>
      </c>
      <c r="K31" s="9">
        <f t="shared" si="13"/>
        <v>23.557692307692307</v>
      </c>
      <c r="L31" s="9">
        <f t="shared" si="13"/>
        <v>0.4807692307692308</v>
      </c>
      <c r="M31" s="7">
        <f t="shared" si="13"/>
        <v>0</v>
      </c>
      <c r="N31" s="292">
        <f t="shared" si="13"/>
        <v>0.4807692307692308</v>
      </c>
      <c r="O31" s="9">
        <f t="shared" si="13"/>
        <v>0</v>
      </c>
      <c r="P31" s="9">
        <f t="shared" si="13"/>
        <v>35.09615384615385</v>
      </c>
      <c r="Q31" s="9">
        <f t="shared" si="13"/>
        <v>0.9615384615384616</v>
      </c>
      <c r="R31" s="9">
        <f t="shared" si="13"/>
        <v>0.9615384615384616</v>
      </c>
      <c r="S31" s="142">
        <f t="shared" si="13"/>
        <v>0</v>
      </c>
      <c r="T31" s="141">
        <f t="shared" si="13"/>
        <v>0</v>
      </c>
      <c r="U31" s="9">
        <f t="shared" si="13"/>
        <v>0</v>
      </c>
      <c r="V31" s="9">
        <f t="shared" si="14"/>
        <v>0</v>
      </c>
      <c r="W31" s="57">
        <f t="shared" si="14"/>
        <v>0</v>
      </c>
    </row>
    <row r="32" spans="2:23" s="214" customFormat="1" ht="13.5">
      <c r="B32" s="221" t="s">
        <v>28</v>
      </c>
      <c r="C32" s="6">
        <f t="shared" si="11"/>
        <v>100</v>
      </c>
      <c r="D32" s="58">
        <f t="shared" si="12"/>
        <v>19.047619047619047</v>
      </c>
      <c r="E32" s="141">
        <f t="shared" si="12"/>
        <v>14.285714285714285</v>
      </c>
      <c r="F32" s="8">
        <f t="shared" si="13"/>
        <v>4.761904761904762</v>
      </c>
      <c r="G32" s="141">
        <f t="shared" si="13"/>
        <v>0</v>
      </c>
      <c r="H32" s="8">
        <f t="shared" si="13"/>
        <v>0</v>
      </c>
      <c r="I32" s="141">
        <f t="shared" si="13"/>
        <v>0</v>
      </c>
      <c r="J32" s="292">
        <f t="shared" si="13"/>
        <v>0</v>
      </c>
      <c r="K32" s="9">
        <f t="shared" si="13"/>
        <v>9.523809523809524</v>
      </c>
      <c r="L32" s="9">
        <f t="shared" si="13"/>
        <v>0</v>
      </c>
      <c r="M32" s="7">
        <f t="shared" si="13"/>
        <v>0</v>
      </c>
      <c r="N32" s="292">
        <f t="shared" si="13"/>
        <v>0</v>
      </c>
      <c r="O32" s="9">
        <f t="shared" si="13"/>
        <v>0</v>
      </c>
      <c r="P32" s="9">
        <f t="shared" si="13"/>
        <v>71.42857142857143</v>
      </c>
      <c r="Q32" s="9">
        <f t="shared" si="13"/>
        <v>0</v>
      </c>
      <c r="R32" s="9">
        <f t="shared" si="13"/>
        <v>0</v>
      </c>
      <c r="S32" s="142">
        <f t="shared" si="13"/>
        <v>0</v>
      </c>
      <c r="T32" s="141">
        <f t="shared" si="13"/>
        <v>0</v>
      </c>
      <c r="U32" s="9">
        <f t="shared" si="13"/>
        <v>0</v>
      </c>
      <c r="V32" s="9">
        <f t="shared" si="14"/>
        <v>0</v>
      </c>
      <c r="W32" s="57">
        <f t="shared" si="14"/>
        <v>0</v>
      </c>
    </row>
    <row r="33" spans="2:23" s="214" customFormat="1" ht="13.5">
      <c r="B33" s="221" t="s">
        <v>29</v>
      </c>
      <c r="C33" s="6">
        <f t="shared" si="11"/>
        <v>99.99999999999999</v>
      </c>
      <c r="D33" s="58">
        <f t="shared" si="12"/>
        <v>19.047619047619047</v>
      </c>
      <c r="E33" s="141">
        <f t="shared" si="12"/>
        <v>4.761904761904762</v>
      </c>
      <c r="F33" s="8">
        <f t="shared" si="13"/>
        <v>14.285714285714285</v>
      </c>
      <c r="G33" s="141">
        <f t="shared" si="13"/>
        <v>0</v>
      </c>
      <c r="H33" s="8">
        <f t="shared" si="13"/>
        <v>0</v>
      </c>
      <c r="I33" s="141">
        <f t="shared" si="13"/>
        <v>0</v>
      </c>
      <c r="J33" s="292">
        <f t="shared" si="13"/>
        <v>0</v>
      </c>
      <c r="K33" s="9">
        <f t="shared" si="13"/>
        <v>23.809523809523807</v>
      </c>
      <c r="L33" s="9">
        <f t="shared" si="13"/>
        <v>0</v>
      </c>
      <c r="M33" s="7">
        <f t="shared" si="13"/>
        <v>0</v>
      </c>
      <c r="N33" s="292">
        <f t="shared" si="13"/>
        <v>0</v>
      </c>
      <c r="O33" s="9">
        <f t="shared" si="13"/>
        <v>4.761904761904762</v>
      </c>
      <c r="P33" s="9">
        <f t="shared" si="13"/>
        <v>47.61904761904761</v>
      </c>
      <c r="Q33" s="9">
        <f t="shared" si="13"/>
        <v>0</v>
      </c>
      <c r="R33" s="9">
        <f t="shared" si="13"/>
        <v>4.761904761904762</v>
      </c>
      <c r="S33" s="142">
        <f t="shared" si="13"/>
        <v>0</v>
      </c>
      <c r="T33" s="141">
        <f t="shared" si="13"/>
        <v>0</v>
      </c>
      <c r="U33" s="9">
        <f t="shared" si="13"/>
        <v>4.761904761904762</v>
      </c>
      <c r="V33" s="9">
        <f t="shared" si="14"/>
        <v>0</v>
      </c>
      <c r="W33" s="57">
        <f t="shared" si="14"/>
        <v>0</v>
      </c>
    </row>
    <row r="34" spans="2:23" s="214" customFormat="1" ht="13.5">
      <c r="B34" s="221" t="s">
        <v>58</v>
      </c>
      <c r="C34" s="6">
        <f t="shared" si="11"/>
        <v>100</v>
      </c>
      <c r="D34" s="58">
        <f t="shared" si="12"/>
        <v>98.30508474576271</v>
      </c>
      <c r="E34" s="141">
        <f t="shared" si="12"/>
        <v>0</v>
      </c>
      <c r="F34" s="8">
        <f t="shared" si="13"/>
        <v>0</v>
      </c>
      <c r="G34" s="141">
        <f t="shared" si="13"/>
        <v>0</v>
      </c>
      <c r="H34" s="8">
        <f t="shared" si="13"/>
        <v>0</v>
      </c>
      <c r="I34" s="141">
        <f t="shared" si="13"/>
        <v>98.30508474576271</v>
      </c>
      <c r="J34" s="292">
        <f t="shared" si="13"/>
        <v>0</v>
      </c>
      <c r="K34" s="9">
        <f t="shared" si="13"/>
        <v>0</v>
      </c>
      <c r="L34" s="9">
        <f t="shared" si="13"/>
        <v>0</v>
      </c>
      <c r="M34" s="7">
        <f t="shared" si="13"/>
        <v>0</v>
      </c>
      <c r="N34" s="292">
        <f t="shared" si="13"/>
        <v>0</v>
      </c>
      <c r="O34" s="9">
        <f t="shared" si="13"/>
        <v>0</v>
      </c>
      <c r="P34" s="9">
        <f t="shared" si="13"/>
        <v>0</v>
      </c>
      <c r="Q34" s="9">
        <f t="shared" si="13"/>
        <v>0</v>
      </c>
      <c r="R34" s="9">
        <f t="shared" si="13"/>
        <v>1.694915254237288</v>
      </c>
      <c r="S34" s="142">
        <f t="shared" si="13"/>
        <v>0</v>
      </c>
      <c r="T34" s="141">
        <f t="shared" si="13"/>
        <v>0</v>
      </c>
      <c r="U34" s="9">
        <f t="shared" si="13"/>
        <v>0</v>
      </c>
      <c r="V34" s="9">
        <f t="shared" si="14"/>
        <v>0</v>
      </c>
      <c r="W34" s="57">
        <f t="shared" si="14"/>
        <v>0</v>
      </c>
    </row>
    <row r="35" spans="2:23" s="214" customFormat="1" ht="13.5">
      <c r="B35" s="221" t="s">
        <v>30</v>
      </c>
      <c r="C35" s="6">
        <f>C10/$C10*100</f>
        <v>100</v>
      </c>
      <c r="D35" s="58">
        <f t="shared" si="12"/>
        <v>68.42105263157895</v>
      </c>
      <c r="E35" s="141">
        <f t="shared" si="12"/>
        <v>47.368421052631575</v>
      </c>
      <c r="F35" s="8">
        <f t="shared" si="13"/>
        <v>21.052631578947366</v>
      </c>
      <c r="G35" s="141">
        <f t="shared" si="13"/>
        <v>0</v>
      </c>
      <c r="H35" s="8">
        <f t="shared" si="13"/>
        <v>0</v>
      </c>
      <c r="I35" s="141">
        <f t="shared" si="13"/>
        <v>0</v>
      </c>
      <c r="J35" s="292">
        <f t="shared" si="13"/>
        <v>0</v>
      </c>
      <c r="K35" s="9">
        <f t="shared" si="13"/>
        <v>26.31578947368421</v>
      </c>
      <c r="L35" s="9">
        <f t="shared" si="13"/>
        <v>0</v>
      </c>
      <c r="M35" s="7">
        <f t="shared" si="13"/>
        <v>0</v>
      </c>
      <c r="N35" s="292">
        <f t="shared" si="13"/>
        <v>0</v>
      </c>
      <c r="O35" s="9">
        <f t="shared" si="13"/>
        <v>0</v>
      </c>
      <c r="P35" s="9">
        <f t="shared" si="13"/>
        <v>0</v>
      </c>
      <c r="Q35" s="9">
        <f t="shared" si="13"/>
        <v>0</v>
      </c>
      <c r="R35" s="9">
        <f t="shared" si="13"/>
        <v>5.263157894736842</v>
      </c>
      <c r="S35" s="142">
        <f t="shared" si="13"/>
        <v>0</v>
      </c>
      <c r="T35" s="141">
        <f t="shared" si="13"/>
        <v>0</v>
      </c>
      <c r="U35" s="9">
        <f t="shared" si="13"/>
        <v>0</v>
      </c>
      <c r="V35" s="9">
        <f t="shared" si="14"/>
        <v>0</v>
      </c>
      <c r="W35" s="57">
        <f t="shared" si="14"/>
        <v>0</v>
      </c>
    </row>
    <row r="36" spans="2:23" s="214" customFormat="1" ht="13.5">
      <c r="B36" s="221" t="s">
        <v>59</v>
      </c>
      <c r="C36" s="6">
        <f t="shared" si="11"/>
        <v>100</v>
      </c>
      <c r="D36" s="58">
        <f t="shared" si="12"/>
        <v>15.384615384615385</v>
      </c>
      <c r="E36" s="141">
        <f t="shared" si="12"/>
        <v>7.6923076923076925</v>
      </c>
      <c r="F36" s="8">
        <f t="shared" si="13"/>
        <v>7.6923076923076925</v>
      </c>
      <c r="G36" s="141">
        <f t="shared" si="13"/>
        <v>0</v>
      </c>
      <c r="H36" s="8">
        <f t="shared" si="13"/>
        <v>0</v>
      </c>
      <c r="I36" s="141">
        <f t="shared" si="13"/>
        <v>0</v>
      </c>
      <c r="J36" s="292">
        <f t="shared" si="13"/>
        <v>0</v>
      </c>
      <c r="K36" s="9">
        <f t="shared" si="13"/>
        <v>38.46153846153847</v>
      </c>
      <c r="L36" s="9">
        <f t="shared" si="13"/>
        <v>0</v>
      </c>
      <c r="M36" s="7">
        <f t="shared" si="13"/>
        <v>0</v>
      </c>
      <c r="N36" s="292">
        <f t="shared" si="13"/>
        <v>0</v>
      </c>
      <c r="O36" s="9">
        <f t="shared" si="13"/>
        <v>0</v>
      </c>
      <c r="P36" s="9">
        <f t="shared" si="13"/>
        <v>46.15384615384615</v>
      </c>
      <c r="Q36" s="9">
        <f t="shared" si="13"/>
        <v>0</v>
      </c>
      <c r="R36" s="9">
        <f t="shared" si="13"/>
        <v>0</v>
      </c>
      <c r="S36" s="142">
        <f t="shared" si="13"/>
        <v>0</v>
      </c>
      <c r="T36" s="141">
        <f t="shared" si="13"/>
        <v>0</v>
      </c>
      <c r="U36" s="9">
        <f t="shared" si="13"/>
        <v>0</v>
      </c>
      <c r="V36" s="9">
        <f t="shared" si="14"/>
        <v>0</v>
      </c>
      <c r="W36" s="57">
        <f t="shared" si="14"/>
        <v>0</v>
      </c>
    </row>
    <row r="37" spans="2:23" s="214" customFormat="1" ht="13.5">
      <c r="B37" s="221" t="s">
        <v>31</v>
      </c>
      <c r="C37" s="6">
        <f t="shared" si="11"/>
        <v>100</v>
      </c>
      <c r="D37" s="58">
        <f t="shared" si="12"/>
        <v>35.430463576158935</v>
      </c>
      <c r="E37" s="141">
        <f t="shared" si="12"/>
        <v>12.251655629139073</v>
      </c>
      <c r="F37" s="8">
        <f t="shared" si="13"/>
        <v>23.178807947019866</v>
      </c>
      <c r="G37" s="141">
        <f t="shared" si="13"/>
        <v>0</v>
      </c>
      <c r="H37" s="8">
        <f t="shared" si="13"/>
        <v>0</v>
      </c>
      <c r="I37" s="141">
        <f t="shared" si="13"/>
        <v>0</v>
      </c>
      <c r="J37" s="292">
        <f t="shared" si="13"/>
        <v>0</v>
      </c>
      <c r="K37" s="9">
        <f t="shared" si="13"/>
        <v>30.79470198675497</v>
      </c>
      <c r="L37" s="9">
        <f t="shared" si="13"/>
        <v>0.6622516556291391</v>
      </c>
      <c r="M37" s="7">
        <f t="shared" si="13"/>
        <v>0.33112582781456956</v>
      </c>
      <c r="N37" s="292">
        <f t="shared" si="13"/>
        <v>0.33112582781456956</v>
      </c>
      <c r="O37" s="9">
        <f t="shared" si="13"/>
        <v>0.33112582781456956</v>
      </c>
      <c r="P37" s="9">
        <f t="shared" si="13"/>
        <v>20.198675496688743</v>
      </c>
      <c r="Q37" s="9">
        <f t="shared" si="13"/>
        <v>5.298013245033113</v>
      </c>
      <c r="R37" s="9">
        <f t="shared" si="13"/>
        <v>7.28476821192053</v>
      </c>
      <c r="S37" s="142">
        <f t="shared" si="13"/>
        <v>0</v>
      </c>
      <c r="T37" s="141">
        <f t="shared" si="13"/>
        <v>0</v>
      </c>
      <c r="U37" s="9">
        <f t="shared" si="13"/>
        <v>0.33112582781456956</v>
      </c>
      <c r="V37" s="9">
        <f t="shared" si="14"/>
        <v>0</v>
      </c>
      <c r="W37" s="57">
        <f t="shared" si="14"/>
        <v>0</v>
      </c>
    </row>
    <row r="38" spans="2:23" s="214" customFormat="1" ht="13.5">
      <c r="B38" s="221" t="s">
        <v>32</v>
      </c>
      <c r="C38" s="6">
        <f t="shared" si="11"/>
        <v>100.00000000000003</v>
      </c>
      <c r="D38" s="58">
        <f t="shared" si="12"/>
        <v>77.27952167414051</v>
      </c>
      <c r="E38" s="141">
        <f t="shared" si="12"/>
        <v>73.69207772795217</v>
      </c>
      <c r="F38" s="8">
        <f t="shared" si="13"/>
        <v>3.587443946188341</v>
      </c>
      <c r="G38" s="141">
        <f t="shared" si="13"/>
        <v>0</v>
      </c>
      <c r="H38" s="8">
        <f t="shared" si="13"/>
        <v>0</v>
      </c>
      <c r="I38" s="141">
        <f t="shared" si="13"/>
        <v>0</v>
      </c>
      <c r="J38" s="292">
        <f t="shared" si="13"/>
        <v>0</v>
      </c>
      <c r="K38" s="9">
        <f t="shared" si="13"/>
        <v>6.427503736920777</v>
      </c>
      <c r="L38" s="9">
        <f t="shared" si="13"/>
        <v>10.911808669656203</v>
      </c>
      <c r="M38" s="7">
        <f t="shared" si="13"/>
        <v>6.726457399103139</v>
      </c>
      <c r="N38" s="292">
        <f t="shared" si="13"/>
        <v>4.185351270553064</v>
      </c>
      <c r="O38" s="9">
        <f t="shared" si="13"/>
        <v>0</v>
      </c>
      <c r="P38" s="9">
        <f t="shared" si="13"/>
        <v>1.4947683109118086</v>
      </c>
      <c r="Q38" s="9">
        <f t="shared" si="13"/>
        <v>0.4484304932735426</v>
      </c>
      <c r="R38" s="9">
        <f t="shared" si="13"/>
        <v>3.43796711509716</v>
      </c>
      <c r="S38" s="142">
        <f t="shared" si="13"/>
        <v>0</v>
      </c>
      <c r="T38" s="141">
        <f t="shared" si="13"/>
        <v>0</v>
      </c>
      <c r="U38" s="9">
        <f t="shared" si="13"/>
        <v>0</v>
      </c>
      <c r="V38" s="9">
        <f t="shared" si="14"/>
        <v>0</v>
      </c>
      <c r="W38" s="57">
        <f t="shared" si="14"/>
        <v>0</v>
      </c>
    </row>
    <row r="39" spans="2:23" s="214" customFormat="1" ht="13.5">
      <c r="B39" s="222" t="s">
        <v>33</v>
      </c>
      <c r="C39" s="134">
        <f t="shared" si="11"/>
        <v>99.99999999999999</v>
      </c>
      <c r="D39" s="135">
        <f t="shared" si="12"/>
        <v>33.33333333333333</v>
      </c>
      <c r="E39" s="137">
        <f t="shared" si="12"/>
        <v>26.027397260273972</v>
      </c>
      <c r="F39" s="136">
        <f t="shared" si="13"/>
        <v>6.8493150684931505</v>
      </c>
      <c r="G39" s="137">
        <f t="shared" si="13"/>
        <v>0.45662100456621</v>
      </c>
      <c r="H39" s="136">
        <f t="shared" si="13"/>
        <v>0</v>
      </c>
      <c r="I39" s="137">
        <f t="shared" si="13"/>
        <v>0</v>
      </c>
      <c r="J39" s="293">
        <f t="shared" si="13"/>
        <v>0</v>
      </c>
      <c r="K39" s="138">
        <f t="shared" si="13"/>
        <v>7.76255707762557</v>
      </c>
      <c r="L39" s="138">
        <f t="shared" si="13"/>
        <v>7.30593607305936</v>
      </c>
      <c r="M39" s="139">
        <f t="shared" si="13"/>
        <v>3.65296803652968</v>
      </c>
      <c r="N39" s="293">
        <f t="shared" si="13"/>
        <v>3.65296803652968</v>
      </c>
      <c r="O39" s="138">
        <f t="shared" si="13"/>
        <v>0.45662100456621</v>
      </c>
      <c r="P39" s="138">
        <f t="shared" si="13"/>
        <v>17.35159817351598</v>
      </c>
      <c r="Q39" s="138">
        <f t="shared" si="13"/>
        <v>18.2648401826484</v>
      </c>
      <c r="R39" s="138">
        <f t="shared" si="13"/>
        <v>15.52511415525114</v>
      </c>
      <c r="S39" s="140">
        <f t="shared" si="13"/>
        <v>0</v>
      </c>
      <c r="T39" s="137">
        <f t="shared" si="13"/>
        <v>0</v>
      </c>
      <c r="U39" s="138">
        <f t="shared" si="13"/>
        <v>0.45662100456621</v>
      </c>
      <c r="V39" s="138">
        <f t="shared" si="14"/>
        <v>0</v>
      </c>
      <c r="W39" s="295">
        <f t="shared" si="14"/>
        <v>0</v>
      </c>
    </row>
    <row r="40" spans="2:23" s="214" customFormat="1" ht="13.5">
      <c r="B40" s="221" t="s">
        <v>24</v>
      </c>
      <c r="C40" s="6">
        <f t="shared" si="11"/>
        <v>100</v>
      </c>
      <c r="D40" s="58">
        <f t="shared" si="12"/>
        <v>6.481481481481481</v>
      </c>
      <c r="E40" s="141">
        <f t="shared" si="12"/>
        <v>2.7777777777777777</v>
      </c>
      <c r="F40" s="8">
        <f t="shared" si="13"/>
        <v>2.7777777777777777</v>
      </c>
      <c r="G40" s="141">
        <f t="shared" si="13"/>
        <v>0.9259259259259258</v>
      </c>
      <c r="H40" s="8">
        <f t="shared" si="13"/>
        <v>0</v>
      </c>
      <c r="I40" s="141">
        <f t="shared" si="13"/>
        <v>0</v>
      </c>
      <c r="J40" s="292">
        <f t="shared" si="13"/>
        <v>0</v>
      </c>
      <c r="K40" s="9">
        <f t="shared" si="13"/>
        <v>6.481481481481481</v>
      </c>
      <c r="L40" s="9">
        <f t="shared" si="13"/>
        <v>12.962962962962962</v>
      </c>
      <c r="M40" s="7">
        <f t="shared" si="13"/>
        <v>7.4074074074074066</v>
      </c>
      <c r="N40" s="292">
        <f t="shared" si="13"/>
        <v>5.555555555555555</v>
      </c>
      <c r="O40" s="9">
        <f t="shared" si="13"/>
        <v>0</v>
      </c>
      <c r="P40" s="9">
        <f t="shared" si="13"/>
        <v>25</v>
      </c>
      <c r="Q40" s="9">
        <f t="shared" si="13"/>
        <v>32.407407407407405</v>
      </c>
      <c r="R40" s="9">
        <f t="shared" si="13"/>
        <v>16.666666666666664</v>
      </c>
      <c r="S40" s="142">
        <f t="shared" si="13"/>
        <v>0</v>
      </c>
      <c r="T40" s="141">
        <f t="shared" si="13"/>
        <v>0</v>
      </c>
      <c r="U40" s="9">
        <f t="shared" si="13"/>
        <v>0.9259259259259258</v>
      </c>
      <c r="V40" s="9">
        <f t="shared" si="14"/>
        <v>0</v>
      </c>
      <c r="W40" s="57">
        <f t="shared" si="14"/>
        <v>0</v>
      </c>
    </row>
    <row r="41" spans="2:23" s="214" customFormat="1" ht="13.5">
      <c r="B41" s="221" t="s">
        <v>25</v>
      </c>
      <c r="C41" s="6">
        <f t="shared" si="11"/>
        <v>100</v>
      </c>
      <c r="D41" s="58">
        <f t="shared" si="12"/>
        <v>0</v>
      </c>
      <c r="E41" s="141">
        <f t="shared" si="12"/>
        <v>0</v>
      </c>
      <c r="F41" s="8">
        <f t="shared" si="13"/>
        <v>0</v>
      </c>
      <c r="G41" s="141">
        <f t="shared" si="13"/>
        <v>0</v>
      </c>
      <c r="H41" s="8">
        <f t="shared" si="13"/>
        <v>0</v>
      </c>
      <c r="I41" s="141">
        <f t="shared" si="13"/>
        <v>0</v>
      </c>
      <c r="J41" s="292">
        <f t="shared" si="13"/>
        <v>0</v>
      </c>
      <c r="K41" s="9">
        <f t="shared" si="13"/>
        <v>0</v>
      </c>
      <c r="L41" s="9">
        <f t="shared" si="13"/>
        <v>0</v>
      </c>
      <c r="M41" s="7">
        <f t="shared" si="13"/>
        <v>0</v>
      </c>
      <c r="N41" s="292">
        <f t="shared" si="13"/>
        <v>0</v>
      </c>
      <c r="O41" s="9">
        <f t="shared" si="13"/>
        <v>0</v>
      </c>
      <c r="P41" s="9">
        <f t="shared" si="13"/>
        <v>100</v>
      </c>
      <c r="Q41" s="9">
        <f t="shared" si="13"/>
        <v>0</v>
      </c>
      <c r="R41" s="9">
        <f t="shared" si="13"/>
        <v>0</v>
      </c>
      <c r="S41" s="142">
        <f t="shared" si="13"/>
        <v>0</v>
      </c>
      <c r="T41" s="141">
        <f t="shared" si="13"/>
        <v>0</v>
      </c>
      <c r="U41" s="9">
        <f t="shared" si="13"/>
        <v>0</v>
      </c>
      <c r="V41" s="9">
        <f t="shared" si="14"/>
        <v>0</v>
      </c>
      <c r="W41" s="57">
        <f t="shared" si="14"/>
        <v>0</v>
      </c>
    </row>
    <row r="42" spans="2:23" s="214" customFormat="1" ht="13.5">
      <c r="B42" s="221" t="s">
        <v>26</v>
      </c>
      <c r="C42" s="6">
        <f t="shared" si="11"/>
        <v>99.99999999999999</v>
      </c>
      <c r="D42" s="58">
        <f aca="true" t="shared" si="15" ref="D42:E44">D21/$C21*100</f>
        <v>33.33333333333333</v>
      </c>
      <c r="E42" s="141">
        <f t="shared" si="15"/>
        <v>33.33333333333333</v>
      </c>
      <c r="F42" s="8">
        <f t="shared" si="13"/>
        <v>0</v>
      </c>
      <c r="G42" s="141">
        <f t="shared" si="13"/>
        <v>0</v>
      </c>
      <c r="H42" s="8">
        <f t="shared" si="13"/>
        <v>0</v>
      </c>
      <c r="I42" s="141">
        <f t="shared" si="13"/>
        <v>0</v>
      </c>
      <c r="J42" s="292">
        <f t="shared" si="13"/>
        <v>0</v>
      </c>
      <c r="K42" s="9">
        <f t="shared" si="13"/>
        <v>33.33333333333333</v>
      </c>
      <c r="L42" s="9">
        <f t="shared" si="13"/>
        <v>0</v>
      </c>
      <c r="M42" s="7">
        <f t="shared" si="13"/>
        <v>0</v>
      </c>
      <c r="N42" s="292">
        <f t="shared" si="13"/>
        <v>0</v>
      </c>
      <c r="O42" s="9">
        <f t="shared" si="13"/>
        <v>0</v>
      </c>
      <c r="P42" s="9">
        <f t="shared" si="13"/>
        <v>0</v>
      </c>
      <c r="Q42" s="9">
        <f t="shared" si="13"/>
        <v>0</v>
      </c>
      <c r="R42" s="9">
        <f t="shared" si="13"/>
        <v>33.33333333333333</v>
      </c>
      <c r="S42" s="142">
        <f t="shared" si="13"/>
        <v>0</v>
      </c>
      <c r="T42" s="141">
        <f>T21/$C21*100</f>
        <v>0</v>
      </c>
      <c r="U42" s="9">
        <f t="shared" si="13"/>
        <v>0</v>
      </c>
      <c r="V42" s="9">
        <f aca="true" t="shared" si="16" ref="V42:W44">V21/$C21*100</f>
        <v>0</v>
      </c>
      <c r="W42" s="57">
        <f t="shared" si="16"/>
        <v>0</v>
      </c>
    </row>
    <row r="43" spans="2:23" s="214" customFormat="1" ht="13.5">
      <c r="B43" s="221" t="s">
        <v>27</v>
      </c>
      <c r="C43" s="6">
        <f t="shared" si="11"/>
        <v>100</v>
      </c>
      <c r="D43" s="58">
        <f t="shared" si="15"/>
        <v>11.11111111111111</v>
      </c>
      <c r="E43" s="141">
        <f t="shared" si="15"/>
        <v>11.11111111111111</v>
      </c>
      <c r="F43" s="8">
        <f t="shared" si="13"/>
        <v>0</v>
      </c>
      <c r="G43" s="141">
        <f t="shared" si="13"/>
        <v>0</v>
      </c>
      <c r="H43" s="8">
        <f t="shared" si="13"/>
        <v>0</v>
      </c>
      <c r="I43" s="141">
        <f t="shared" si="13"/>
        <v>0</v>
      </c>
      <c r="J43" s="292">
        <f t="shared" si="13"/>
        <v>0</v>
      </c>
      <c r="K43" s="9">
        <f t="shared" si="13"/>
        <v>11.11111111111111</v>
      </c>
      <c r="L43" s="9">
        <f t="shared" si="13"/>
        <v>0</v>
      </c>
      <c r="M43" s="7">
        <f t="shared" si="13"/>
        <v>0</v>
      </c>
      <c r="N43" s="292">
        <f t="shared" si="13"/>
        <v>0</v>
      </c>
      <c r="O43" s="9">
        <f t="shared" si="13"/>
        <v>0</v>
      </c>
      <c r="P43" s="9">
        <f t="shared" si="13"/>
        <v>11.11111111111111</v>
      </c>
      <c r="Q43" s="9">
        <f t="shared" si="13"/>
        <v>22.22222222222222</v>
      </c>
      <c r="R43" s="9">
        <f t="shared" si="13"/>
        <v>44.44444444444444</v>
      </c>
      <c r="S43" s="142">
        <f t="shared" si="13"/>
        <v>0</v>
      </c>
      <c r="T43" s="141">
        <f t="shared" si="13"/>
        <v>0</v>
      </c>
      <c r="U43" s="9">
        <f t="shared" si="13"/>
        <v>0</v>
      </c>
      <c r="V43" s="9">
        <f t="shared" si="16"/>
        <v>0</v>
      </c>
      <c r="W43" s="57">
        <f t="shared" si="16"/>
        <v>0</v>
      </c>
    </row>
    <row r="44" spans="2:23" s="214" customFormat="1" ht="13.5">
      <c r="B44" s="221" t="s">
        <v>29</v>
      </c>
      <c r="C44" s="6">
        <f t="shared" si="11"/>
        <v>100</v>
      </c>
      <c r="D44" s="58">
        <f t="shared" si="15"/>
        <v>25</v>
      </c>
      <c r="E44" s="141">
        <f t="shared" si="15"/>
        <v>0</v>
      </c>
      <c r="F44" s="8">
        <f aca="true" t="shared" si="17" ref="F44:U44">F23/$C23*100</f>
        <v>25</v>
      </c>
      <c r="G44" s="141">
        <f t="shared" si="17"/>
        <v>0</v>
      </c>
      <c r="H44" s="8">
        <f t="shared" si="17"/>
        <v>0</v>
      </c>
      <c r="I44" s="141">
        <f t="shared" si="17"/>
        <v>0</v>
      </c>
      <c r="J44" s="292">
        <f t="shared" si="17"/>
        <v>0</v>
      </c>
      <c r="K44" s="9">
        <f t="shared" si="17"/>
        <v>25</v>
      </c>
      <c r="L44" s="9">
        <f t="shared" si="17"/>
        <v>0</v>
      </c>
      <c r="M44" s="7">
        <f t="shared" si="17"/>
        <v>0</v>
      </c>
      <c r="N44" s="292">
        <f t="shared" si="17"/>
        <v>0</v>
      </c>
      <c r="O44" s="9">
        <f t="shared" si="17"/>
        <v>0</v>
      </c>
      <c r="P44" s="9">
        <f t="shared" si="17"/>
        <v>25</v>
      </c>
      <c r="Q44" s="9">
        <f t="shared" si="17"/>
        <v>25</v>
      </c>
      <c r="R44" s="9">
        <f t="shared" si="17"/>
        <v>0</v>
      </c>
      <c r="S44" s="142">
        <f t="shared" si="17"/>
        <v>0</v>
      </c>
      <c r="T44" s="141">
        <f t="shared" si="17"/>
        <v>0</v>
      </c>
      <c r="U44" s="9">
        <f t="shared" si="17"/>
        <v>0</v>
      </c>
      <c r="V44" s="9">
        <f t="shared" si="16"/>
        <v>0</v>
      </c>
      <c r="W44" s="57">
        <f t="shared" si="16"/>
        <v>0</v>
      </c>
    </row>
    <row r="45" spans="2:23" s="214" customFormat="1" ht="14.25" thickBot="1">
      <c r="B45" s="223" t="s">
        <v>32</v>
      </c>
      <c r="C45" s="143">
        <f t="shared" si="11"/>
        <v>100</v>
      </c>
      <c r="D45" s="61">
        <f aca="true" t="shared" si="18" ref="D45:W45">D24/$C24*100</f>
        <v>67.02127659574468</v>
      </c>
      <c r="E45" s="146">
        <f t="shared" si="18"/>
        <v>55.319148936170215</v>
      </c>
      <c r="F45" s="145">
        <f t="shared" si="18"/>
        <v>11.702127659574469</v>
      </c>
      <c r="G45" s="146">
        <f t="shared" si="18"/>
        <v>0</v>
      </c>
      <c r="H45" s="145">
        <f t="shared" si="18"/>
        <v>0</v>
      </c>
      <c r="I45" s="146">
        <f t="shared" si="18"/>
        <v>0</v>
      </c>
      <c r="J45" s="296">
        <f t="shared" si="18"/>
        <v>0</v>
      </c>
      <c r="K45" s="10">
        <f t="shared" si="18"/>
        <v>7.446808510638298</v>
      </c>
      <c r="L45" s="10">
        <f t="shared" si="18"/>
        <v>2.127659574468085</v>
      </c>
      <c r="M45" s="144">
        <f t="shared" si="18"/>
        <v>0</v>
      </c>
      <c r="N45" s="296">
        <f t="shared" si="18"/>
        <v>2.127659574468085</v>
      </c>
      <c r="O45" s="10">
        <f t="shared" si="18"/>
        <v>1.0638297872340425</v>
      </c>
      <c r="P45" s="10">
        <f t="shared" si="18"/>
        <v>8.51063829787234</v>
      </c>
      <c r="Q45" s="10">
        <f t="shared" si="18"/>
        <v>2.127659574468085</v>
      </c>
      <c r="R45" s="10">
        <f t="shared" si="18"/>
        <v>11.702127659574469</v>
      </c>
      <c r="S45" s="297">
        <f t="shared" si="18"/>
        <v>0</v>
      </c>
      <c r="T45" s="146">
        <f t="shared" si="18"/>
        <v>0</v>
      </c>
      <c r="U45" s="10">
        <f t="shared" si="18"/>
        <v>0</v>
      </c>
      <c r="V45" s="10">
        <f t="shared" si="18"/>
        <v>0</v>
      </c>
      <c r="W45" s="60">
        <f t="shared" si="18"/>
        <v>0</v>
      </c>
    </row>
  </sheetData>
  <sheetProtection/>
  <mergeCells count="25">
    <mergeCell ref="T4:T5"/>
    <mergeCell ref="U4:U5"/>
    <mergeCell ref="O4:O5"/>
    <mergeCell ref="Q4:Q5"/>
    <mergeCell ref="R4:R5"/>
    <mergeCell ref="S4:S5"/>
    <mergeCell ref="T2:W2"/>
    <mergeCell ref="T3:W3"/>
    <mergeCell ref="D4:D5"/>
    <mergeCell ref="E4:E5"/>
    <mergeCell ref="F4:F5"/>
    <mergeCell ref="G4:G5"/>
    <mergeCell ref="H4:H5"/>
    <mergeCell ref="N4:N5"/>
    <mergeCell ref="V4:V5"/>
    <mergeCell ref="W4:W5"/>
    <mergeCell ref="B3:B5"/>
    <mergeCell ref="C3:C4"/>
    <mergeCell ref="D3:J3"/>
    <mergeCell ref="M3:N3"/>
    <mergeCell ref="I4:I5"/>
    <mergeCell ref="J4:J5"/>
    <mergeCell ref="K4:K5"/>
    <mergeCell ref="L4:L5"/>
    <mergeCell ref="M4:M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9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2539062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78</v>
      </c>
    </row>
    <row r="2" spans="2:23" ht="18" thickBot="1">
      <c r="B2" s="11"/>
      <c r="T2" s="381" t="s">
        <v>84</v>
      </c>
      <c r="U2" s="381"/>
      <c r="V2" s="381"/>
      <c r="W2" s="381"/>
    </row>
    <row r="3" spans="2:23" ht="29.25" customHeight="1" thickBot="1">
      <c r="B3" s="450" t="s">
        <v>0</v>
      </c>
      <c r="C3" s="453" t="s">
        <v>1</v>
      </c>
      <c r="D3" s="455" t="s">
        <v>2</v>
      </c>
      <c r="E3" s="456"/>
      <c r="F3" s="456"/>
      <c r="G3" s="456"/>
      <c r="H3" s="456"/>
      <c r="I3" s="456"/>
      <c r="J3" s="457"/>
      <c r="K3" s="13" t="s">
        <v>35</v>
      </c>
      <c r="L3" s="14" t="s">
        <v>36</v>
      </c>
      <c r="M3" s="458" t="s">
        <v>3</v>
      </c>
      <c r="N3" s="459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60" t="s">
        <v>42</v>
      </c>
      <c r="U3" s="461"/>
      <c r="V3" s="461"/>
      <c r="W3" s="462"/>
    </row>
    <row r="4" spans="2:23" ht="45.75" customHeight="1">
      <c r="B4" s="451"/>
      <c r="C4" s="454"/>
      <c r="D4" s="463" t="s">
        <v>4</v>
      </c>
      <c r="E4" s="465" t="s">
        <v>5</v>
      </c>
      <c r="F4" s="467" t="s">
        <v>6</v>
      </c>
      <c r="G4" s="467" t="s">
        <v>7</v>
      </c>
      <c r="H4" s="467" t="s">
        <v>8</v>
      </c>
      <c r="I4" s="467" t="s">
        <v>9</v>
      </c>
      <c r="J4" s="469" t="s">
        <v>10</v>
      </c>
      <c r="K4" s="471" t="s">
        <v>11</v>
      </c>
      <c r="L4" s="473" t="s">
        <v>4</v>
      </c>
      <c r="M4" s="448" t="s">
        <v>12</v>
      </c>
      <c r="N4" s="469" t="s">
        <v>13</v>
      </c>
      <c r="O4" s="479" t="s">
        <v>14</v>
      </c>
      <c r="P4" s="15" t="s">
        <v>43</v>
      </c>
      <c r="Q4" s="471" t="s">
        <v>15</v>
      </c>
      <c r="R4" s="481" t="s">
        <v>16</v>
      </c>
      <c r="S4" s="483" t="s">
        <v>44</v>
      </c>
      <c r="T4" s="485" t="s">
        <v>17</v>
      </c>
      <c r="U4" s="475" t="s">
        <v>18</v>
      </c>
      <c r="V4" s="475" t="s">
        <v>19</v>
      </c>
      <c r="W4" s="477" t="s">
        <v>20</v>
      </c>
    </row>
    <row r="5" spans="2:23" ht="44.25" customHeight="1" thickBot="1">
      <c r="B5" s="452"/>
      <c r="C5" s="16" t="s">
        <v>21</v>
      </c>
      <c r="D5" s="464"/>
      <c r="E5" s="466"/>
      <c r="F5" s="468"/>
      <c r="G5" s="468"/>
      <c r="H5" s="468"/>
      <c r="I5" s="468"/>
      <c r="J5" s="470"/>
      <c r="K5" s="472"/>
      <c r="L5" s="474"/>
      <c r="M5" s="449"/>
      <c r="N5" s="470"/>
      <c r="O5" s="480"/>
      <c r="P5" s="17" t="s">
        <v>22</v>
      </c>
      <c r="Q5" s="472"/>
      <c r="R5" s="482"/>
      <c r="S5" s="484"/>
      <c r="T5" s="486"/>
      <c r="U5" s="476"/>
      <c r="V5" s="476"/>
      <c r="W5" s="478"/>
    </row>
    <row r="6" spans="2:23" ht="13.5">
      <c r="B6" s="355" t="s">
        <v>23</v>
      </c>
      <c r="C6" s="18">
        <f aca="true" t="shared" si="0" ref="C6:T6">SUM(C7:C15)</f>
        <v>12962</v>
      </c>
      <c r="D6" s="19">
        <f t="shared" si="0"/>
        <v>7953</v>
      </c>
      <c r="E6" s="20">
        <f t="shared" si="0"/>
        <v>6943</v>
      </c>
      <c r="F6" s="21">
        <f t="shared" si="0"/>
        <v>1005</v>
      </c>
      <c r="G6" s="21">
        <f t="shared" si="0"/>
        <v>5</v>
      </c>
      <c r="H6" s="21">
        <f t="shared" si="0"/>
        <v>0</v>
      </c>
      <c r="I6" s="21">
        <f t="shared" si="0"/>
        <v>0</v>
      </c>
      <c r="J6" s="22">
        <f t="shared" si="0"/>
        <v>0</v>
      </c>
      <c r="K6" s="23">
        <f t="shared" si="0"/>
        <v>2253</v>
      </c>
      <c r="L6" s="23">
        <f t="shared" si="0"/>
        <v>589</v>
      </c>
      <c r="M6" s="24">
        <f t="shared" si="0"/>
        <v>244</v>
      </c>
      <c r="N6" s="22">
        <f t="shared" si="0"/>
        <v>345</v>
      </c>
      <c r="O6" s="23">
        <f t="shared" si="0"/>
        <v>62</v>
      </c>
      <c r="P6" s="23">
        <f t="shared" si="0"/>
        <v>1303</v>
      </c>
      <c r="Q6" s="23">
        <f t="shared" si="0"/>
        <v>168</v>
      </c>
      <c r="R6" s="23">
        <f t="shared" si="0"/>
        <v>634</v>
      </c>
      <c r="S6" s="25">
        <f t="shared" si="0"/>
        <v>0</v>
      </c>
      <c r="T6" s="26">
        <f t="shared" si="0"/>
        <v>1</v>
      </c>
      <c r="U6" s="23">
        <f>SUM(U7:U14)</f>
        <v>4</v>
      </c>
      <c r="V6" s="23">
        <f>SUM(V7:V15)</f>
        <v>3</v>
      </c>
      <c r="W6" s="27">
        <f>SUM(W7:W15)</f>
        <v>0</v>
      </c>
    </row>
    <row r="7" spans="2:23" ht="13.5">
      <c r="B7" s="356" t="s">
        <v>24</v>
      </c>
      <c r="C7" s="28">
        <f>D7+K7+L7+O7+P7+Q7+R7+S7</f>
        <v>9960</v>
      </c>
      <c r="D7" s="29">
        <f>SUM(E7:J7)</f>
        <v>6440</v>
      </c>
      <c r="E7" s="30">
        <f>'【男】公立'!E7+'【女】公立'!E7</f>
        <v>5582</v>
      </c>
      <c r="F7" s="31">
        <f>'【男】公立'!F7+'【女】公立'!F7</f>
        <v>853</v>
      </c>
      <c r="G7" s="31">
        <f>'【男】公立'!G7+'【女】公立'!G7</f>
        <v>5</v>
      </c>
      <c r="H7" s="31">
        <f>'【男】公立'!H7+'【女】公立'!H7</f>
        <v>0</v>
      </c>
      <c r="I7" s="31">
        <f>'【男】公立'!I7+'【女】公立'!I7</f>
        <v>0</v>
      </c>
      <c r="J7" s="32">
        <f>'【男】公立'!J7+'【女】公立'!J7</f>
        <v>0</v>
      </c>
      <c r="K7" s="33">
        <f>'【男】公立'!K7+'【女】公立'!K7</f>
        <v>1862</v>
      </c>
      <c r="L7" s="34">
        <f>SUM(M7:N7)</f>
        <v>374</v>
      </c>
      <c r="M7" s="35">
        <f>'【男】公立'!M7+'【女】公立'!M7</f>
        <v>122</v>
      </c>
      <c r="N7" s="32">
        <f>'【男】公立'!N7+'【女】公立'!N7</f>
        <v>252</v>
      </c>
      <c r="O7" s="33">
        <f>'【男】公立'!O7+'【女】公立'!O7</f>
        <v>32</v>
      </c>
      <c r="P7" s="33">
        <f>'【男】公立'!P7+'【女】公立'!P7</f>
        <v>581</v>
      </c>
      <c r="Q7" s="33">
        <f>'【男】公立'!Q7+'【女】公立'!Q7</f>
        <v>148</v>
      </c>
      <c r="R7" s="33">
        <f>'【男】公立'!R7+'【女】公立'!R7</f>
        <v>523</v>
      </c>
      <c r="S7" s="36">
        <v>0</v>
      </c>
      <c r="T7" s="37">
        <f>'【男】公立'!T7+'【女】公立'!T7</f>
        <v>1</v>
      </c>
      <c r="U7" s="33">
        <f>'【男】公立'!U7+'【女】公立'!U7</f>
        <v>2</v>
      </c>
      <c r="V7" s="33">
        <f>'【男】公立'!V7+'【女】公立'!V7</f>
        <v>1</v>
      </c>
      <c r="W7" s="38">
        <f>'【男】公立'!W7+'【女】公立'!W7</f>
        <v>0</v>
      </c>
    </row>
    <row r="8" spans="2:23" ht="13.5">
      <c r="B8" s="356" t="s">
        <v>25</v>
      </c>
      <c r="C8" s="28">
        <f aca="true" t="shared" si="1" ref="C8:C21">D8+K8+L8+O8+P8+Q8+R8+S8</f>
        <v>314</v>
      </c>
      <c r="D8" s="29">
        <f aca="true" t="shared" si="2" ref="D8:D21">SUM(E8:J8)</f>
        <v>82</v>
      </c>
      <c r="E8" s="30">
        <f>'【男】公立'!E8+'【女】公立'!E8</f>
        <v>63</v>
      </c>
      <c r="F8" s="31">
        <f>'【男】公立'!F8+'【女】公立'!F8</f>
        <v>19</v>
      </c>
      <c r="G8" s="31">
        <f>'【男】公立'!G8+'【女】公立'!G8</f>
        <v>0</v>
      </c>
      <c r="H8" s="31">
        <f>'【男】公立'!H8+'【女】公立'!H8</f>
        <v>0</v>
      </c>
      <c r="I8" s="31">
        <f>'【男】公立'!I8+'【女】公立'!I8</f>
        <v>0</v>
      </c>
      <c r="J8" s="32">
        <f>'【男】公立'!J8+'【女】公立'!J8</f>
        <v>0</v>
      </c>
      <c r="K8" s="33">
        <f>'【男】公立'!K8+'【女】公立'!K8</f>
        <v>86</v>
      </c>
      <c r="L8" s="34">
        <f aca="true" t="shared" si="3" ref="L8:L20">SUM(M8:N8)</f>
        <v>2</v>
      </c>
      <c r="M8" s="35">
        <f>'【男】公立'!M8+'【女】公立'!M8</f>
        <v>1</v>
      </c>
      <c r="N8" s="32">
        <f>'【男】公立'!N8+'【女】公立'!N8</f>
        <v>1</v>
      </c>
      <c r="O8" s="33">
        <f>'【男】公立'!O8+'【女】公立'!O8</f>
        <v>9</v>
      </c>
      <c r="P8" s="33">
        <f>'【男】公立'!P8+'【女】公立'!P8</f>
        <v>117</v>
      </c>
      <c r="Q8" s="33">
        <f>'【男】公立'!Q8+'【女】公立'!Q8</f>
        <v>4</v>
      </c>
      <c r="R8" s="33">
        <f>'【男】公立'!R8+'【女】公立'!R8</f>
        <v>14</v>
      </c>
      <c r="S8" s="36">
        <v>0</v>
      </c>
      <c r="T8" s="37">
        <f>'【男】公立'!T8+'【女】公立'!T8</f>
        <v>0</v>
      </c>
      <c r="U8" s="33">
        <f>'【男】公立'!U8+'【女】公立'!U8</f>
        <v>0</v>
      </c>
      <c r="V8" s="33">
        <f>'【男】公立'!V8+'【女】公立'!V8</f>
        <v>1</v>
      </c>
      <c r="W8" s="38">
        <f>'【男】公立'!W8+'【女】公立'!W8</f>
        <v>0</v>
      </c>
    </row>
    <row r="9" spans="2:23" ht="13.5">
      <c r="B9" s="356" t="s">
        <v>26</v>
      </c>
      <c r="C9" s="28">
        <f t="shared" si="1"/>
        <v>649</v>
      </c>
      <c r="D9" s="29">
        <f t="shared" si="2"/>
        <v>173</v>
      </c>
      <c r="E9" s="30">
        <f>'【男】公立'!E9+'【女】公立'!E9</f>
        <v>150</v>
      </c>
      <c r="F9" s="31">
        <f>'【男】公立'!F9+'【女】公立'!F9</f>
        <v>23</v>
      </c>
      <c r="G9" s="31">
        <f>'【男】公立'!G9+'【女】公立'!G9</f>
        <v>0</v>
      </c>
      <c r="H9" s="31">
        <f>'【男】公立'!H9+'【女】公立'!H9</f>
        <v>0</v>
      </c>
      <c r="I9" s="31">
        <f>'【男】公立'!I9+'【女】公立'!I9</f>
        <v>0</v>
      </c>
      <c r="J9" s="32">
        <f>'【男】公立'!J9+'【女】公立'!J9</f>
        <v>0</v>
      </c>
      <c r="K9" s="33">
        <f>'【男】公立'!K9+'【女】公立'!K9</f>
        <v>77</v>
      </c>
      <c r="L9" s="34">
        <f t="shared" si="3"/>
        <v>6</v>
      </c>
      <c r="M9" s="35">
        <f>'【男】公立'!M9+'【女】公立'!M9</f>
        <v>1</v>
      </c>
      <c r="N9" s="32">
        <f>'【男】公立'!N9+'【女】公立'!N9</f>
        <v>5</v>
      </c>
      <c r="O9" s="33">
        <f>'【男】公立'!O9+'【女】公立'!O9</f>
        <v>12</v>
      </c>
      <c r="P9" s="33">
        <f>'【男】公立'!P9+'【女】公立'!P9</f>
        <v>369</v>
      </c>
      <c r="Q9" s="33">
        <f>'【男】公立'!Q9+'【女】公立'!Q9</f>
        <v>5</v>
      </c>
      <c r="R9" s="33">
        <f>'【男】公立'!R9+'【女】公立'!R9</f>
        <v>7</v>
      </c>
      <c r="S9" s="36">
        <v>0</v>
      </c>
      <c r="T9" s="37">
        <f>'【男】公立'!T9+'【女】公立'!T9</f>
        <v>0</v>
      </c>
      <c r="U9" s="33">
        <f>'【男】公立'!U9+'【女】公立'!U9</f>
        <v>0</v>
      </c>
      <c r="V9" s="33">
        <f>'【男】公立'!V9+'【女】公立'!V9</f>
        <v>1</v>
      </c>
      <c r="W9" s="38">
        <f>'【男】公立'!W9+'【女】公立'!W9</f>
        <v>0</v>
      </c>
    </row>
    <row r="10" spans="2:23" ht="13.5">
      <c r="B10" s="356" t="s">
        <v>27</v>
      </c>
      <c r="C10" s="28">
        <f t="shared" si="1"/>
        <v>315</v>
      </c>
      <c r="D10" s="29">
        <f t="shared" si="2"/>
        <v>136</v>
      </c>
      <c r="E10" s="30">
        <f>'【男】公立'!E10+'【女】公立'!E10</f>
        <v>103</v>
      </c>
      <c r="F10" s="31">
        <f>'【男】公立'!F10+'【女】公立'!F10</f>
        <v>33</v>
      </c>
      <c r="G10" s="31">
        <f>'【男】公立'!G10+'【女】公立'!G10</f>
        <v>0</v>
      </c>
      <c r="H10" s="31">
        <f>'【男】公立'!H10+'【女】公立'!H10</f>
        <v>0</v>
      </c>
      <c r="I10" s="31">
        <f>'【男】公立'!I10+'【女】公立'!I10</f>
        <v>0</v>
      </c>
      <c r="J10" s="32">
        <f>'【男】公立'!J10+'【女】公立'!J10</f>
        <v>0</v>
      </c>
      <c r="K10" s="33">
        <f>'【男】公立'!K10+'【女】公立'!K10</f>
        <v>61</v>
      </c>
      <c r="L10" s="34">
        <f t="shared" si="3"/>
        <v>3</v>
      </c>
      <c r="M10" s="35">
        <f>'【男】公立'!M10+'【女】公立'!M10</f>
        <v>0</v>
      </c>
      <c r="N10" s="32">
        <f>'【男】公立'!N10+'【女】公立'!N10</f>
        <v>3</v>
      </c>
      <c r="O10" s="33">
        <f>'【男】公立'!O10+'【女】公立'!O10</f>
        <v>0</v>
      </c>
      <c r="P10" s="33">
        <f>'【男】公立'!P10+'【女】公立'!P10</f>
        <v>109</v>
      </c>
      <c r="Q10" s="33">
        <f>'【男】公立'!Q10+'【女】公立'!Q10</f>
        <v>3</v>
      </c>
      <c r="R10" s="33">
        <f>'【男】公立'!R10+'【女】公立'!R10</f>
        <v>3</v>
      </c>
      <c r="S10" s="36">
        <v>0</v>
      </c>
      <c r="T10" s="37">
        <f>'【男】公立'!T10+'【女】公立'!T10</f>
        <v>0</v>
      </c>
      <c r="U10" s="33">
        <f>'【男】公立'!U10+'【女】公立'!U10</f>
        <v>0</v>
      </c>
      <c r="V10" s="33">
        <f>'【男】公立'!V10+'【女】公立'!V10</f>
        <v>0</v>
      </c>
      <c r="W10" s="38">
        <f>'【男】公立'!W10+'【女】公立'!W10</f>
        <v>0</v>
      </c>
    </row>
    <row r="11" spans="2:23" ht="13.5">
      <c r="B11" s="356" t="s">
        <v>28</v>
      </c>
      <c r="C11" s="28">
        <f t="shared" si="1"/>
        <v>87</v>
      </c>
      <c r="D11" s="29">
        <f t="shared" si="2"/>
        <v>19</v>
      </c>
      <c r="E11" s="30">
        <f>'【男】公立'!E11+'【女】公立'!E11</f>
        <v>17</v>
      </c>
      <c r="F11" s="31">
        <f>'【男】公立'!F11+'【女】公立'!F11</f>
        <v>2</v>
      </c>
      <c r="G11" s="31">
        <f>'【男】公立'!G11+'【女】公立'!G11</f>
        <v>0</v>
      </c>
      <c r="H11" s="31">
        <f>'【男】公立'!H11+'【女】公立'!H11</f>
        <v>0</v>
      </c>
      <c r="I11" s="31">
        <f>'【男】公立'!I11+'【女】公立'!I11</f>
        <v>0</v>
      </c>
      <c r="J11" s="32">
        <f>'【男】公立'!J11+'【女】公立'!J11</f>
        <v>0</v>
      </c>
      <c r="K11" s="33">
        <f>'【男】公立'!K11+'【女】公立'!K11</f>
        <v>16</v>
      </c>
      <c r="L11" s="34">
        <f t="shared" si="3"/>
        <v>0</v>
      </c>
      <c r="M11" s="35">
        <f>'【男】公立'!M11+'【女】公立'!M11</f>
        <v>0</v>
      </c>
      <c r="N11" s="32">
        <f>'【男】公立'!N11+'【女】公立'!N11</f>
        <v>0</v>
      </c>
      <c r="O11" s="33">
        <f>'【男】公立'!O11+'【女】公立'!O11</f>
        <v>4</v>
      </c>
      <c r="P11" s="33">
        <f>'【男】公立'!P11+'【女】公立'!P11</f>
        <v>47</v>
      </c>
      <c r="Q11" s="33">
        <f>'【男】公立'!Q11+'【女】公立'!Q11</f>
        <v>0</v>
      </c>
      <c r="R11" s="33">
        <f>'【男】公立'!R11+'【女】公立'!R11</f>
        <v>1</v>
      </c>
      <c r="S11" s="36">
        <v>0</v>
      </c>
      <c r="T11" s="37">
        <f>'【男】公立'!T11+'【女】公立'!T11</f>
        <v>0</v>
      </c>
      <c r="U11" s="33">
        <f>'【男】公立'!U11+'【女】公立'!U11</f>
        <v>0</v>
      </c>
      <c r="V11" s="33">
        <f>'【男】公立'!V11+'【女】公立'!V11</f>
        <v>0</v>
      </c>
      <c r="W11" s="38">
        <f>'【男】公立'!W11+'【女】公立'!W11</f>
        <v>0</v>
      </c>
    </row>
    <row r="12" spans="2:23" ht="13.5">
      <c r="B12" s="356" t="s">
        <v>29</v>
      </c>
      <c r="C12" s="28">
        <f t="shared" si="1"/>
        <v>22</v>
      </c>
      <c r="D12" s="29">
        <f t="shared" si="2"/>
        <v>4</v>
      </c>
      <c r="E12" s="30">
        <f>'【男】公立'!E12+'【女】公立'!E12</f>
        <v>1</v>
      </c>
      <c r="F12" s="31">
        <f>'【男】公立'!F12+'【女】公立'!F12</f>
        <v>3</v>
      </c>
      <c r="G12" s="31">
        <f>'【男】公立'!G12+'【女】公立'!G12</f>
        <v>0</v>
      </c>
      <c r="H12" s="31">
        <f>'【男】公立'!H12+'【女】公立'!H12</f>
        <v>0</v>
      </c>
      <c r="I12" s="31">
        <f>'【男】公立'!I12+'【女】公立'!I12</f>
        <v>0</v>
      </c>
      <c r="J12" s="32">
        <f>'【男】公立'!J12+'【女】公立'!J12</f>
        <v>0</v>
      </c>
      <c r="K12" s="33">
        <f>'【男】公立'!K12+'【女】公立'!K12</f>
        <v>5</v>
      </c>
      <c r="L12" s="34">
        <f t="shared" si="3"/>
        <v>0</v>
      </c>
      <c r="M12" s="35">
        <f>'【男】公立'!M12+'【女】公立'!M12</f>
        <v>0</v>
      </c>
      <c r="N12" s="32">
        <f>'【男】公立'!N12+'【女】公立'!N12</f>
        <v>0</v>
      </c>
      <c r="O12" s="33">
        <f>'【男】公立'!O12+'【女】公立'!O12</f>
        <v>1</v>
      </c>
      <c r="P12" s="33">
        <f>'【男】公立'!P12+'【女】公立'!P12</f>
        <v>11</v>
      </c>
      <c r="Q12" s="33">
        <f>'【男】公立'!Q12+'【女】公立'!Q12</f>
        <v>0</v>
      </c>
      <c r="R12" s="33">
        <f>'【男】公立'!R12+'【女】公立'!R12</f>
        <v>1</v>
      </c>
      <c r="S12" s="36">
        <v>0</v>
      </c>
      <c r="T12" s="37">
        <f>'【男】公立'!T12+'【女】公立'!T12</f>
        <v>0</v>
      </c>
      <c r="U12" s="33">
        <f>'【男】公立'!U12+'【女】公立'!U12</f>
        <v>1</v>
      </c>
      <c r="V12" s="33">
        <f>'【男】公立'!V12+'【女】公立'!V12</f>
        <v>0</v>
      </c>
      <c r="W12" s="38">
        <f>'【男】公立'!W12+'【女】公立'!W12</f>
        <v>0</v>
      </c>
    </row>
    <row r="13" spans="2:23" ht="13.5">
      <c r="B13" s="356" t="s">
        <v>30</v>
      </c>
      <c r="C13" s="28">
        <f t="shared" si="1"/>
        <v>74</v>
      </c>
      <c r="D13" s="29">
        <f t="shared" si="2"/>
        <v>45</v>
      </c>
      <c r="E13" s="30">
        <f>'【男】公立'!E13+'【女】公立'!E13</f>
        <v>40</v>
      </c>
      <c r="F13" s="31">
        <f>'【男】公立'!F13+'【女】公立'!F13</f>
        <v>5</v>
      </c>
      <c r="G13" s="31">
        <f>'【男】公立'!G13+'【女】公立'!G13</f>
        <v>0</v>
      </c>
      <c r="H13" s="31">
        <f>'【男】公立'!H13+'【女】公立'!H13</f>
        <v>0</v>
      </c>
      <c r="I13" s="31">
        <f>'【男】公立'!I13+'【女】公立'!I13</f>
        <v>0</v>
      </c>
      <c r="J13" s="32">
        <f>'【男】公立'!J13+'【女】公立'!J13</f>
        <v>0</v>
      </c>
      <c r="K13" s="33">
        <f>'【男】公立'!K13+'【女】公立'!K13</f>
        <v>14</v>
      </c>
      <c r="L13" s="34">
        <f t="shared" si="3"/>
        <v>1</v>
      </c>
      <c r="M13" s="35">
        <f>'【男】公立'!M13+'【女】公立'!M13</f>
        <v>0</v>
      </c>
      <c r="N13" s="32">
        <f>'【男】公立'!N13+'【女】公立'!N13</f>
        <v>1</v>
      </c>
      <c r="O13" s="33">
        <f>'【男】公立'!O13+'【女】公立'!O13</f>
        <v>0</v>
      </c>
      <c r="P13" s="33">
        <f>'【男】公立'!P13+'【女】公立'!P13</f>
        <v>6</v>
      </c>
      <c r="Q13" s="33">
        <f>'【男】公立'!Q13+'【女】公立'!Q13</f>
        <v>1</v>
      </c>
      <c r="R13" s="33">
        <f>'【男】公立'!R13+'【女】公立'!R13</f>
        <v>7</v>
      </c>
      <c r="S13" s="36">
        <v>0</v>
      </c>
      <c r="T13" s="37">
        <f>'【男】公立'!T13+'【女】公立'!T13</f>
        <v>0</v>
      </c>
      <c r="U13" s="33">
        <f>'【男】公立'!U13+'【女】公立'!U13</f>
        <v>0</v>
      </c>
      <c r="V13" s="33">
        <f>'【男】公立'!V13+'【女】公立'!V13</f>
        <v>0</v>
      </c>
      <c r="W13" s="38">
        <f>'【男】公立'!W13+'【女】公立'!W13</f>
        <v>0</v>
      </c>
    </row>
    <row r="14" spans="2:23" ht="13.5">
      <c r="B14" s="356" t="s">
        <v>31</v>
      </c>
      <c r="C14" s="28">
        <f t="shared" si="1"/>
        <v>246</v>
      </c>
      <c r="D14" s="29">
        <f t="shared" si="2"/>
        <v>111</v>
      </c>
      <c r="E14" s="30">
        <f>'【男】公立'!E14+'【女】公立'!E14</f>
        <v>71</v>
      </c>
      <c r="F14" s="31">
        <f>'【男】公立'!F14+'【女】公立'!F14</f>
        <v>40</v>
      </c>
      <c r="G14" s="31">
        <f>'【男】公立'!G14+'【女】公立'!G14</f>
        <v>0</v>
      </c>
      <c r="H14" s="31">
        <f>'【男】公立'!H14+'【女】公立'!H14</f>
        <v>0</v>
      </c>
      <c r="I14" s="31">
        <f>'【男】公立'!I14+'【女】公立'!I14</f>
        <v>0</v>
      </c>
      <c r="J14" s="32">
        <f>'【男】公立'!J14+'【女】公立'!J14</f>
        <v>0</v>
      </c>
      <c r="K14" s="33">
        <f>'【男】公立'!K14+'【女】公立'!K14</f>
        <v>68</v>
      </c>
      <c r="L14" s="34">
        <f t="shared" si="3"/>
        <v>4</v>
      </c>
      <c r="M14" s="35">
        <f>'【男】公立'!M14+'【女】公立'!M14</f>
        <v>3</v>
      </c>
      <c r="N14" s="32">
        <f>'【男】公立'!N14+'【女】公立'!N14</f>
        <v>1</v>
      </c>
      <c r="O14" s="33">
        <f>'【男】公立'!O14+'【女】公立'!O14</f>
        <v>4</v>
      </c>
      <c r="P14" s="33">
        <f>'【男】公立'!P14+'【女】公立'!P14</f>
        <v>45</v>
      </c>
      <c r="Q14" s="33">
        <f>'【男】公立'!Q14+'【女】公立'!Q14</f>
        <v>2</v>
      </c>
      <c r="R14" s="33">
        <f>'【男】公立'!R14+'【女】公立'!R14</f>
        <v>12</v>
      </c>
      <c r="S14" s="36">
        <v>0</v>
      </c>
      <c r="T14" s="37">
        <f>'【男】公立'!T14+'【女】公立'!T14</f>
        <v>0</v>
      </c>
      <c r="U14" s="33">
        <f>'【男】公立'!U14+'【女】公立'!U14</f>
        <v>1</v>
      </c>
      <c r="V14" s="33">
        <f>'【男】公立'!V14+'【女】公立'!V14</f>
        <v>0</v>
      </c>
      <c r="W14" s="38">
        <f>'【男】公立'!W14+'【女】公立'!W14</f>
        <v>0</v>
      </c>
    </row>
    <row r="15" spans="2:23" ht="13.5">
      <c r="B15" s="356" t="s">
        <v>32</v>
      </c>
      <c r="C15" s="28">
        <f t="shared" si="1"/>
        <v>1295</v>
      </c>
      <c r="D15" s="29">
        <f t="shared" si="2"/>
        <v>943</v>
      </c>
      <c r="E15" s="30">
        <f>'【男】公立'!E15+'【女】公立'!E15</f>
        <v>916</v>
      </c>
      <c r="F15" s="31">
        <f>'【男】公立'!F15+'【女】公立'!F15</f>
        <v>27</v>
      </c>
      <c r="G15" s="31">
        <f>'【男】公立'!G15+'【女】公立'!G15</f>
        <v>0</v>
      </c>
      <c r="H15" s="31">
        <f>'【男】公立'!H15+'【女】公立'!H15</f>
        <v>0</v>
      </c>
      <c r="I15" s="31">
        <f>'【男】公立'!I15+'【女】公立'!I15</f>
        <v>0</v>
      </c>
      <c r="J15" s="32">
        <f>'【男】公立'!J15+'【女】公立'!J15</f>
        <v>0</v>
      </c>
      <c r="K15" s="33">
        <f>'【男】公立'!K15+'【女】公立'!K15</f>
        <v>64</v>
      </c>
      <c r="L15" s="34">
        <f>SUM(M15:N15)</f>
        <v>199</v>
      </c>
      <c r="M15" s="35">
        <f>'【男】公立'!M15+'【女】公立'!M15</f>
        <v>117</v>
      </c>
      <c r="N15" s="32">
        <f>'【男】公立'!N15+'【女】公立'!N15</f>
        <v>82</v>
      </c>
      <c r="O15" s="33">
        <f>'【男】公立'!O15+'【女】公立'!O15</f>
        <v>0</v>
      </c>
      <c r="P15" s="33">
        <f>'【男】公立'!P15+'【女】公立'!P15</f>
        <v>18</v>
      </c>
      <c r="Q15" s="33">
        <f>'【男】公立'!Q15+'【女】公立'!Q15</f>
        <v>5</v>
      </c>
      <c r="R15" s="33">
        <f>'【男】公立'!R15+'【女】公立'!R15</f>
        <v>66</v>
      </c>
      <c r="S15" s="36">
        <v>0</v>
      </c>
      <c r="T15" s="37">
        <f>'【男】公立'!T15+'【女】公立'!T15</f>
        <v>0</v>
      </c>
      <c r="U15" s="33">
        <f>'【男】公立'!U15+'【女】公立'!U15</f>
        <v>0</v>
      </c>
      <c r="V15" s="33">
        <f>'【男】公立'!V15+'【女】公立'!V15</f>
        <v>0</v>
      </c>
      <c r="W15" s="38">
        <f>'【男】公立'!W15+'【女】公立'!W15</f>
        <v>0</v>
      </c>
    </row>
    <row r="16" spans="2:23" ht="13.5">
      <c r="B16" s="357" t="s">
        <v>33</v>
      </c>
      <c r="C16" s="202">
        <f aca="true" t="shared" si="4" ref="C16:I16">SUM(C17:C21)</f>
        <v>328</v>
      </c>
      <c r="D16" s="203">
        <f t="shared" si="4"/>
        <v>24</v>
      </c>
      <c r="E16" s="39">
        <f t="shared" si="4"/>
        <v>16</v>
      </c>
      <c r="F16" s="39">
        <f t="shared" si="4"/>
        <v>6</v>
      </c>
      <c r="G16" s="39">
        <f t="shared" si="4"/>
        <v>2</v>
      </c>
      <c r="H16" s="39">
        <f t="shared" si="4"/>
        <v>0</v>
      </c>
      <c r="I16" s="39">
        <f t="shared" si="4"/>
        <v>0</v>
      </c>
      <c r="J16" s="40">
        <f aca="true" t="shared" si="5" ref="J16:W16">SUM(J17:J21)</f>
        <v>0</v>
      </c>
      <c r="K16" s="41">
        <f t="shared" si="5"/>
        <v>30</v>
      </c>
      <c r="L16" s="41">
        <f t="shared" si="5"/>
        <v>26</v>
      </c>
      <c r="M16" s="39">
        <f t="shared" si="5"/>
        <v>21</v>
      </c>
      <c r="N16" s="40">
        <f t="shared" si="5"/>
        <v>5</v>
      </c>
      <c r="O16" s="41">
        <f t="shared" si="5"/>
        <v>10</v>
      </c>
      <c r="P16" s="41">
        <f t="shared" si="5"/>
        <v>106</v>
      </c>
      <c r="Q16" s="204">
        <f t="shared" si="5"/>
        <v>91</v>
      </c>
      <c r="R16" s="41">
        <f t="shared" si="5"/>
        <v>41</v>
      </c>
      <c r="S16" s="40">
        <f t="shared" si="5"/>
        <v>0</v>
      </c>
      <c r="T16" s="42">
        <f t="shared" si="5"/>
        <v>0</v>
      </c>
      <c r="U16" s="41">
        <f t="shared" si="5"/>
        <v>1</v>
      </c>
      <c r="V16" s="41">
        <f t="shared" si="5"/>
        <v>0</v>
      </c>
      <c r="W16" s="43">
        <f t="shared" si="5"/>
        <v>0</v>
      </c>
    </row>
    <row r="17" spans="2:23" ht="13.5">
      <c r="B17" s="356" t="s">
        <v>24</v>
      </c>
      <c r="C17" s="28">
        <f t="shared" si="1"/>
        <v>260</v>
      </c>
      <c r="D17" s="29">
        <f t="shared" si="2"/>
        <v>20</v>
      </c>
      <c r="E17" s="35">
        <f>'【男】公立'!E17+'【女】公立'!E17</f>
        <v>13</v>
      </c>
      <c r="F17" s="31">
        <f>'【男】公立'!F17+'【女】公立'!F17</f>
        <v>5</v>
      </c>
      <c r="G17" s="31">
        <f>'【男】公立'!G17+'【女】公立'!G17</f>
        <v>2</v>
      </c>
      <c r="H17" s="31">
        <f>'【男】公立'!H17+'【女】公立'!H17</f>
        <v>0</v>
      </c>
      <c r="I17" s="31">
        <f>'【男】公立'!I17+'【女】公立'!I17</f>
        <v>0</v>
      </c>
      <c r="J17" s="32">
        <f>'【男】公立'!J17+'【女】公立'!J17</f>
        <v>0</v>
      </c>
      <c r="K17" s="33">
        <f>'【男】公立'!K17+'【女】公立'!K17</f>
        <v>25</v>
      </c>
      <c r="L17" s="34">
        <f t="shared" si="3"/>
        <v>26</v>
      </c>
      <c r="M17" s="35">
        <f>'【男】公立'!M17+'【女】公立'!M17</f>
        <v>21</v>
      </c>
      <c r="N17" s="32">
        <f>'【男】公立'!N17+'【女】公立'!N17</f>
        <v>5</v>
      </c>
      <c r="O17" s="33">
        <f>'【男】公立'!O17+'【女】公立'!O17</f>
        <v>6</v>
      </c>
      <c r="P17" s="33">
        <f>'【男】公立'!P17+'【女】公立'!P17</f>
        <v>72</v>
      </c>
      <c r="Q17" s="33">
        <f>'【男】公立'!Q17+'【女】公立'!Q17</f>
        <v>79</v>
      </c>
      <c r="R17" s="33">
        <f>'【男】公立'!R17+'【女】公立'!R17</f>
        <v>32</v>
      </c>
      <c r="S17" s="33">
        <f>'【男】公立'!S17+'【女】公立'!S17</f>
        <v>0</v>
      </c>
      <c r="T17" s="37">
        <f>'【男】公立'!T17+'【女】公立'!T17</f>
        <v>0</v>
      </c>
      <c r="U17" s="33">
        <f>'【男】公立'!U17+'【女】公立'!U17</f>
        <v>1</v>
      </c>
      <c r="V17" s="33">
        <f>'【男】公立'!V17+'【女】公立'!V17</f>
        <v>0</v>
      </c>
      <c r="W17" s="38">
        <f>'【男】公立'!W17+'【女】公立'!W17</f>
        <v>0</v>
      </c>
    </row>
    <row r="18" spans="2:23" ht="13.5">
      <c r="B18" s="356" t="s">
        <v>25</v>
      </c>
      <c r="C18" s="28">
        <f t="shared" si="1"/>
        <v>14</v>
      </c>
      <c r="D18" s="29">
        <f t="shared" si="2"/>
        <v>0</v>
      </c>
      <c r="E18" s="35">
        <f>'【男】公立'!E18+'【女】公立'!E18</f>
        <v>0</v>
      </c>
      <c r="F18" s="31">
        <f>'【男】公立'!F18+'【女】公立'!F18</f>
        <v>0</v>
      </c>
      <c r="G18" s="31">
        <f>'【男】公立'!G18+'【女】公立'!G18</f>
        <v>0</v>
      </c>
      <c r="H18" s="31">
        <f>'【男】公立'!H18+'【女】公立'!H18</f>
        <v>0</v>
      </c>
      <c r="I18" s="31">
        <f>'【男】公立'!I18+'【女】公立'!I18</f>
        <v>0</v>
      </c>
      <c r="J18" s="32">
        <f>'【男】公立'!J18+'【女】公立'!J18</f>
        <v>0</v>
      </c>
      <c r="K18" s="33">
        <f>'【男】公立'!K18+'【女】公立'!K18</f>
        <v>0</v>
      </c>
      <c r="L18" s="34">
        <f t="shared" si="3"/>
        <v>0</v>
      </c>
      <c r="M18" s="35">
        <f>'【男】公立'!M18+'【女】公立'!M18</f>
        <v>0</v>
      </c>
      <c r="N18" s="32">
        <f>'【男】公立'!N18+'【女】公立'!N18</f>
        <v>0</v>
      </c>
      <c r="O18" s="33">
        <f>'【男】公立'!O18+'【女】公立'!O18</f>
        <v>4</v>
      </c>
      <c r="P18" s="33">
        <f>'【男】公立'!P18+'【女】公立'!P18</f>
        <v>8</v>
      </c>
      <c r="Q18" s="33">
        <f>'【男】公立'!Q18+'【女】公立'!Q18</f>
        <v>1</v>
      </c>
      <c r="R18" s="33">
        <f>'【男】公立'!R18+'【女】公立'!R18</f>
        <v>1</v>
      </c>
      <c r="S18" s="33">
        <f>'【男】公立'!S18+'【女】公立'!S18</f>
        <v>0</v>
      </c>
      <c r="T18" s="37">
        <f>'【男】公立'!T18+'【女】公立'!T18</f>
        <v>0</v>
      </c>
      <c r="U18" s="33">
        <f>'【男】公立'!U18+'【女】公立'!U18</f>
        <v>0</v>
      </c>
      <c r="V18" s="33">
        <f>'【男】公立'!V18+'【女】公立'!V18</f>
        <v>0</v>
      </c>
      <c r="W18" s="38">
        <f>'【男】公立'!W18+'【女】公立'!W18</f>
        <v>0</v>
      </c>
    </row>
    <row r="19" spans="2:23" ht="13.5">
      <c r="B19" s="356" t="s">
        <v>26</v>
      </c>
      <c r="C19" s="28">
        <f t="shared" si="1"/>
        <v>37</v>
      </c>
      <c r="D19" s="29">
        <f t="shared" si="2"/>
        <v>2</v>
      </c>
      <c r="E19" s="35">
        <f>'【男】公立'!E19+'【女】公立'!E19</f>
        <v>2</v>
      </c>
      <c r="F19" s="31">
        <f>'【男】公立'!F19+'【女】公立'!F19</f>
        <v>0</v>
      </c>
      <c r="G19" s="31">
        <f>'【男】公立'!G19+'【女】公立'!G19</f>
        <v>0</v>
      </c>
      <c r="H19" s="31">
        <f>'【男】公立'!H19+'【女】公立'!H19</f>
        <v>0</v>
      </c>
      <c r="I19" s="31">
        <f>'【男】公立'!I19+'【女】公立'!I19</f>
        <v>0</v>
      </c>
      <c r="J19" s="32">
        <f>'【男】公立'!J19+'【女】公立'!J19</f>
        <v>0</v>
      </c>
      <c r="K19" s="33">
        <f>'【男】公立'!K19+'【女】公立'!K19</f>
        <v>3</v>
      </c>
      <c r="L19" s="34">
        <f t="shared" si="3"/>
        <v>0</v>
      </c>
      <c r="M19" s="35">
        <f>'【男】公立'!M19+'【女】公立'!M19</f>
        <v>0</v>
      </c>
      <c r="N19" s="32">
        <f>'【男】公立'!N19+'【女】公立'!N19</f>
        <v>0</v>
      </c>
      <c r="O19" s="33">
        <f>'【男】公立'!O19+'【女】公立'!O19</f>
        <v>0</v>
      </c>
      <c r="P19" s="33">
        <f>'【男】公立'!P19+'【女】公立'!P19</f>
        <v>23</v>
      </c>
      <c r="Q19" s="33">
        <f>'【男】公立'!Q19+'【女】公立'!Q19</f>
        <v>6</v>
      </c>
      <c r="R19" s="33">
        <f>'【男】公立'!R19+'【女】公立'!R19</f>
        <v>3</v>
      </c>
      <c r="S19" s="33">
        <f>'【男】公立'!S19+'【女】公立'!S19</f>
        <v>0</v>
      </c>
      <c r="T19" s="37">
        <f>'【男】公立'!T19+'【女】公立'!T19</f>
        <v>0</v>
      </c>
      <c r="U19" s="33">
        <f>'【男】公立'!U19+'【女】公立'!U19</f>
        <v>0</v>
      </c>
      <c r="V19" s="33">
        <f>'【男】公立'!V19+'【女】公立'!V19</f>
        <v>0</v>
      </c>
      <c r="W19" s="38">
        <f>'【男】公立'!W19+'【女】公立'!W19</f>
        <v>0</v>
      </c>
    </row>
    <row r="20" spans="2:23" ht="13.5">
      <c r="B20" s="356" t="s">
        <v>27</v>
      </c>
      <c r="C20" s="28">
        <f t="shared" si="1"/>
        <v>13</v>
      </c>
      <c r="D20" s="29">
        <f t="shared" si="2"/>
        <v>1</v>
      </c>
      <c r="E20" s="35">
        <f>'【男】公立'!E20+'【女】公立'!E20</f>
        <v>1</v>
      </c>
      <c r="F20" s="31">
        <f>'【男】公立'!F20+'【女】公立'!F20</f>
        <v>0</v>
      </c>
      <c r="G20" s="31">
        <f>'【男】公立'!G20+'【女】公立'!G20</f>
        <v>0</v>
      </c>
      <c r="H20" s="31">
        <f>'【男】公立'!H20+'【女】公立'!H20</f>
        <v>0</v>
      </c>
      <c r="I20" s="31">
        <f>'【男】公立'!I20+'【女】公立'!I20</f>
        <v>0</v>
      </c>
      <c r="J20" s="32">
        <f>'【男】公立'!J20+'【女】公立'!J20</f>
        <v>0</v>
      </c>
      <c r="K20" s="33">
        <f>'【男】公立'!K20+'【女】公立'!K20</f>
        <v>1</v>
      </c>
      <c r="L20" s="34">
        <f t="shared" si="3"/>
        <v>0</v>
      </c>
      <c r="M20" s="35">
        <f>'【男】公立'!M20+'【女】公立'!M20</f>
        <v>0</v>
      </c>
      <c r="N20" s="32">
        <f>'【男】公立'!N20+'【女】公立'!N20</f>
        <v>0</v>
      </c>
      <c r="O20" s="33">
        <f>'【男】公立'!O20+'【女】公立'!O20</f>
        <v>0</v>
      </c>
      <c r="P20" s="33">
        <f>'【男】公立'!P20+'【女】公立'!P20</f>
        <v>2</v>
      </c>
      <c r="Q20" s="33">
        <f>'【男】公立'!Q20+'【女】公立'!Q20</f>
        <v>4</v>
      </c>
      <c r="R20" s="33">
        <f>'【男】公立'!R20+'【女】公立'!R20</f>
        <v>5</v>
      </c>
      <c r="S20" s="33">
        <f>'【男】公立'!S20+'【女】公立'!S20</f>
        <v>0</v>
      </c>
      <c r="T20" s="37">
        <f>'【男】公立'!T20+'【女】公立'!T20</f>
        <v>0</v>
      </c>
      <c r="U20" s="33">
        <f>'【男】公立'!U20+'【女】公立'!U20</f>
        <v>0</v>
      </c>
      <c r="V20" s="33">
        <f>'【男】公立'!V20+'【女】公立'!V20</f>
        <v>0</v>
      </c>
      <c r="W20" s="38">
        <f>'【男】公立'!W20+'【女】公立'!W20</f>
        <v>0</v>
      </c>
    </row>
    <row r="21" spans="2:23" ht="14.25" thickBot="1">
      <c r="B21" s="358" t="s">
        <v>29</v>
      </c>
      <c r="C21" s="62">
        <f t="shared" si="1"/>
        <v>4</v>
      </c>
      <c r="D21" s="44">
        <f t="shared" si="2"/>
        <v>1</v>
      </c>
      <c r="E21" s="45">
        <f>'【男】公立'!E21+'【女】公立'!E21</f>
        <v>0</v>
      </c>
      <c r="F21" s="46">
        <f>'【男】公立'!F21+'【女】公立'!F21</f>
        <v>1</v>
      </c>
      <c r="G21" s="46">
        <f>'【男】公立'!G21+'【女】公立'!G21</f>
        <v>0</v>
      </c>
      <c r="H21" s="46">
        <f>'【男】公立'!H21+'【女】公立'!H21</f>
        <v>0</v>
      </c>
      <c r="I21" s="46">
        <f>'【男】公立'!I21+'【女】公立'!I21</f>
        <v>0</v>
      </c>
      <c r="J21" s="47">
        <f>'【男】公立'!J21+'【女】公立'!J21</f>
        <v>0</v>
      </c>
      <c r="K21" s="48">
        <f>'【男】公立'!K21+'【女】公立'!K21</f>
        <v>1</v>
      </c>
      <c r="L21" s="49">
        <f>SUM(M21:N21)</f>
        <v>0</v>
      </c>
      <c r="M21" s="45">
        <f>'【男】公立'!M21+'【女】公立'!M21</f>
        <v>0</v>
      </c>
      <c r="N21" s="47">
        <f>'【男】公立'!N21+'【女】公立'!N21</f>
        <v>0</v>
      </c>
      <c r="O21" s="48">
        <f>'【男】公立'!O21+'【女】公立'!O21</f>
        <v>0</v>
      </c>
      <c r="P21" s="48">
        <f>'【男】公立'!P21+'【女】公立'!P21</f>
        <v>1</v>
      </c>
      <c r="Q21" s="48">
        <f>'【男】公立'!Q21+'【女】公立'!Q21</f>
        <v>1</v>
      </c>
      <c r="R21" s="48">
        <f>'【男】公立'!R21+'【女】公立'!R21</f>
        <v>0</v>
      </c>
      <c r="S21" s="48">
        <f>'【男】公立'!S21+'【女】公立'!S21</f>
        <v>0</v>
      </c>
      <c r="T21" s="51">
        <f>'【男】公立'!T21+'【女】公立'!T21</f>
        <v>0</v>
      </c>
      <c r="U21" s="48">
        <f>'【男】公立'!U21+'【女】公立'!U21</f>
        <v>0</v>
      </c>
      <c r="V21" s="48">
        <f>'【男】公立'!V21+'【女】公立'!V21</f>
        <v>0</v>
      </c>
      <c r="W21" s="52">
        <f>'【男】公立'!W21+'【女】公立'!W21</f>
        <v>0</v>
      </c>
    </row>
    <row r="22" spans="2:30" ht="13.5">
      <c r="B22" s="53"/>
      <c r="C22" s="54"/>
      <c r="D22" s="54"/>
      <c r="E22" s="1"/>
      <c r="F22" s="1"/>
      <c r="G22" s="1"/>
      <c r="H22" s="1"/>
      <c r="I22" s="1"/>
      <c r="J22" s="1"/>
      <c r="K22" s="1"/>
      <c r="L22" s="5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5"/>
      <c r="AA22" s="1"/>
      <c r="AB22" s="1"/>
      <c r="AC22" s="1"/>
      <c r="AD22" s="1"/>
    </row>
    <row r="23" ht="14.25" thickBot="1">
      <c r="B23" s="56" t="s">
        <v>34</v>
      </c>
    </row>
    <row r="24" spans="2:23" ht="13.5">
      <c r="B24" s="299" t="s">
        <v>23</v>
      </c>
      <c r="C24" s="2">
        <f>D24+K24+L24+O24+P24+Q24+R24+S24</f>
        <v>100.00000000000001</v>
      </c>
      <c r="D24" s="280">
        <f>D6/$C6*100</f>
        <v>61.35627218021911</v>
      </c>
      <c r="E24" s="226">
        <f>E6/$C6*100</f>
        <v>53.56426477395464</v>
      </c>
      <c r="F24" s="4">
        <f aca="true" t="shared" si="6" ref="F24:L24">F6/$C6*100</f>
        <v>7.753433112174048</v>
      </c>
      <c r="G24" s="226">
        <f t="shared" si="6"/>
        <v>0.03857429409041815</v>
      </c>
      <c r="H24" s="4">
        <f t="shared" si="6"/>
        <v>0</v>
      </c>
      <c r="I24" s="226">
        <f t="shared" si="6"/>
        <v>0</v>
      </c>
      <c r="J24" s="291">
        <f t="shared" si="6"/>
        <v>0</v>
      </c>
      <c r="K24" s="226">
        <f t="shared" si="6"/>
        <v>17.381576917142418</v>
      </c>
      <c r="L24" s="5">
        <f t="shared" si="6"/>
        <v>4.544051843851257</v>
      </c>
      <c r="M24" s="3">
        <f aca="true" t="shared" si="7" ref="M24:W24">M6/$C6*100</f>
        <v>1.8824255516124055</v>
      </c>
      <c r="N24" s="291">
        <f t="shared" si="7"/>
        <v>2.6616262922388523</v>
      </c>
      <c r="O24" s="5">
        <f t="shared" si="7"/>
        <v>0.47832124672118503</v>
      </c>
      <c r="P24" s="5">
        <f t="shared" si="7"/>
        <v>10.052461039962969</v>
      </c>
      <c r="Q24" s="5">
        <f t="shared" si="7"/>
        <v>1.2960962814380497</v>
      </c>
      <c r="R24" s="5">
        <f t="shared" si="7"/>
        <v>4.89122049066502</v>
      </c>
      <c r="S24" s="294">
        <f t="shared" si="7"/>
        <v>0</v>
      </c>
      <c r="T24" s="226">
        <f t="shared" si="7"/>
        <v>0.007714858818083628</v>
      </c>
      <c r="U24" s="5">
        <f t="shared" si="7"/>
        <v>0.030859435272334514</v>
      </c>
      <c r="V24" s="5">
        <f t="shared" si="7"/>
        <v>0.023144576454250887</v>
      </c>
      <c r="W24" s="298">
        <f t="shared" si="7"/>
        <v>0</v>
      </c>
    </row>
    <row r="25" spans="2:23" ht="13.5">
      <c r="B25" s="300" t="s">
        <v>24</v>
      </c>
      <c r="C25" s="6">
        <f aca="true" t="shared" si="8" ref="C25:C39">D25+K25+L25+O25+P25+Q25+R25+S25</f>
        <v>100</v>
      </c>
      <c r="D25" s="58">
        <f aca="true" t="shared" si="9" ref="D25:D39">D7/$C7*100</f>
        <v>64.65863453815261</v>
      </c>
      <c r="E25" s="141">
        <f aca="true" t="shared" si="10" ref="E25:L39">E7/$C7*100</f>
        <v>56.04417670682731</v>
      </c>
      <c r="F25" s="8">
        <f t="shared" si="10"/>
        <v>8.56425702811245</v>
      </c>
      <c r="G25" s="141">
        <f t="shared" si="10"/>
        <v>0.0502008032128514</v>
      </c>
      <c r="H25" s="8">
        <f t="shared" si="10"/>
        <v>0</v>
      </c>
      <c r="I25" s="141">
        <f t="shared" si="10"/>
        <v>0</v>
      </c>
      <c r="J25" s="292">
        <f t="shared" si="10"/>
        <v>0</v>
      </c>
      <c r="K25" s="141">
        <f t="shared" si="10"/>
        <v>18.694779116465863</v>
      </c>
      <c r="L25" s="9">
        <f t="shared" si="10"/>
        <v>3.7550200803212848</v>
      </c>
      <c r="M25" s="7">
        <f aca="true" t="shared" si="11" ref="M25:W25">M7/$C7*100</f>
        <v>1.2248995983935742</v>
      </c>
      <c r="N25" s="292">
        <f t="shared" si="11"/>
        <v>2.5301204819277108</v>
      </c>
      <c r="O25" s="9">
        <f t="shared" si="11"/>
        <v>0.321285140562249</v>
      </c>
      <c r="P25" s="9">
        <f t="shared" si="11"/>
        <v>5.833333333333333</v>
      </c>
      <c r="Q25" s="9">
        <f t="shared" si="11"/>
        <v>1.4859437751004017</v>
      </c>
      <c r="R25" s="9">
        <f t="shared" si="11"/>
        <v>5.251004016064257</v>
      </c>
      <c r="S25" s="142">
        <f t="shared" si="11"/>
        <v>0</v>
      </c>
      <c r="T25" s="141">
        <f t="shared" si="11"/>
        <v>0.010040160642570281</v>
      </c>
      <c r="U25" s="9">
        <f t="shared" si="11"/>
        <v>0.020080321285140562</v>
      </c>
      <c r="V25" s="9">
        <f t="shared" si="11"/>
        <v>0.010040160642570281</v>
      </c>
      <c r="W25" s="57">
        <f t="shared" si="11"/>
        <v>0</v>
      </c>
    </row>
    <row r="26" spans="2:23" ht="13.5">
      <c r="B26" s="300" t="s">
        <v>25</v>
      </c>
      <c r="C26" s="6">
        <f t="shared" si="8"/>
        <v>99.99999999999999</v>
      </c>
      <c r="D26" s="58">
        <f t="shared" si="9"/>
        <v>26.11464968152866</v>
      </c>
      <c r="E26" s="141">
        <f t="shared" si="10"/>
        <v>20.063694267515924</v>
      </c>
      <c r="F26" s="8">
        <f t="shared" si="10"/>
        <v>6.050955414012739</v>
      </c>
      <c r="G26" s="141">
        <f t="shared" si="10"/>
        <v>0</v>
      </c>
      <c r="H26" s="8">
        <f t="shared" si="10"/>
        <v>0</v>
      </c>
      <c r="I26" s="141">
        <f t="shared" si="10"/>
        <v>0</v>
      </c>
      <c r="J26" s="292">
        <f t="shared" si="10"/>
        <v>0</v>
      </c>
      <c r="K26" s="141">
        <f t="shared" si="10"/>
        <v>27.388535031847134</v>
      </c>
      <c r="L26" s="9">
        <f t="shared" si="10"/>
        <v>0.6369426751592357</v>
      </c>
      <c r="M26" s="7">
        <f aca="true" t="shared" si="12" ref="M26:W26">M8/$C8*100</f>
        <v>0.3184713375796179</v>
      </c>
      <c r="N26" s="292">
        <f t="shared" si="12"/>
        <v>0.3184713375796179</v>
      </c>
      <c r="O26" s="9">
        <f t="shared" si="12"/>
        <v>2.8662420382165608</v>
      </c>
      <c r="P26" s="9">
        <f t="shared" si="12"/>
        <v>37.261146496815286</v>
      </c>
      <c r="Q26" s="9">
        <f t="shared" si="12"/>
        <v>1.2738853503184715</v>
      </c>
      <c r="R26" s="9">
        <f t="shared" si="12"/>
        <v>4.45859872611465</v>
      </c>
      <c r="S26" s="142">
        <f t="shared" si="12"/>
        <v>0</v>
      </c>
      <c r="T26" s="141">
        <f t="shared" si="12"/>
        <v>0</v>
      </c>
      <c r="U26" s="9">
        <f t="shared" si="12"/>
        <v>0</v>
      </c>
      <c r="V26" s="9">
        <f t="shared" si="12"/>
        <v>0.3184713375796179</v>
      </c>
      <c r="W26" s="57">
        <f t="shared" si="12"/>
        <v>0</v>
      </c>
    </row>
    <row r="27" spans="2:23" ht="13.5">
      <c r="B27" s="300" t="s">
        <v>26</v>
      </c>
      <c r="C27" s="6">
        <f t="shared" si="8"/>
        <v>100</v>
      </c>
      <c r="D27" s="58">
        <f t="shared" si="9"/>
        <v>26.656394453004623</v>
      </c>
      <c r="E27" s="141">
        <f t="shared" si="10"/>
        <v>23.112480739599384</v>
      </c>
      <c r="F27" s="8">
        <f t="shared" si="10"/>
        <v>3.5439137134052388</v>
      </c>
      <c r="G27" s="141">
        <f t="shared" si="10"/>
        <v>0</v>
      </c>
      <c r="H27" s="8">
        <f t="shared" si="10"/>
        <v>0</v>
      </c>
      <c r="I27" s="141">
        <f t="shared" si="10"/>
        <v>0</v>
      </c>
      <c r="J27" s="292">
        <f t="shared" si="10"/>
        <v>0</v>
      </c>
      <c r="K27" s="141">
        <f t="shared" si="10"/>
        <v>11.864406779661017</v>
      </c>
      <c r="L27" s="9">
        <f t="shared" si="10"/>
        <v>0.9244992295839755</v>
      </c>
      <c r="M27" s="7">
        <f aca="true" t="shared" si="13" ref="M27:W27">M9/$C9*100</f>
        <v>0.15408320493066258</v>
      </c>
      <c r="N27" s="292">
        <f t="shared" si="13"/>
        <v>0.7704160246533128</v>
      </c>
      <c r="O27" s="9">
        <f t="shared" si="13"/>
        <v>1.848998459167951</v>
      </c>
      <c r="P27" s="9">
        <f t="shared" si="13"/>
        <v>56.85670261941448</v>
      </c>
      <c r="Q27" s="9">
        <f t="shared" si="13"/>
        <v>0.7704160246533128</v>
      </c>
      <c r="R27" s="9">
        <f t="shared" si="13"/>
        <v>1.078582434514638</v>
      </c>
      <c r="S27" s="142">
        <f t="shared" si="13"/>
        <v>0</v>
      </c>
      <c r="T27" s="141">
        <f t="shared" si="13"/>
        <v>0</v>
      </c>
      <c r="U27" s="9">
        <f t="shared" si="13"/>
        <v>0</v>
      </c>
      <c r="V27" s="9">
        <f t="shared" si="13"/>
        <v>0.15408320493066258</v>
      </c>
      <c r="W27" s="57">
        <f t="shared" si="13"/>
        <v>0</v>
      </c>
    </row>
    <row r="28" spans="2:23" ht="13.5">
      <c r="B28" s="300" t="s">
        <v>27</v>
      </c>
      <c r="C28" s="6">
        <f t="shared" si="8"/>
        <v>100</v>
      </c>
      <c r="D28" s="58">
        <f t="shared" si="9"/>
        <v>43.17460317460318</v>
      </c>
      <c r="E28" s="141">
        <f t="shared" si="10"/>
        <v>32.698412698412696</v>
      </c>
      <c r="F28" s="8">
        <f t="shared" si="10"/>
        <v>10.476190476190476</v>
      </c>
      <c r="G28" s="141">
        <f t="shared" si="10"/>
        <v>0</v>
      </c>
      <c r="H28" s="8">
        <f t="shared" si="10"/>
        <v>0</v>
      </c>
      <c r="I28" s="141">
        <f t="shared" si="10"/>
        <v>0</v>
      </c>
      <c r="J28" s="292">
        <f t="shared" si="10"/>
        <v>0</v>
      </c>
      <c r="K28" s="141">
        <f t="shared" si="10"/>
        <v>19.365079365079367</v>
      </c>
      <c r="L28" s="9">
        <f t="shared" si="10"/>
        <v>0.9523809523809524</v>
      </c>
      <c r="M28" s="7">
        <f aca="true" t="shared" si="14" ref="M28:W28">M10/$C10*100</f>
        <v>0</v>
      </c>
      <c r="N28" s="292">
        <f t="shared" si="14"/>
        <v>0.9523809523809524</v>
      </c>
      <c r="O28" s="9">
        <f t="shared" si="14"/>
        <v>0</v>
      </c>
      <c r="P28" s="9">
        <f t="shared" si="14"/>
        <v>34.6031746031746</v>
      </c>
      <c r="Q28" s="9">
        <f t="shared" si="14"/>
        <v>0.9523809523809524</v>
      </c>
      <c r="R28" s="9">
        <f t="shared" si="14"/>
        <v>0.9523809523809524</v>
      </c>
      <c r="S28" s="142">
        <f t="shared" si="14"/>
        <v>0</v>
      </c>
      <c r="T28" s="141">
        <f t="shared" si="14"/>
        <v>0</v>
      </c>
      <c r="U28" s="9">
        <f t="shared" si="14"/>
        <v>0</v>
      </c>
      <c r="V28" s="9">
        <f t="shared" si="14"/>
        <v>0</v>
      </c>
      <c r="W28" s="57">
        <f t="shared" si="14"/>
        <v>0</v>
      </c>
    </row>
    <row r="29" spans="2:23" ht="13.5">
      <c r="B29" s="300" t="s">
        <v>28</v>
      </c>
      <c r="C29" s="6">
        <f t="shared" si="8"/>
        <v>100.00000000000001</v>
      </c>
      <c r="D29" s="58">
        <f t="shared" si="9"/>
        <v>21.839080459770116</v>
      </c>
      <c r="E29" s="141">
        <f t="shared" si="10"/>
        <v>19.54022988505747</v>
      </c>
      <c r="F29" s="8">
        <f t="shared" si="10"/>
        <v>2.2988505747126435</v>
      </c>
      <c r="G29" s="141">
        <f t="shared" si="10"/>
        <v>0</v>
      </c>
      <c r="H29" s="8">
        <f t="shared" si="10"/>
        <v>0</v>
      </c>
      <c r="I29" s="141">
        <f t="shared" si="10"/>
        <v>0</v>
      </c>
      <c r="J29" s="292">
        <f t="shared" si="10"/>
        <v>0</v>
      </c>
      <c r="K29" s="141">
        <f t="shared" si="10"/>
        <v>18.39080459770115</v>
      </c>
      <c r="L29" s="9">
        <f t="shared" si="10"/>
        <v>0</v>
      </c>
      <c r="M29" s="7">
        <f aca="true" t="shared" si="15" ref="M29:W29">M11/$C11*100</f>
        <v>0</v>
      </c>
      <c r="N29" s="292">
        <f t="shared" si="15"/>
        <v>0</v>
      </c>
      <c r="O29" s="9">
        <f t="shared" si="15"/>
        <v>4.597701149425287</v>
      </c>
      <c r="P29" s="9">
        <f t="shared" si="15"/>
        <v>54.02298850574713</v>
      </c>
      <c r="Q29" s="9">
        <f t="shared" si="15"/>
        <v>0</v>
      </c>
      <c r="R29" s="9">
        <f t="shared" si="15"/>
        <v>1.1494252873563218</v>
      </c>
      <c r="S29" s="142">
        <f t="shared" si="15"/>
        <v>0</v>
      </c>
      <c r="T29" s="141">
        <f t="shared" si="15"/>
        <v>0</v>
      </c>
      <c r="U29" s="9">
        <f t="shared" si="15"/>
        <v>0</v>
      </c>
      <c r="V29" s="9">
        <f t="shared" si="15"/>
        <v>0</v>
      </c>
      <c r="W29" s="57">
        <f t="shared" si="15"/>
        <v>0</v>
      </c>
    </row>
    <row r="30" spans="2:23" ht="13.5">
      <c r="B30" s="300" t="s">
        <v>29</v>
      </c>
      <c r="C30" s="6">
        <f t="shared" si="8"/>
        <v>100</v>
      </c>
      <c r="D30" s="58">
        <f t="shared" si="9"/>
        <v>18.181818181818183</v>
      </c>
      <c r="E30" s="141">
        <f t="shared" si="10"/>
        <v>4.545454545454546</v>
      </c>
      <c r="F30" s="8">
        <f t="shared" si="10"/>
        <v>13.636363636363635</v>
      </c>
      <c r="G30" s="141">
        <f t="shared" si="10"/>
        <v>0</v>
      </c>
      <c r="H30" s="8">
        <f t="shared" si="10"/>
        <v>0</v>
      </c>
      <c r="I30" s="141">
        <f t="shared" si="10"/>
        <v>0</v>
      </c>
      <c r="J30" s="292">
        <f t="shared" si="10"/>
        <v>0</v>
      </c>
      <c r="K30" s="141">
        <f t="shared" si="10"/>
        <v>22.727272727272727</v>
      </c>
      <c r="L30" s="9">
        <f t="shared" si="10"/>
        <v>0</v>
      </c>
      <c r="M30" s="7">
        <f aca="true" t="shared" si="16" ref="M30:W30">M12/$C12*100</f>
        <v>0</v>
      </c>
      <c r="N30" s="292">
        <f t="shared" si="16"/>
        <v>0</v>
      </c>
      <c r="O30" s="9">
        <f t="shared" si="16"/>
        <v>4.545454545454546</v>
      </c>
      <c r="P30" s="9">
        <f t="shared" si="16"/>
        <v>50</v>
      </c>
      <c r="Q30" s="9">
        <f t="shared" si="16"/>
        <v>0</v>
      </c>
      <c r="R30" s="9">
        <f t="shared" si="16"/>
        <v>4.545454545454546</v>
      </c>
      <c r="S30" s="142">
        <f t="shared" si="16"/>
        <v>0</v>
      </c>
      <c r="T30" s="141">
        <f t="shared" si="16"/>
        <v>0</v>
      </c>
      <c r="U30" s="9">
        <f t="shared" si="16"/>
        <v>4.545454545454546</v>
      </c>
      <c r="V30" s="9">
        <f t="shared" si="16"/>
        <v>0</v>
      </c>
      <c r="W30" s="57">
        <f t="shared" si="16"/>
        <v>0</v>
      </c>
    </row>
    <row r="31" spans="2:23" ht="13.5">
      <c r="B31" s="300" t="s">
        <v>30</v>
      </c>
      <c r="C31" s="6">
        <f t="shared" si="8"/>
        <v>100.00000000000003</v>
      </c>
      <c r="D31" s="58">
        <f t="shared" si="9"/>
        <v>60.810810810810814</v>
      </c>
      <c r="E31" s="141">
        <f t="shared" si="10"/>
        <v>54.054054054054056</v>
      </c>
      <c r="F31" s="8">
        <f t="shared" si="10"/>
        <v>6.756756756756757</v>
      </c>
      <c r="G31" s="141">
        <f t="shared" si="10"/>
        <v>0</v>
      </c>
      <c r="H31" s="8">
        <f t="shared" si="10"/>
        <v>0</v>
      </c>
      <c r="I31" s="141">
        <f t="shared" si="10"/>
        <v>0</v>
      </c>
      <c r="J31" s="292">
        <f t="shared" si="10"/>
        <v>0</v>
      </c>
      <c r="K31" s="141">
        <f t="shared" si="10"/>
        <v>18.91891891891892</v>
      </c>
      <c r="L31" s="9">
        <f t="shared" si="10"/>
        <v>1.3513513513513513</v>
      </c>
      <c r="M31" s="7">
        <f aca="true" t="shared" si="17" ref="M31:W31">M13/$C13*100</f>
        <v>0</v>
      </c>
      <c r="N31" s="292">
        <f t="shared" si="17"/>
        <v>1.3513513513513513</v>
      </c>
      <c r="O31" s="9">
        <f t="shared" si="17"/>
        <v>0</v>
      </c>
      <c r="P31" s="9">
        <f t="shared" si="17"/>
        <v>8.108108108108109</v>
      </c>
      <c r="Q31" s="9">
        <f t="shared" si="17"/>
        <v>1.3513513513513513</v>
      </c>
      <c r="R31" s="9">
        <f t="shared" si="17"/>
        <v>9.45945945945946</v>
      </c>
      <c r="S31" s="142">
        <f t="shared" si="17"/>
        <v>0</v>
      </c>
      <c r="T31" s="141">
        <f t="shared" si="17"/>
        <v>0</v>
      </c>
      <c r="U31" s="9">
        <f t="shared" si="17"/>
        <v>0</v>
      </c>
      <c r="V31" s="9">
        <f t="shared" si="17"/>
        <v>0</v>
      </c>
      <c r="W31" s="57">
        <f t="shared" si="17"/>
        <v>0</v>
      </c>
    </row>
    <row r="32" spans="2:23" ht="13.5">
      <c r="B32" s="300" t="s">
        <v>31</v>
      </c>
      <c r="C32" s="6">
        <f t="shared" si="8"/>
        <v>100</v>
      </c>
      <c r="D32" s="58">
        <f t="shared" si="9"/>
        <v>45.1219512195122</v>
      </c>
      <c r="E32" s="141">
        <f t="shared" si="10"/>
        <v>28.86178861788618</v>
      </c>
      <c r="F32" s="8">
        <f t="shared" si="10"/>
        <v>16.260162601626014</v>
      </c>
      <c r="G32" s="141">
        <f t="shared" si="10"/>
        <v>0</v>
      </c>
      <c r="H32" s="8">
        <f t="shared" si="10"/>
        <v>0</v>
      </c>
      <c r="I32" s="141">
        <f t="shared" si="10"/>
        <v>0</v>
      </c>
      <c r="J32" s="292">
        <f t="shared" si="10"/>
        <v>0</v>
      </c>
      <c r="K32" s="141">
        <f t="shared" si="10"/>
        <v>27.64227642276423</v>
      </c>
      <c r="L32" s="9">
        <f t="shared" si="10"/>
        <v>1.6260162601626018</v>
      </c>
      <c r="M32" s="7">
        <f aca="true" t="shared" si="18" ref="M32:W32">M14/$C14*100</f>
        <v>1.2195121951219512</v>
      </c>
      <c r="N32" s="292">
        <f t="shared" si="18"/>
        <v>0.40650406504065045</v>
      </c>
      <c r="O32" s="9">
        <f t="shared" si="18"/>
        <v>1.6260162601626018</v>
      </c>
      <c r="P32" s="9">
        <f t="shared" si="18"/>
        <v>18.29268292682927</v>
      </c>
      <c r="Q32" s="9">
        <f t="shared" si="18"/>
        <v>0.8130081300813009</v>
      </c>
      <c r="R32" s="9">
        <f t="shared" si="18"/>
        <v>4.878048780487805</v>
      </c>
      <c r="S32" s="142">
        <f t="shared" si="18"/>
        <v>0</v>
      </c>
      <c r="T32" s="141">
        <f t="shared" si="18"/>
        <v>0</v>
      </c>
      <c r="U32" s="9">
        <f t="shared" si="18"/>
        <v>0.40650406504065045</v>
      </c>
      <c r="V32" s="9">
        <f t="shared" si="18"/>
        <v>0</v>
      </c>
      <c r="W32" s="57">
        <f t="shared" si="18"/>
        <v>0</v>
      </c>
    </row>
    <row r="33" spans="2:23" ht="13.5">
      <c r="B33" s="300" t="s">
        <v>32</v>
      </c>
      <c r="C33" s="6">
        <f t="shared" si="8"/>
        <v>99.99999999999999</v>
      </c>
      <c r="D33" s="58">
        <f t="shared" si="9"/>
        <v>72.81853281853282</v>
      </c>
      <c r="E33" s="141">
        <f t="shared" si="10"/>
        <v>70.73359073359073</v>
      </c>
      <c r="F33" s="8">
        <f t="shared" si="10"/>
        <v>2.084942084942085</v>
      </c>
      <c r="G33" s="141">
        <f t="shared" si="10"/>
        <v>0</v>
      </c>
      <c r="H33" s="8">
        <f t="shared" si="10"/>
        <v>0</v>
      </c>
      <c r="I33" s="141">
        <f t="shared" si="10"/>
        <v>0</v>
      </c>
      <c r="J33" s="292">
        <f t="shared" si="10"/>
        <v>0</v>
      </c>
      <c r="K33" s="141">
        <f t="shared" si="10"/>
        <v>4.942084942084942</v>
      </c>
      <c r="L33" s="9">
        <f t="shared" si="10"/>
        <v>15.366795366795365</v>
      </c>
      <c r="M33" s="7">
        <f aca="true" t="shared" si="19" ref="M33:W33">M15/$C15*100</f>
        <v>9.034749034749034</v>
      </c>
      <c r="N33" s="292">
        <f t="shared" si="19"/>
        <v>6.332046332046332</v>
      </c>
      <c r="O33" s="9">
        <f t="shared" si="19"/>
        <v>0</v>
      </c>
      <c r="P33" s="9">
        <f t="shared" si="19"/>
        <v>1.3899613899613898</v>
      </c>
      <c r="Q33" s="9">
        <f t="shared" si="19"/>
        <v>0.3861003861003861</v>
      </c>
      <c r="R33" s="9">
        <f t="shared" si="19"/>
        <v>5.096525096525097</v>
      </c>
      <c r="S33" s="142">
        <f t="shared" si="19"/>
        <v>0</v>
      </c>
      <c r="T33" s="141">
        <f t="shared" si="19"/>
        <v>0</v>
      </c>
      <c r="U33" s="9">
        <f t="shared" si="19"/>
        <v>0</v>
      </c>
      <c r="V33" s="9">
        <f t="shared" si="19"/>
        <v>0</v>
      </c>
      <c r="W33" s="57">
        <f t="shared" si="19"/>
        <v>0</v>
      </c>
    </row>
    <row r="34" spans="2:23" ht="13.5">
      <c r="B34" s="301" t="s">
        <v>33</v>
      </c>
      <c r="C34" s="6">
        <f t="shared" si="8"/>
        <v>100</v>
      </c>
      <c r="D34" s="58">
        <f t="shared" si="9"/>
        <v>7.317073170731707</v>
      </c>
      <c r="E34" s="141">
        <f t="shared" si="10"/>
        <v>4.878048780487805</v>
      </c>
      <c r="F34" s="8">
        <f t="shared" si="10"/>
        <v>1.8292682926829267</v>
      </c>
      <c r="G34" s="141">
        <f t="shared" si="10"/>
        <v>0.6097560975609756</v>
      </c>
      <c r="H34" s="8">
        <f t="shared" si="10"/>
        <v>0</v>
      </c>
      <c r="I34" s="141">
        <f t="shared" si="10"/>
        <v>0</v>
      </c>
      <c r="J34" s="292">
        <f t="shared" si="10"/>
        <v>0</v>
      </c>
      <c r="K34" s="141">
        <f t="shared" si="10"/>
        <v>9.146341463414634</v>
      </c>
      <c r="L34" s="9">
        <f t="shared" si="10"/>
        <v>7.926829268292683</v>
      </c>
      <c r="M34" s="7">
        <f aca="true" t="shared" si="20" ref="M34:W34">M16/$C16*100</f>
        <v>6.402439024390244</v>
      </c>
      <c r="N34" s="292">
        <f t="shared" si="20"/>
        <v>1.524390243902439</v>
      </c>
      <c r="O34" s="9">
        <f t="shared" si="20"/>
        <v>3.048780487804878</v>
      </c>
      <c r="P34" s="9">
        <f t="shared" si="20"/>
        <v>32.31707317073171</v>
      </c>
      <c r="Q34" s="9">
        <f t="shared" si="20"/>
        <v>27.743902439024392</v>
      </c>
      <c r="R34" s="9">
        <f t="shared" si="20"/>
        <v>12.5</v>
      </c>
      <c r="S34" s="142">
        <f t="shared" si="20"/>
        <v>0</v>
      </c>
      <c r="T34" s="141">
        <f t="shared" si="20"/>
        <v>0</v>
      </c>
      <c r="U34" s="9">
        <f t="shared" si="20"/>
        <v>0.3048780487804878</v>
      </c>
      <c r="V34" s="9">
        <f t="shared" si="20"/>
        <v>0</v>
      </c>
      <c r="W34" s="57">
        <f t="shared" si="20"/>
        <v>0</v>
      </c>
    </row>
    <row r="35" spans="2:23" ht="13.5">
      <c r="B35" s="300" t="s">
        <v>24</v>
      </c>
      <c r="C35" s="6">
        <f t="shared" si="8"/>
        <v>100</v>
      </c>
      <c r="D35" s="58">
        <f t="shared" si="9"/>
        <v>7.6923076923076925</v>
      </c>
      <c r="E35" s="141">
        <f t="shared" si="10"/>
        <v>5</v>
      </c>
      <c r="F35" s="8">
        <f t="shared" si="10"/>
        <v>1.9230769230769231</v>
      </c>
      <c r="G35" s="141">
        <f t="shared" si="10"/>
        <v>0.7692307692307693</v>
      </c>
      <c r="H35" s="8">
        <f t="shared" si="10"/>
        <v>0</v>
      </c>
      <c r="I35" s="141">
        <f t="shared" si="10"/>
        <v>0</v>
      </c>
      <c r="J35" s="292">
        <f t="shared" si="10"/>
        <v>0</v>
      </c>
      <c r="K35" s="141">
        <f t="shared" si="10"/>
        <v>9.615384615384617</v>
      </c>
      <c r="L35" s="9">
        <f t="shared" si="10"/>
        <v>10</v>
      </c>
      <c r="M35" s="7">
        <f aca="true" t="shared" si="21" ref="M35:W35">M17/$C17*100</f>
        <v>8.076923076923077</v>
      </c>
      <c r="N35" s="292">
        <f t="shared" si="21"/>
        <v>1.9230769230769231</v>
      </c>
      <c r="O35" s="9">
        <f t="shared" si="21"/>
        <v>2.307692307692308</v>
      </c>
      <c r="P35" s="9">
        <f t="shared" si="21"/>
        <v>27.692307692307693</v>
      </c>
      <c r="Q35" s="9">
        <f t="shared" si="21"/>
        <v>30.384615384615383</v>
      </c>
      <c r="R35" s="9">
        <f t="shared" si="21"/>
        <v>12.307692307692308</v>
      </c>
      <c r="S35" s="142">
        <f t="shared" si="21"/>
        <v>0</v>
      </c>
      <c r="T35" s="141">
        <f t="shared" si="21"/>
        <v>0</v>
      </c>
      <c r="U35" s="9">
        <f t="shared" si="21"/>
        <v>0.38461538461538464</v>
      </c>
      <c r="V35" s="9">
        <f t="shared" si="21"/>
        <v>0</v>
      </c>
      <c r="W35" s="57">
        <f t="shared" si="21"/>
        <v>0</v>
      </c>
    </row>
    <row r="36" spans="2:23" ht="13.5">
      <c r="B36" s="300" t="s">
        <v>25</v>
      </c>
      <c r="C36" s="6">
        <f t="shared" si="8"/>
        <v>99.99999999999999</v>
      </c>
      <c r="D36" s="58">
        <f t="shared" si="9"/>
        <v>0</v>
      </c>
      <c r="E36" s="141">
        <f t="shared" si="10"/>
        <v>0</v>
      </c>
      <c r="F36" s="8">
        <f t="shared" si="10"/>
        <v>0</v>
      </c>
      <c r="G36" s="141">
        <f t="shared" si="10"/>
        <v>0</v>
      </c>
      <c r="H36" s="8">
        <f t="shared" si="10"/>
        <v>0</v>
      </c>
      <c r="I36" s="141">
        <f t="shared" si="10"/>
        <v>0</v>
      </c>
      <c r="J36" s="292">
        <f t="shared" si="10"/>
        <v>0</v>
      </c>
      <c r="K36" s="141">
        <f t="shared" si="10"/>
        <v>0</v>
      </c>
      <c r="L36" s="9">
        <f t="shared" si="10"/>
        <v>0</v>
      </c>
      <c r="M36" s="7">
        <f aca="true" t="shared" si="22" ref="M36:W36">M18/$C18*100</f>
        <v>0</v>
      </c>
      <c r="N36" s="292">
        <f t="shared" si="22"/>
        <v>0</v>
      </c>
      <c r="O36" s="9">
        <f t="shared" si="22"/>
        <v>28.57142857142857</v>
      </c>
      <c r="P36" s="9">
        <f t="shared" si="22"/>
        <v>57.14285714285714</v>
      </c>
      <c r="Q36" s="9">
        <f t="shared" si="22"/>
        <v>7.142857142857142</v>
      </c>
      <c r="R36" s="9">
        <f t="shared" si="22"/>
        <v>7.142857142857142</v>
      </c>
      <c r="S36" s="142">
        <f t="shared" si="22"/>
        <v>0</v>
      </c>
      <c r="T36" s="141">
        <f t="shared" si="22"/>
        <v>0</v>
      </c>
      <c r="U36" s="9">
        <f t="shared" si="22"/>
        <v>0</v>
      </c>
      <c r="V36" s="9">
        <f t="shared" si="22"/>
        <v>0</v>
      </c>
      <c r="W36" s="57">
        <f t="shared" si="22"/>
        <v>0</v>
      </c>
    </row>
    <row r="37" spans="2:23" ht="13.5">
      <c r="B37" s="300" t="s">
        <v>26</v>
      </c>
      <c r="C37" s="6">
        <f t="shared" si="8"/>
        <v>100.00000000000001</v>
      </c>
      <c r="D37" s="58">
        <f t="shared" si="9"/>
        <v>5.405405405405405</v>
      </c>
      <c r="E37" s="141">
        <f t="shared" si="10"/>
        <v>5.405405405405405</v>
      </c>
      <c r="F37" s="8">
        <f t="shared" si="10"/>
        <v>0</v>
      </c>
      <c r="G37" s="141">
        <f t="shared" si="10"/>
        <v>0</v>
      </c>
      <c r="H37" s="8">
        <f t="shared" si="10"/>
        <v>0</v>
      </c>
      <c r="I37" s="141">
        <f t="shared" si="10"/>
        <v>0</v>
      </c>
      <c r="J37" s="292">
        <f t="shared" si="10"/>
        <v>0</v>
      </c>
      <c r="K37" s="141">
        <f t="shared" si="10"/>
        <v>8.108108108108109</v>
      </c>
      <c r="L37" s="9">
        <f t="shared" si="10"/>
        <v>0</v>
      </c>
      <c r="M37" s="7">
        <f aca="true" t="shared" si="23" ref="M37:W37">M19/$C19*100</f>
        <v>0</v>
      </c>
      <c r="N37" s="292">
        <f t="shared" si="23"/>
        <v>0</v>
      </c>
      <c r="O37" s="9">
        <f t="shared" si="23"/>
        <v>0</v>
      </c>
      <c r="P37" s="9">
        <f t="shared" si="23"/>
        <v>62.16216216216216</v>
      </c>
      <c r="Q37" s="9">
        <f t="shared" si="23"/>
        <v>16.216216216216218</v>
      </c>
      <c r="R37" s="9">
        <f t="shared" si="23"/>
        <v>8.108108108108109</v>
      </c>
      <c r="S37" s="142">
        <f t="shared" si="23"/>
        <v>0</v>
      </c>
      <c r="T37" s="141">
        <f t="shared" si="23"/>
        <v>0</v>
      </c>
      <c r="U37" s="9">
        <f t="shared" si="23"/>
        <v>0</v>
      </c>
      <c r="V37" s="9">
        <f t="shared" si="23"/>
        <v>0</v>
      </c>
      <c r="W37" s="57">
        <f t="shared" si="23"/>
        <v>0</v>
      </c>
    </row>
    <row r="38" spans="2:23" ht="13.5">
      <c r="B38" s="300" t="s">
        <v>27</v>
      </c>
      <c r="C38" s="6">
        <f t="shared" si="8"/>
        <v>100</v>
      </c>
      <c r="D38" s="58">
        <f t="shared" si="9"/>
        <v>7.6923076923076925</v>
      </c>
      <c r="E38" s="141">
        <f t="shared" si="10"/>
        <v>7.6923076923076925</v>
      </c>
      <c r="F38" s="8">
        <f t="shared" si="10"/>
        <v>0</v>
      </c>
      <c r="G38" s="141">
        <f t="shared" si="10"/>
        <v>0</v>
      </c>
      <c r="H38" s="8">
        <f t="shared" si="10"/>
        <v>0</v>
      </c>
      <c r="I38" s="141">
        <f t="shared" si="10"/>
        <v>0</v>
      </c>
      <c r="J38" s="292">
        <f t="shared" si="10"/>
        <v>0</v>
      </c>
      <c r="K38" s="141">
        <f t="shared" si="10"/>
        <v>7.6923076923076925</v>
      </c>
      <c r="L38" s="9">
        <f t="shared" si="10"/>
        <v>0</v>
      </c>
      <c r="M38" s="7">
        <f aca="true" t="shared" si="24" ref="M38:W38">M20/$C20*100</f>
        <v>0</v>
      </c>
      <c r="N38" s="292">
        <f t="shared" si="24"/>
        <v>0</v>
      </c>
      <c r="O38" s="9">
        <f t="shared" si="24"/>
        <v>0</v>
      </c>
      <c r="P38" s="9">
        <f t="shared" si="24"/>
        <v>15.384615384615385</v>
      </c>
      <c r="Q38" s="9">
        <f t="shared" si="24"/>
        <v>30.76923076923077</v>
      </c>
      <c r="R38" s="9">
        <f t="shared" si="24"/>
        <v>38.46153846153847</v>
      </c>
      <c r="S38" s="142">
        <f t="shared" si="24"/>
        <v>0</v>
      </c>
      <c r="T38" s="141">
        <f t="shared" si="24"/>
        <v>0</v>
      </c>
      <c r="U38" s="9">
        <f t="shared" si="24"/>
        <v>0</v>
      </c>
      <c r="V38" s="9">
        <f t="shared" si="24"/>
        <v>0</v>
      </c>
      <c r="W38" s="57">
        <f t="shared" si="24"/>
        <v>0</v>
      </c>
    </row>
    <row r="39" spans="2:23" ht="14.25" thickBot="1">
      <c r="B39" s="302" t="s">
        <v>29</v>
      </c>
      <c r="C39" s="143">
        <f t="shared" si="8"/>
        <v>100</v>
      </c>
      <c r="D39" s="61">
        <f t="shared" si="9"/>
        <v>25</v>
      </c>
      <c r="E39" s="146">
        <f t="shared" si="10"/>
        <v>0</v>
      </c>
      <c r="F39" s="145">
        <f t="shared" si="10"/>
        <v>25</v>
      </c>
      <c r="G39" s="146">
        <f t="shared" si="10"/>
        <v>0</v>
      </c>
      <c r="H39" s="145">
        <f t="shared" si="10"/>
        <v>0</v>
      </c>
      <c r="I39" s="146">
        <f t="shared" si="10"/>
        <v>0</v>
      </c>
      <c r="J39" s="296">
        <f t="shared" si="10"/>
        <v>0</v>
      </c>
      <c r="K39" s="146">
        <f t="shared" si="10"/>
        <v>25</v>
      </c>
      <c r="L39" s="10">
        <f t="shared" si="10"/>
        <v>0</v>
      </c>
      <c r="M39" s="144">
        <f aca="true" t="shared" si="25" ref="M39:W39">M21/$C21*100</f>
        <v>0</v>
      </c>
      <c r="N39" s="296">
        <f t="shared" si="25"/>
        <v>0</v>
      </c>
      <c r="O39" s="10">
        <f t="shared" si="25"/>
        <v>0</v>
      </c>
      <c r="P39" s="10">
        <f t="shared" si="25"/>
        <v>25</v>
      </c>
      <c r="Q39" s="10">
        <f t="shared" si="25"/>
        <v>25</v>
      </c>
      <c r="R39" s="10">
        <f t="shared" si="25"/>
        <v>0</v>
      </c>
      <c r="S39" s="297">
        <f t="shared" si="25"/>
        <v>0</v>
      </c>
      <c r="T39" s="146">
        <f t="shared" si="25"/>
        <v>0</v>
      </c>
      <c r="U39" s="10">
        <f t="shared" si="25"/>
        <v>0</v>
      </c>
      <c r="V39" s="10">
        <f t="shared" si="25"/>
        <v>0</v>
      </c>
      <c r="W39" s="60">
        <f t="shared" si="25"/>
        <v>0</v>
      </c>
    </row>
  </sheetData>
  <sheetProtection/>
  <mergeCells count="25">
    <mergeCell ref="W4:W5"/>
    <mergeCell ref="N4:N5"/>
    <mergeCell ref="O4:O5"/>
    <mergeCell ref="Q4:Q5"/>
    <mergeCell ref="R4:R5"/>
    <mergeCell ref="S4:S5"/>
    <mergeCell ref="T4:T5"/>
    <mergeCell ref="K4:K5"/>
    <mergeCell ref="L4:L5"/>
    <mergeCell ref="U4:U5"/>
    <mergeCell ref="V4:V5"/>
    <mergeCell ref="G4:G5"/>
    <mergeCell ref="H4:H5"/>
    <mergeCell ref="I4:I5"/>
    <mergeCell ref="J4:J5"/>
    <mergeCell ref="M4:M5"/>
    <mergeCell ref="T2:W2"/>
    <mergeCell ref="B3:B5"/>
    <mergeCell ref="C3:C4"/>
    <mergeCell ref="D3:J3"/>
    <mergeCell ref="M3:N3"/>
    <mergeCell ref="T3:W3"/>
    <mergeCell ref="D4:D5"/>
    <mergeCell ref="E4:E5"/>
    <mergeCell ref="F4:F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39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2539062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79</v>
      </c>
    </row>
    <row r="2" spans="2:23" ht="18" thickBot="1">
      <c r="B2" s="11"/>
      <c r="T2" s="381" t="s">
        <v>84</v>
      </c>
      <c r="U2" s="381"/>
      <c r="V2" s="381"/>
      <c r="W2" s="381"/>
    </row>
    <row r="3" spans="2:23" ht="29.25" customHeight="1" thickBot="1">
      <c r="B3" s="450" t="s">
        <v>0</v>
      </c>
      <c r="C3" s="453" t="s">
        <v>1</v>
      </c>
      <c r="D3" s="455" t="s">
        <v>2</v>
      </c>
      <c r="E3" s="456"/>
      <c r="F3" s="456"/>
      <c r="G3" s="456"/>
      <c r="H3" s="456"/>
      <c r="I3" s="456"/>
      <c r="J3" s="457"/>
      <c r="K3" s="13" t="s">
        <v>35</v>
      </c>
      <c r="L3" s="14" t="s">
        <v>36</v>
      </c>
      <c r="M3" s="458" t="s">
        <v>3</v>
      </c>
      <c r="N3" s="459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60" t="s">
        <v>42</v>
      </c>
      <c r="U3" s="461"/>
      <c r="V3" s="461"/>
      <c r="W3" s="462"/>
    </row>
    <row r="4" spans="2:23" ht="45.75" customHeight="1">
      <c r="B4" s="451"/>
      <c r="C4" s="454"/>
      <c r="D4" s="463" t="s">
        <v>4</v>
      </c>
      <c r="E4" s="465" t="s">
        <v>5</v>
      </c>
      <c r="F4" s="467" t="s">
        <v>6</v>
      </c>
      <c r="G4" s="467" t="s">
        <v>7</v>
      </c>
      <c r="H4" s="467" t="s">
        <v>8</v>
      </c>
      <c r="I4" s="467" t="s">
        <v>9</v>
      </c>
      <c r="J4" s="469" t="s">
        <v>10</v>
      </c>
      <c r="K4" s="471" t="s">
        <v>11</v>
      </c>
      <c r="L4" s="473" t="s">
        <v>4</v>
      </c>
      <c r="M4" s="448" t="s">
        <v>12</v>
      </c>
      <c r="N4" s="469" t="s">
        <v>13</v>
      </c>
      <c r="O4" s="479" t="s">
        <v>14</v>
      </c>
      <c r="P4" s="15" t="s">
        <v>43</v>
      </c>
      <c r="Q4" s="471" t="s">
        <v>15</v>
      </c>
      <c r="R4" s="481" t="s">
        <v>16</v>
      </c>
      <c r="S4" s="483" t="s">
        <v>44</v>
      </c>
      <c r="T4" s="485" t="s">
        <v>17</v>
      </c>
      <c r="U4" s="475" t="s">
        <v>18</v>
      </c>
      <c r="V4" s="475" t="s">
        <v>19</v>
      </c>
      <c r="W4" s="477" t="s">
        <v>20</v>
      </c>
    </row>
    <row r="5" spans="2:23" ht="44.25" customHeight="1" thickBot="1">
      <c r="B5" s="452"/>
      <c r="C5" s="16" t="s">
        <v>21</v>
      </c>
      <c r="D5" s="464"/>
      <c r="E5" s="466"/>
      <c r="F5" s="468"/>
      <c r="G5" s="468"/>
      <c r="H5" s="468"/>
      <c r="I5" s="468"/>
      <c r="J5" s="470"/>
      <c r="K5" s="472"/>
      <c r="L5" s="474"/>
      <c r="M5" s="449"/>
      <c r="N5" s="470"/>
      <c r="O5" s="480"/>
      <c r="P5" s="17" t="s">
        <v>22</v>
      </c>
      <c r="Q5" s="472"/>
      <c r="R5" s="482"/>
      <c r="S5" s="484"/>
      <c r="T5" s="486"/>
      <c r="U5" s="476"/>
      <c r="V5" s="476"/>
      <c r="W5" s="478"/>
    </row>
    <row r="6" spans="2:23" ht="13.5">
      <c r="B6" s="355" t="s">
        <v>23</v>
      </c>
      <c r="C6" s="18">
        <f aca="true" t="shared" si="0" ref="C6:W6">SUM(C7:C15)</f>
        <v>6447</v>
      </c>
      <c r="D6" s="19">
        <f t="shared" si="0"/>
        <v>3896</v>
      </c>
      <c r="E6" s="20">
        <f t="shared" si="0"/>
        <v>3821</v>
      </c>
      <c r="F6" s="21">
        <f t="shared" si="0"/>
        <v>74</v>
      </c>
      <c r="G6" s="21">
        <f t="shared" si="0"/>
        <v>1</v>
      </c>
      <c r="H6" s="21">
        <f t="shared" si="0"/>
        <v>0</v>
      </c>
      <c r="I6" s="21">
        <f t="shared" si="0"/>
        <v>0</v>
      </c>
      <c r="J6" s="22">
        <f t="shared" si="0"/>
        <v>0</v>
      </c>
      <c r="K6" s="23">
        <f t="shared" si="0"/>
        <v>873</v>
      </c>
      <c r="L6" s="23">
        <f t="shared" si="0"/>
        <v>396</v>
      </c>
      <c r="M6" s="24">
        <f t="shared" si="0"/>
        <v>155</v>
      </c>
      <c r="N6" s="22">
        <f t="shared" si="0"/>
        <v>241</v>
      </c>
      <c r="O6" s="23">
        <f t="shared" si="0"/>
        <v>53</v>
      </c>
      <c r="P6" s="23">
        <f t="shared" si="0"/>
        <v>807</v>
      </c>
      <c r="Q6" s="23">
        <f t="shared" si="0"/>
        <v>44</v>
      </c>
      <c r="R6" s="23">
        <f t="shared" si="0"/>
        <v>378</v>
      </c>
      <c r="S6" s="25">
        <f t="shared" si="0"/>
        <v>0</v>
      </c>
      <c r="T6" s="26">
        <f t="shared" si="0"/>
        <v>0</v>
      </c>
      <c r="U6" s="23">
        <f t="shared" si="0"/>
        <v>1</v>
      </c>
      <c r="V6" s="23">
        <f t="shared" si="0"/>
        <v>0</v>
      </c>
      <c r="W6" s="27">
        <f t="shared" si="0"/>
        <v>0</v>
      </c>
    </row>
    <row r="7" spans="2:23" ht="13.5">
      <c r="B7" s="356" t="s">
        <v>24</v>
      </c>
      <c r="C7" s="28">
        <f>D7+K7+L7+O7+P7+Q7+R7+S7</f>
        <v>4738</v>
      </c>
      <c r="D7" s="29">
        <f>SUM(E7:J7)</f>
        <v>3122</v>
      </c>
      <c r="E7" s="30">
        <v>3065</v>
      </c>
      <c r="F7" s="31">
        <v>56</v>
      </c>
      <c r="G7" s="31">
        <v>1</v>
      </c>
      <c r="H7" s="31">
        <v>0</v>
      </c>
      <c r="I7" s="31">
        <v>0</v>
      </c>
      <c r="J7" s="32">
        <v>0</v>
      </c>
      <c r="K7" s="33">
        <v>676</v>
      </c>
      <c r="L7" s="34">
        <f>SUM(M7:N7)</f>
        <v>260</v>
      </c>
      <c r="M7" s="35">
        <v>81</v>
      </c>
      <c r="N7" s="32">
        <v>179</v>
      </c>
      <c r="O7" s="33">
        <v>27</v>
      </c>
      <c r="P7" s="33">
        <v>305</v>
      </c>
      <c r="Q7" s="33">
        <v>36</v>
      </c>
      <c r="R7" s="33">
        <v>312</v>
      </c>
      <c r="S7" s="36">
        <v>0</v>
      </c>
      <c r="T7" s="37">
        <v>0</v>
      </c>
      <c r="U7" s="33">
        <v>1</v>
      </c>
      <c r="V7" s="33">
        <v>0</v>
      </c>
      <c r="W7" s="38">
        <v>0</v>
      </c>
    </row>
    <row r="8" spans="2:23" ht="13.5">
      <c r="B8" s="356" t="s">
        <v>25</v>
      </c>
      <c r="C8" s="28">
        <f aca="true" t="shared" si="1" ref="C8:C21">D8+K8+L8+O8+P8+Q8+R8+S8</f>
        <v>177</v>
      </c>
      <c r="D8" s="29">
        <f aca="true" t="shared" si="2" ref="D8:D21">SUM(E8:J8)</f>
        <v>46</v>
      </c>
      <c r="E8" s="30">
        <v>44</v>
      </c>
      <c r="F8" s="31">
        <v>2</v>
      </c>
      <c r="G8" s="31">
        <v>0</v>
      </c>
      <c r="H8" s="31">
        <v>0</v>
      </c>
      <c r="I8" s="31">
        <v>0</v>
      </c>
      <c r="J8" s="32">
        <v>0</v>
      </c>
      <c r="K8" s="33">
        <v>54</v>
      </c>
      <c r="L8" s="34">
        <f aca="true" t="shared" si="3" ref="L8:L21">SUM(M8:N8)</f>
        <v>1</v>
      </c>
      <c r="M8" s="35">
        <v>0</v>
      </c>
      <c r="N8" s="32">
        <v>1</v>
      </c>
      <c r="O8" s="33">
        <v>7</v>
      </c>
      <c r="P8" s="33">
        <v>63</v>
      </c>
      <c r="Q8" s="33">
        <v>2</v>
      </c>
      <c r="R8" s="33">
        <v>4</v>
      </c>
      <c r="S8" s="36">
        <v>0</v>
      </c>
      <c r="T8" s="37">
        <v>0</v>
      </c>
      <c r="U8" s="33">
        <v>0</v>
      </c>
      <c r="V8" s="33">
        <v>0</v>
      </c>
      <c r="W8" s="38">
        <v>0</v>
      </c>
    </row>
    <row r="9" spans="2:23" ht="13.5">
      <c r="B9" s="356" t="s">
        <v>26</v>
      </c>
      <c r="C9" s="28">
        <f t="shared" si="1"/>
        <v>548</v>
      </c>
      <c r="D9" s="29">
        <f t="shared" si="2"/>
        <v>148</v>
      </c>
      <c r="E9" s="30">
        <v>140</v>
      </c>
      <c r="F9" s="31">
        <v>8</v>
      </c>
      <c r="G9" s="31">
        <v>0</v>
      </c>
      <c r="H9" s="31">
        <v>0</v>
      </c>
      <c r="I9" s="31">
        <v>0</v>
      </c>
      <c r="J9" s="32">
        <v>0</v>
      </c>
      <c r="K9" s="33">
        <v>52</v>
      </c>
      <c r="L9" s="34">
        <f t="shared" si="3"/>
        <v>4</v>
      </c>
      <c r="M9" s="35">
        <v>0</v>
      </c>
      <c r="N9" s="32">
        <v>4</v>
      </c>
      <c r="O9" s="33">
        <v>12</v>
      </c>
      <c r="P9" s="33">
        <v>326</v>
      </c>
      <c r="Q9" s="33">
        <v>2</v>
      </c>
      <c r="R9" s="33">
        <v>4</v>
      </c>
      <c r="S9" s="36">
        <v>0</v>
      </c>
      <c r="T9" s="37">
        <v>0</v>
      </c>
      <c r="U9" s="33">
        <v>0</v>
      </c>
      <c r="V9" s="33">
        <v>0</v>
      </c>
      <c r="W9" s="38">
        <v>0</v>
      </c>
    </row>
    <row r="10" spans="2:23" ht="13.5">
      <c r="B10" s="356" t="s">
        <v>27</v>
      </c>
      <c r="C10" s="28">
        <f t="shared" si="1"/>
        <v>125</v>
      </c>
      <c r="D10" s="29">
        <f t="shared" si="2"/>
        <v>60</v>
      </c>
      <c r="E10" s="30">
        <v>58</v>
      </c>
      <c r="F10" s="31">
        <v>2</v>
      </c>
      <c r="G10" s="31">
        <v>0</v>
      </c>
      <c r="H10" s="31">
        <v>0</v>
      </c>
      <c r="I10" s="31">
        <v>0</v>
      </c>
      <c r="J10" s="32">
        <v>0</v>
      </c>
      <c r="K10" s="33">
        <v>17</v>
      </c>
      <c r="L10" s="34">
        <f t="shared" si="3"/>
        <v>2</v>
      </c>
      <c r="M10" s="35">
        <v>0</v>
      </c>
      <c r="N10" s="32">
        <v>2</v>
      </c>
      <c r="O10" s="33">
        <v>0</v>
      </c>
      <c r="P10" s="33">
        <v>43</v>
      </c>
      <c r="Q10" s="33">
        <v>1</v>
      </c>
      <c r="R10" s="33">
        <v>2</v>
      </c>
      <c r="S10" s="36">
        <v>0</v>
      </c>
      <c r="T10" s="37">
        <v>0</v>
      </c>
      <c r="U10" s="33">
        <v>0</v>
      </c>
      <c r="V10" s="33">
        <v>0</v>
      </c>
      <c r="W10" s="38">
        <v>0</v>
      </c>
    </row>
    <row r="11" spans="2:23" ht="13.5">
      <c r="B11" s="356" t="s">
        <v>28</v>
      </c>
      <c r="C11" s="28">
        <f t="shared" si="1"/>
        <v>66</v>
      </c>
      <c r="D11" s="29">
        <f t="shared" si="2"/>
        <v>15</v>
      </c>
      <c r="E11" s="30">
        <v>14</v>
      </c>
      <c r="F11" s="31">
        <v>1</v>
      </c>
      <c r="G11" s="31">
        <v>0</v>
      </c>
      <c r="H11" s="31">
        <v>0</v>
      </c>
      <c r="I11" s="31">
        <v>0</v>
      </c>
      <c r="J11" s="32">
        <v>0</v>
      </c>
      <c r="K11" s="33">
        <v>14</v>
      </c>
      <c r="L11" s="34">
        <f t="shared" si="3"/>
        <v>0</v>
      </c>
      <c r="M11" s="35">
        <v>0</v>
      </c>
      <c r="N11" s="32">
        <v>0</v>
      </c>
      <c r="O11" s="33">
        <v>4</v>
      </c>
      <c r="P11" s="33">
        <v>32</v>
      </c>
      <c r="Q11" s="33">
        <v>0</v>
      </c>
      <c r="R11" s="33">
        <v>1</v>
      </c>
      <c r="S11" s="36">
        <v>0</v>
      </c>
      <c r="T11" s="37">
        <v>0</v>
      </c>
      <c r="U11" s="33">
        <v>0</v>
      </c>
      <c r="V11" s="33">
        <v>0</v>
      </c>
      <c r="W11" s="38">
        <v>0</v>
      </c>
    </row>
    <row r="12" spans="2:23" ht="13.5">
      <c r="B12" s="356" t="s">
        <v>29</v>
      </c>
      <c r="C12" s="28">
        <f t="shared" si="1"/>
        <v>1</v>
      </c>
      <c r="D12" s="29">
        <f t="shared" si="2"/>
        <v>0</v>
      </c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2">
        <v>0</v>
      </c>
      <c r="K12" s="33">
        <v>0</v>
      </c>
      <c r="L12" s="34">
        <f t="shared" si="3"/>
        <v>0</v>
      </c>
      <c r="M12" s="35">
        <v>0</v>
      </c>
      <c r="N12" s="32">
        <v>0</v>
      </c>
      <c r="O12" s="33">
        <v>0</v>
      </c>
      <c r="P12" s="33">
        <v>1</v>
      </c>
      <c r="Q12" s="33">
        <v>0</v>
      </c>
      <c r="R12" s="33">
        <v>0</v>
      </c>
      <c r="S12" s="36">
        <v>0</v>
      </c>
      <c r="T12" s="37">
        <v>0</v>
      </c>
      <c r="U12" s="33">
        <v>0</v>
      </c>
      <c r="V12" s="33">
        <v>0</v>
      </c>
      <c r="W12" s="38">
        <v>0</v>
      </c>
    </row>
    <row r="13" spans="2:23" ht="13.5">
      <c r="B13" s="356" t="s">
        <v>30</v>
      </c>
      <c r="C13" s="28">
        <f t="shared" si="1"/>
        <v>55</v>
      </c>
      <c r="D13" s="29">
        <f t="shared" si="2"/>
        <v>32</v>
      </c>
      <c r="E13" s="30">
        <v>31</v>
      </c>
      <c r="F13" s="31">
        <v>1</v>
      </c>
      <c r="G13" s="31">
        <v>0</v>
      </c>
      <c r="H13" s="31">
        <v>0</v>
      </c>
      <c r="I13" s="31">
        <v>0</v>
      </c>
      <c r="J13" s="32">
        <v>0</v>
      </c>
      <c r="K13" s="33">
        <v>9</v>
      </c>
      <c r="L13" s="34">
        <f t="shared" si="3"/>
        <v>1</v>
      </c>
      <c r="M13" s="35">
        <v>0</v>
      </c>
      <c r="N13" s="32">
        <v>1</v>
      </c>
      <c r="O13" s="33">
        <v>0</v>
      </c>
      <c r="P13" s="33">
        <v>6</v>
      </c>
      <c r="Q13" s="33">
        <v>1</v>
      </c>
      <c r="R13" s="33">
        <v>6</v>
      </c>
      <c r="S13" s="36">
        <v>0</v>
      </c>
      <c r="T13" s="37">
        <v>0</v>
      </c>
      <c r="U13" s="33">
        <v>0</v>
      </c>
      <c r="V13" s="33">
        <v>0</v>
      </c>
      <c r="W13" s="38">
        <v>0</v>
      </c>
    </row>
    <row r="14" spans="2:23" ht="13.5">
      <c r="B14" s="356" t="s">
        <v>31</v>
      </c>
      <c r="C14" s="28">
        <f t="shared" si="1"/>
        <v>111</v>
      </c>
      <c r="D14" s="29">
        <f t="shared" si="2"/>
        <v>47</v>
      </c>
      <c r="E14" s="30">
        <v>46</v>
      </c>
      <c r="F14" s="31">
        <v>1</v>
      </c>
      <c r="G14" s="31">
        <v>0</v>
      </c>
      <c r="H14" s="31">
        <v>0</v>
      </c>
      <c r="I14" s="31">
        <v>0</v>
      </c>
      <c r="J14" s="32">
        <v>0</v>
      </c>
      <c r="K14" s="33">
        <v>30</v>
      </c>
      <c r="L14" s="34">
        <f t="shared" si="3"/>
        <v>2</v>
      </c>
      <c r="M14" s="35">
        <v>2</v>
      </c>
      <c r="N14" s="32">
        <v>0</v>
      </c>
      <c r="O14" s="33">
        <v>3</v>
      </c>
      <c r="P14" s="33">
        <v>23</v>
      </c>
      <c r="Q14" s="33">
        <v>0</v>
      </c>
      <c r="R14" s="33">
        <v>6</v>
      </c>
      <c r="S14" s="36">
        <v>0</v>
      </c>
      <c r="T14" s="37">
        <v>0</v>
      </c>
      <c r="U14" s="33">
        <v>0</v>
      </c>
      <c r="V14" s="33">
        <v>0</v>
      </c>
      <c r="W14" s="38">
        <v>0</v>
      </c>
    </row>
    <row r="15" spans="2:23" ht="13.5">
      <c r="B15" s="356" t="s">
        <v>32</v>
      </c>
      <c r="C15" s="28">
        <f t="shared" si="1"/>
        <v>626</v>
      </c>
      <c r="D15" s="29">
        <f t="shared" si="2"/>
        <v>426</v>
      </c>
      <c r="E15" s="30">
        <v>423</v>
      </c>
      <c r="F15" s="31">
        <v>3</v>
      </c>
      <c r="G15" s="31">
        <v>0</v>
      </c>
      <c r="H15" s="31">
        <v>0</v>
      </c>
      <c r="I15" s="31">
        <v>0</v>
      </c>
      <c r="J15" s="32">
        <v>0</v>
      </c>
      <c r="K15" s="33">
        <v>21</v>
      </c>
      <c r="L15" s="34">
        <f t="shared" si="3"/>
        <v>126</v>
      </c>
      <c r="M15" s="35">
        <v>72</v>
      </c>
      <c r="N15" s="32">
        <v>54</v>
      </c>
      <c r="O15" s="33">
        <v>0</v>
      </c>
      <c r="P15" s="33">
        <v>8</v>
      </c>
      <c r="Q15" s="33">
        <v>2</v>
      </c>
      <c r="R15" s="33">
        <v>43</v>
      </c>
      <c r="S15" s="36">
        <v>0</v>
      </c>
      <c r="T15" s="37">
        <v>0</v>
      </c>
      <c r="U15" s="33">
        <v>0</v>
      </c>
      <c r="V15" s="33">
        <v>0</v>
      </c>
      <c r="W15" s="38">
        <v>0</v>
      </c>
    </row>
    <row r="16" spans="2:23" ht="13.5">
      <c r="B16" s="359" t="s">
        <v>33</v>
      </c>
      <c r="C16" s="205">
        <f aca="true" t="shared" si="4" ref="C16:I16">SUM(C17:C21)</f>
        <v>205</v>
      </c>
      <c r="D16" s="206">
        <f t="shared" si="4"/>
        <v>14</v>
      </c>
      <c r="E16" s="207">
        <f t="shared" si="4"/>
        <v>11</v>
      </c>
      <c r="F16" s="207">
        <f t="shared" si="4"/>
        <v>2</v>
      </c>
      <c r="G16" s="207">
        <f t="shared" si="4"/>
        <v>1</v>
      </c>
      <c r="H16" s="207">
        <f t="shared" si="4"/>
        <v>0</v>
      </c>
      <c r="I16" s="207">
        <f t="shared" si="4"/>
        <v>0</v>
      </c>
      <c r="J16" s="208">
        <f aca="true" t="shared" si="5" ref="J16:W16">SUM(J17:J21)</f>
        <v>0</v>
      </c>
      <c r="K16" s="209">
        <f t="shared" si="5"/>
        <v>20</v>
      </c>
      <c r="L16" s="209">
        <f t="shared" si="5"/>
        <v>13</v>
      </c>
      <c r="M16" s="207">
        <f t="shared" si="5"/>
        <v>13</v>
      </c>
      <c r="N16" s="208">
        <f t="shared" si="5"/>
        <v>0</v>
      </c>
      <c r="O16" s="209">
        <f t="shared" si="5"/>
        <v>10</v>
      </c>
      <c r="P16" s="209">
        <f t="shared" si="5"/>
        <v>76</v>
      </c>
      <c r="Q16" s="210">
        <f t="shared" si="5"/>
        <v>53</v>
      </c>
      <c r="R16" s="209">
        <f t="shared" si="5"/>
        <v>19</v>
      </c>
      <c r="S16" s="208">
        <f t="shared" si="5"/>
        <v>0</v>
      </c>
      <c r="T16" s="211">
        <f t="shared" si="5"/>
        <v>0</v>
      </c>
      <c r="U16" s="209">
        <f t="shared" si="5"/>
        <v>0</v>
      </c>
      <c r="V16" s="209">
        <f t="shared" si="5"/>
        <v>0</v>
      </c>
      <c r="W16" s="212">
        <f t="shared" si="5"/>
        <v>0</v>
      </c>
    </row>
    <row r="17" spans="2:23" ht="13.5">
      <c r="B17" s="356" t="s">
        <v>24</v>
      </c>
      <c r="C17" s="28">
        <f t="shared" si="1"/>
        <v>154</v>
      </c>
      <c r="D17" s="29">
        <f t="shared" si="2"/>
        <v>13</v>
      </c>
      <c r="E17" s="35">
        <v>10</v>
      </c>
      <c r="F17" s="31">
        <v>2</v>
      </c>
      <c r="G17" s="31">
        <v>1</v>
      </c>
      <c r="H17" s="31">
        <v>0</v>
      </c>
      <c r="I17" s="31">
        <v>0</v>
      </c>
      <c r="J17" s="32">
        <v>0</v>
      </c>
      <c r="K17" s="33">
        <v>18</v>
      </c>
      <c r="L17" s="34">
        <f t="shared" si="3"/>
        <v>13</v>
      </c>
      <c r="M17" s="35">
        <v>13</v>
      </c>
      <c r="N17" s="32">
        <v>0</v>
      </c>
      <c r="O17" s="33">
        <v>6</v>
      </c>
      <c r="P17" s="33">
        <v>45</v>
      </c>
      <c r="Q17" s="33">
        <v>44</v>
      </c>
      <c r="R17" s="33">
        <v>15</v>
      </c>
      <c r="S17" s="36">
        <v>0</v>
      </c>
      <c r="T17" s="37">
        <v>0</v>
      </c>
      <c r="U17" s="33">
        <v>0</v>
      </c>
      <c r="V17" s="33">
        <v>0</v>
      </c>
      <c r="W17" s="38">
        <v>0</v>
      </c>
    </row>
    <row r="18" spans="2:23" ht="13.5">
      <c r="B18" s="356" t="s">
        <v>25</v>
      </c>
      <c r="C18" s="28">
        <f t="shared" si="1"/>
        <v>13</v>
      </c>
      <c r="D18" s="29">
        <f t="shared" si="2"/>
        <v>0</v>
      </c>
      <c r="E18" s="35">
        <v>0</v>
      </c>
      <c r="F18" s="31">
        <v>0</v>
      </c>
      <c r="G18" s="31">
        <v>0</v>
      </c>
      <c r="H18" s="31">
        <v>0</v>
      </c>
      <c r="I18" s="31">
        <v>0</v>
      </c>
      <c r="J18" s="32">
        <v>0</v>
      </c>
      <c r="K18" s="33">
        <v>0</v>
      </c>
      <c r="L18" s="34">
        <f t="shared" si="3"/>
        <v>0</v>
      </c>
      <c r="M18" s="35">
        <v>0</v>
      </c>
      <c r="N18" s="32">
        <v>0</v>
      </c>
      <c r="O18" s="33">
        <v>4</v>
      </c>
      <c r="P18" s="33">
        <v>7</v>
      </c>
      <c r="Q18" s="33">
        <v>1</v>
      </c>
      <c r="R18" s="33">
        <v>1</v>
      </c>
      <c r="S18" s="36">
        <v>0</v>
      </c>
      <c r="T18" s="37">
        <v>0</v>
      </c>
      <c r="U18" s="33">
        <v>0</v>
      </c>
      <c r="V18" s="33">
        <v>0</v>
      </c>
      <c r="W18" s="38">
        <v>0</v>
      </c>
    </row>
    <row r="19" spans="2:23" ht="13.5">
      <c r="B19" s="356" t="s">
        <v>26</v>
      </c>
      <c r="C19" s="28">
        <f t="shared" si="1"/>
        <v>34</v>
      </c>
      <c r="D19" s="29">
        <f t="shared" si="2"/>
        <v>1</v>
      </c>
      <c r="E19" s="35">
        <v>1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33">
        <v>2</v>
      </c>
      <c r="L19" s="34">
        <f t="shared" si="3"/>
        <v>0</v>
      </c>
      <c r="M19" s="35">
        <v>0</v>
      </c>
      <c r="N19" s="32">
        <v>0</v>
      </c>
      <c r="O19" s="33">
        <v>0</v>
      </c>
      <c r="P19" s="33">
        <v>23</v>
      </c>
      <c r="Q19" s="33">
        <v>6</v>
      </c>
      <c r="R19" s="33">
        <v>2</v>
      </c>
      <c r="S19" s="36">
        <v>0</v>
      </c>
      <c r="T19" s="37">
        <v>0</v>
      </c>
      <c r="U19" s="33">
        <v>0</v>
      </c>
      <c r="V19" s="33">
        <v>0</v>
      </c>
      <c r="W19" s="38">
        <v>0</v>
      </c>
    </row>
    <row r="20" spans="2:23" ht="13.5">
      <c r="B20" s="356" t="s">
        <v>27</v>
      </c>
      <c r="C20" s="28">
        <f t="shared" si="1"/>
        <v>4</v>
      </c>
      <c r="D20" s="29">
        <f t="shared" si="2"/>
        <v>0</v>
      </c>
      <c r="E20" s="35">
        <v>0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  <c r="K20" s="33">
        <v>0</v>
      </c>
      <c r="L20" s="34">
        <f t="shared" si="3"/>
        <v>0</v>
      </c>
      <c r="M20" s="35">
        <v>0</v>
      </c>
      <c r="N20" s="32">
        <v>0</v>
      </c>
      <c r="O20" s="33">
        <v>0</v>
      </c>
      <c r="P20" s="33">
        <v>1</v>
      </c>
      <c r="Q20" s="33">
        <v>2</v>
      </c>
      <c r="R20" s="33">
        <v>1</v>
      </c>
      <c r="S20" s="36">
        <v>0</v>
      </c>
      <c r="T20" s="37">
        <v>0</v>
      </c>
      <c r="U20" s="33">
        <v>0</v>
      </c>
      <c r="V20" s="33">
        <v>0</v>
      </c>
      <c r="W20" s="38">
        <v>0</v>
      </c>
    </row>
    <row r="21" spans="2:23" ht="14.25" thickBot="1">
      <c r="B21" s="358" t="s">
        <v>29</v>
      </c>
      <c r="C21" s="62">
        <f t="shared" si="1"/>
        <v>0</v>
      </c>
      <c r="D21" s="44">
        <f t="shared" si="2"/>
        <v>0</v>
      </c>
      <c r="E21" s="45">
        <v>0</v>
      </c>
      <c r="F21" s="46">
        <v>0</v>
      </c>
      <c r="G21" s="46">
        <v>0</v>
      </c>
      <c r="H21" s="46">
        <v>0</v>
      </c>
      <c r="I21" s="46">
        <v>0</v>
      </c>
      <c r="J21" s="47">
        <v>0</v>
      </c>
      <c r="K21" s="48">
        <v>0</v>
      </c>
      <c r="L21" s="49">
        <f t="shared" si="3"/>
        <v>0</v>
      </c>
      <c r="M21" s="45">
        <v>0</v>
      </c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50">
        <v>0</v>
      </c>
      <c r="T21" s="51">
        <v>0</v>
      </c>
      <c r="U21" s="48">
        <v>0</v>
      </c>
      <c r="V21" s="48">
        <v>0</v>
      </c>
      <c r="W21" s="52">
        <v>0</v>
      </c>
    </row>
    <row r="22" spans="2:30" ht="13.5">
      <c r="B22" s="53"/>
      <c r="C22" s="54"/>
      <c r="D22" s="54"/>
      <c r="E22" s="1"/>
      <c r="F22" s="1"/>
      <c r="G22" s="1"/>
      <c r="H22" s="1"/>
      <c r="I22" s="1"/>
      <c r="J22" s="1"/>
      <c r="K22" s="1"/>
      <c r="L22" s="5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5"/>
      <c r="AA22" s="1"/>
      <c r="AB22" s="1"/>
      <c r="AC22" s="1"/>
      <c r="AD22" s="1"/>
    </row>
    <row r="23" ht="14.25" thickBot="1">
      <c r="B23" s="56" t="s">
        <v>34</v>
      </c>
    </row>
    <row r="24" spans="2:23" ht="13.5">
      <c r="B24" s="299" t="s">
        <v>23</v>
      </c>
      <c r="C24" s="2">
        <f>D24+K24+L24+O24+P24+Q24+R24+S24</f>
        <v>100</v>
      </c>
      <c r="D24" s="280">
        <f>D6/$C6*100</f>
        <v>60.431208313944474</v>
      </c>
      <c r="E24" s="226">
        <f>E6/$C6*100</f>
        <v>59.26787653172018</v>
      </c>
      <c r="F24" s="4">
        <f aca="true" t="shared" si="6" ref="F24:W38">F6/$C6*100</f>
        <v>1.1478206917946332</v>
      </c>
      <c r="G24" s="226">
        <f t="shared" si="6"/>
        <v>0.015511090429657206</v>
      </c>
      <c r="H24" s="4">
        <f t="shared" si="6"/>
        <v>0</v>
      </c>
      <c r="I24" s="226">
        <f t="shared" si="6"/>
        <v>0</v>
      </c>
      <c r="J24" s="291">
        <f t="shared" si="6"/>
        <v>0</v>
      </c>
      <c r="K24" s="226">
        <f t="shared" si="6"/>
        <v>13.541181945090742</v>
      </c>
      <c r="L24" s="5">
        <f t="shared" si="6"/>
        <v>6.142391810144253</v>
      </c>
      <c r="M24" s="3">
        <f t="shared" si="6"/>
        <v>2.404219016596867</v>
      </c>
      <c r="N24" s="291">
        <f t="shared" si="6"/>
        <v>3.738172793547386</v>
      </c>
      <c r="O24" s="5">
        <f t="shared" si="6"/>
        <v>0.8220877927718319</v>
      </c>
      <c r="P24" s="5">
        <f t="shared" si="6"/>
        <v>12.517449976733364</v>
      </c>
      <c r="Q24" s="5">
        <f t="shared" si="6"/>
        <v>0.6824879789049171</v>
      </c>
      <c r="R24" s="5">
        <f t="shared" si="6"/>
        <v>5.863192182410423</v>
      </c>
      <c r="S24" s="294">
        <f t="shared" si="6"/>
        <v>0</v>
      </c>
      <c r="T24" s="226">
        <f t="shared" si="6"/>
        <v>0</v>
      </c>
      <c r="U24" s="5">
        <f t="shared" si="6"/>
        <v>0.015511090429657206</v>
      </c>
      <c r="V24" s="5">
        <f t="shared" si="6"/>
        <v>0</v>
      </c>
      <c r="W24" s="298">
        <f t="shared" si="6"/>
        <v>0</v>
      </c>
    </row>
    <row r="25" spans="2:23" ht="13.5">
      <c r="B25" s="300" t="s">
        <v>24</v>
      </c>
      <c r="C25" s="6">
        <f aca="true" t="shared" si="7" ref="C25:C39">D25+K25+L25+O25+P25+Q25+R25+S25</f>
        <v>100</v>
      </c>
      <c r="D25" s="58">
        <f aca="true" t="shared" si="8" ref="D25:L38">D7/$C7*100</f>
        <v>65.89278176445758</v>
      </c>
      <c r="E25" s="141">
        <f t="shared" si="8"/>
        <v>64.68974250738708</v>
      </c>
      <c r="F25" s="8">
        <f t="shared" si="8"/>
        <v>1.1819333051920642</v>
      </c>
      <c r="G25" s="141">
        <f t="shared" si="8"/>
        <v>0.021105951878429716</v>
      </c>
      <c r="H25" s="8">
        <f t="shared" si="8"/>
        <v>0</v>
      </c>
      <c r="I25" s="141">
        <f t="shared" si="8"/>
        <v>0</v>
      </c>
      <c r="J25" s="292">
        <f t="shared" si="8"/>
        <v>0</v>
      </c>
      <c r="K25" s="141">
        <f t="shared" si="8"/>
        <v>14.267623469818489</v>
      </c>
      <c r="L25" s="9">
        <f t="shared" si="8"/>
        <v>5.487547488391726</v>
      </c>
      <c r="M25" s="7">
        <f t="shared" si="6"/>
        <v>1.7095821021528073</v>
      </c>
      <c r="N25" s="292">
        <f t="shared" si="6"/>
        <v>3.777965386238919</v>
      </c>
      <c r="O25" s="9">
        <f t="shared" si="6"/>
        <v>0.5698607007176023</v>
      </c>
      <c r="P25" s="9">
        <f t="shared" si="6"/>
        <v>6.437315322921064</v>
      </c>
      <c r="Q25" s="9">
        <f t="shared" si="6"/>
        <v>0.7598142676234698</v>
      </c>
      <c r="R25" s="9">
        <f t="shared" si="6"/>
        <v>6.585056986070072</v>
      </c>
      <c r="S25" s="142">
        <f t="shared" si="6"/>
        <v>0</v>
      </c>
      <c r="T25" s="141">
        <f t="shared" si="6"/>
        <v>0</v>
      </c>
      <c r="U25" s="9">
        <f t="shared" si="6"/>
        <v>0.021105951878429716</v>
      </c>
      <c r="V25" s="9">
        <f t="shared" si="6"/>
        <v>0</v>
      </c>
      <c r="W25" s="57">
        <f t="shared" si="6"/>
        <v>0</v>
      </c>
    </row>
    <row r="26" spans="2:23" ht="13.5">
      <c r="B26" s="300" t="s">
        <v>25</v>
      </c>
      <c r="C26" s="6">
        <f t="shared" si="7"/>
        <v>100</v>
      </c>
      <c r="D26" s="58">
        <f t="shared" si="8"/>
        <v>25.98870056497175</v>
      </c>
      <c r="E26" s="141">
        <f t="shared" si="8"/>
        <v>24.858757062146893</v>
      </c>
      <c r="F26" s="8">
        <f t="shared" si="8"/>
        <v>1.1299435028248588</v>
      </c>
      <c r="G26" s="141">
        <f t="shared" si="8"/>
        <v>0</v>
      </c>
      <c r="H26" s="8">
        <f t="shared" si="8"/>
        <v>0</v>
      </c>
      <c r="I26" s="141">
        <f t="shared" si="8"/>
        <v>0</v>
      </c>
      <c r="J26" s="292">
        <f t="shared" si="8"/>
        <v>0</v>
      </c>
      <c r="K26" s="141">
        <f t="shared" si="8"/>
        <v>30.508474576271187</v>
      </c>
      <c r="L26" s="9">
        <f t="shared" si="8"/>
        <v>0.5649717514124294</v>
      </c>
      <c r="M26" s="7">
        <f t="shared" si="6"/>
        <v>0</v>
      </c>
      <c r="N26" s="292">
        <f t="shared" si="6"/>
        <v>0.5649717514124294</v>
      </c>
      <c r="O26" s="9">
        <f t="shared" si="6"/>
        <v>3.954802259887006</v>
      </c>
      <c r="P26" s="9">
        <f t="shared" si="6"/>
        <v>35.59322033898305</v>
      </c>
      <c r="Q26" s="9">
        <f t="shared" si="6"/>
        <v>1.1299435028248588</v>
      </c>
      <c r="R26" s="9">
        <f t="shared" si="6"/>
        <v>2.2598870056497176</v>
      </c>
      <c r="S26" s="142">
        <f t="shared" si="6"/>
        <v>0</v>
      </c>
      <c r="T26" s="141">
        <f t="shared" si="6"/>
        <v>0</v>
      </c>
      <c r="U26" s="9">
        <f t="shared" si="6"/>
        <v>0</v>
      </c>
      <c r="V26" s="9">
        <f t="shared" si="6"/>
        <v>0</v>
      </c>
      <c r="W26" s="57">
        <f t="shared" si="6"/>
        <v>0</v>
      </c>
    </row>
    <row r="27" spans="2:23" ht="13.5">
      <c r="B27" s="300" t="s">
        <v>26</v>
      </c>
      <c r="C27" s="6">
        <f t="shared" si="7"/>
        <v>99.99999999999999</v>
      </c>
      <c r="D27" s="58">
        <f t="shared" si="8"/>
        <v>27.00729927007299</v>
      </c>
      <c r="E27" s="141">
        <f t="shared" si="8"/>
        <v>25.547445255474454</v>
      </c>
      <c r="F27" s="8">
        <f t="shared" si="8"/>
        <v>1.4598540145985401</v>
      </c>
      <c r="G27" s="141">
        <f t="shared" si="8"/>
        <v>0</v>
      </c>
      <c r="H27" s="8">
        <f t="shared" si="8"/>
        <v>0</v>
      </c>
      <c r="I27" s="141">
        <f t="shared" si="8"/>
        <v>0</v>
      </c>
      <c r="J27" s="292">
        <f t="shared" si="8"/>
        <v>0</v>
      </c>
      <c r="K27" s="141">
        <f t="shared" si="8"/>
        <v>9.48905109489051</v>
      </c>
      <c r="L27" s="9">
        <f t="shared" si="8"/>
        <v>0.7299270072992701</v>
      </c>
      <c r="M27" s="7">
        <f t="shared" si="6"/>
        <v>0</v>
      </c>
      <c r="N27" s="292">
        <f t="shared" si="6"/>
        <v>0.7299270072992701</v>
      </c>
      <c r="O27" s="9">
        <f t="shared" si="6"/>
        <v>2.18978102189781</v>
      </c>
      <c r="P27" s="9">
        <f t="shared" si="6"/>
        <v>59.48905109489051</v>
      </c>
      <c r="Q27" s="9">
        <f t="shared" si="6"/>
        <v>0.36496350364963503</v>
      </c>
      <c r="R27" s="9">
        <f t="shared" si="6"/>
        <v>0.7299270072992701</v>
      </c>
      <c r="S27" s="142">
        <f t="shared" si="6"/>
        <v>0</v>
      </c>
      <c r="T27" s="141">
        <f t="shared" si="6"/>
        <v>0</v>
      </c>
      <c r="U27" s="9">
        <f t="shared" si="6"/>
        <v>0</v>
      </c>
      <c r="V27" s="9">
        <f t="shared" si="6"/>
        <v>0</v>
      </c>
      <c r="W27" s="57">
        <f t="shared" si="6"/>
        <v>0</v>
      </c>
    </row>
    <row r="28" spans="2:23" ht="13.5">
      <c r="B28" s="300" t="s">
        <v>27</v>
      </c>
      <c r="C28" s="6">
        <f t="shared" si="7"/>
        <v>99.99999999999999</v>
      </c>
      <c r="D28" s="58">
        <f t="shared" si="8"/>
        <v>48</v>
      </c>
      <c r="E28" s="141">
        <f t="shared" si="8"/>
        <v>46.400000000000006</v>
      </c>
      <c r="F28" s="8">
        <f t="shared" si="8"/>
        <v>1.6</v>
      </c>
      <c r="G28" s="141">
        <f t="shared" si="8"/>
        <v>0</v>
      </c>
      <c r="H28" s="8">
        <f t="shared" si="8"/>
        <v>0</v>
      </c>
      <c r="I28" s="141">
        <f t="shared" si="8"/>
        <v>0</v>
      </c>
      <c r="J28" s="292">
        <f t="shared" si="8"/>
        <v>0</v>
      </c>
      <c r="K28" s="141">
        <f t="shared" si="8"/>
        <v>13.600000000000001</v>
      </c>
      <c r="L28" s="9">
        <f t="shared" si="8"/>
        <v>1.6</v>
      </c>
      <c r="M28" s="7">
        <f t="shared" si="6"/>
        <v>0</v>
      </c>
      <c r="N28" s="292">
        <f t="shared" si="6"/>
        <v>1.6</v>
      </c>
      <c r="O28" s="9">
        <f t="shared" si="6"/>
        <v>0</v>
      </c>
      <c r="P28" s="9">
        <f t="shared" si="6"/>
        <v>34.4</v>
      </c>
      <c r="Q28" s="9">
        <f t="shared" si="6"/>
        <v>0.8</v>
      </c>
      <c r="R28" s="9">
        <f t="shared" si="6"/>
        <v>1.6</v>
      </c>
      <c r="S28" s="142">
        <f t="shared" si="6"/>
        <v>0</v>
      </c>
      <c r="T28" s="141">
        <f t="shared" si="6"/>
        <v>0</v>
      </c>
      <c r="U28" s="9">
        <f t="shared" si="6"/>
        <v>0</v>
      </c>
      <c r="V28" s="9">
        <f t="shared" si="6"/>
        <v>0</v>
      </c>
      <c r="W28" s="57">
        <f t="shared" si="6"/>
        <v>0</v>
      </c>
    </row>
    <row r="29" spans="2:23" ht="13.5">
      <c r="B29" s="300" t="s">
        <v>28</v>
      </c>
      <c r="C29" s="6">
        <f t="shared" si="7"/>
        <v>100</v>
      </c>
      <c r="D29" s="58">
        <f t="shared" si="8"/>
        <v>22.727272727272727</v>
      </c>
      <c r="E29" s="141">
        <f t="shared" si="8"/>
        <v>21.21212121212121</v>
      </c>
      <c r="F29" s="8">
        <f t="shared" si="8"/>
        <v>1.5151515151515151</v>
      </c>
      <c r="G29" s="141">
        <f t="shared" si="8"/>
        <v>0</v>
      </c>
      <c r="H29" s="8">
        <f t="shared" si="8"/>
        <v>0</v>
      </c>
      <c r="I29" s="141">
        <f t="shared" si="8"/>
        <v>0</v>
      </c>
      <c r="J29" s="292">
        <f t="shared" si="8"/>
        <v>0</v>
      </c>
      <c r="K29" s="141">
        <f t="shared" si="8"/>
        <v>21.21212121212121</v>
      </c>
      <c r="L29" s="9">
        <f t="shared" si="8"/>
        <v>0</v>
      </c>
      <c r="M29" s="7">
        <f t="shared" si="6"/>
        <v>0</v>
      </c>
      <c r="N29" s="292">
        <f t="shared" si="6"/>
        <v>0</v>
      </c>
      <c r="O29" s="9">
        <f t="shared" si="6"/>
        <v>6.0606060606060606</v>
      </c>
      <c r="P29" s="9">
        <f t="shared" si="6"/>
        <v>48.484848484848484</v>
      </c>
      <c r="Q29" s="9">
        <f t="shared" si="6"/>
        <v>0</v>
      </c>
      <c r="R29" s="9">
        <f t="shared" si="6"/>
        <v>1.5151515151515151</v>
      </c>
      <c r="S29" s="142">
        <f t="shared" si="6"/>
        <v>0</v>
      </c>
      <c r="T29" s="141">
        <f t="shared" si="6"/>
        <v>0</v>
      </c>
      <c r="U29" s="9">
        <f t="shared" si="6"/>
        <v>0</v>
      </c>
      <c r="V29" s="9">
        <f t="shared" si="6"/>
        <v>0</v>
      </c>
      <c r="W29" s="57">
        <f t="shared" si="6"/>
        <v>0</v>
      </c>
    </row>
    <row r="30" spans="2:23" ht="13.5">
      <c r="B30" s="300" t="s">
        <v>29</v>
      </c>
      <c r="C30" s="6">
        <f t="shared" si="7"/>
        <v>100</v>
      </c>
      <c r="D30" s="58">
        <f t="shared" si="8"/>
        <v>0</v>
      </c>
      <c r="E30" s="141">
        <f t="shared" si="8"/>
        <v>0</v>
      </c>
      <c r="F30" s="8">
        <f t="shared" si="8"/>
        <v>0</v>
      </c>
      <c r="G30" s="141">
        <f t="shared" si="8"/>
        <v>0</v>
      </c>
      <c r="H30" s="8">
        <f t="shared" si="8"/>
        <v>0</v>
      </c>
      <c r="I30" s="141">
        <f t="shared" si="8"/>
        <v>0</v>
      </c>
      <c r="J30" s="292">
        <f t="shared" si="8"/>
        <v>0</v>
      </c>
      <c r="K30" s="141">
        <f t="shared" si="8"/>
        <v>0</v>
      </c>
      <c r="L30" s="9">
        <f t="shared" si="8"/>
        <v>0</v>
      </c>
      <c r="M30" s="7">
        <f t="shared" si="6"/>
        <v>0</v>
      </c>
      <c r="N30" s="292">
        <f t="shared" si="6"/>
        <v>0</v>
      </c>
      <c r="O30" s="9">
        <f t="shared" si="6"/>
        <v>0</v>
      </c>
      <c r="P30" s="9">
        <f t="shared" si="6"/>
        <v>100</v>
      </c>
      <c r="Q30" s="9">
        <f t="shared" si="6"/>
        <v>0</v>
      </c>
      <c r="R30" s="9">
        <f t="shared" si="6"/>
        <v>0</v>
      </c>
      <c r="S30" s="142">
        <f t="shared" si="6"/>
        <v>0</v>
      </c>
      <c r="T30" s="141">
        <f t="shared" si="6"/>
        <v>0</v>
      </c>
      <c r="U30" s="9">
        <f t="shared" si="6"/>
        <v>0</v>
      </c>
      <c r="V30" s="9">
        <f t="shared" si="6"/>
        <v>0</v>
      </c>
      <c r="W30" s="57">
        <f t="shared" si="6"/>
        <v>0</v>
      </c>
    </row>
    <row r="31" spans="2:23" ht="13.5">
      <c r="B31" s="300" t="s">
        <v>30</v>
      </c>
      <c r="C31" s="6">
        <f t="shared" si="7"/>
        <v>99.99999999999999</v>
      </c>
      <c r="D31" s="58">
        <f t="shared" si="8"/>
        <v>58.18181818181818</v>
      </c>
      <c r="E31" s="141">
        <f t="shared" si="8"/>
        <v>56.36363636363636</v>
      </c>
      <c r="F31" s="8">
        <f t="shared" si="8"/>
        <v>1.8181818181818181</v>
      </c>
      <c r="G31" s="141">
        <f t="shared" si="8"/>
        <v>0</v>
      </c>
      <c r="H31" s="8">
        <f t="shared" si="8"/>
        <v>0</v>
      </c>
      <c r="I31" s="141">
        <f t="shared" si="8"/>
        <v>0</v>
      </c>
      <c r="J31" s="292">
        <f t="shared" si="8"/>
        <v>0</v>
      </c>
      <c r="K31" s="141">
        <f t="shared" si="8"/>
        <v>16.363636363636363</v>
      </c>
      <c r="L31" s="9">
        <f t="shared" si="8"/>
        <v>1.8181818181818181</v>
      </c>
      <c r="M31" s="7">
        <f t="shared" si="6"/>
        <v>0</v>
      </c>
      <c r="N31" s="292">
        <f t="shared" si="6"/>
        <v>1.8181818181818181</v>
      </c>
      <c r="O31" s="9">
        <f t="shared" si="6"/>
        <v>0</v>
      </c>
      <c r="P31" s="9">
        <f t="shared" si="6"/>
        <v>10.909090909090908</v>
      </c>
      <c r="Q31" s="9">
        <f t="shared" si="6"/>
        <v>1.8181818181818181</v>
      </c>
      <c r="R31" s="9">
        <f t="shared" si="6"/>
        <v>10.909090909090908</v>
      </c>
      <c r="S31" s="142">
        <f t="shared" si="6"/>
        <v>0</v>
      </c>
      <c r="T31" s="141">
        <f t="shared" si="6"/>
        <v>0</v>
      </c>
      <c r="U31" s="9">
        <f t="shared" si="6"/>
        <v>0</v>
      </c>
      <c r="V31" s="9">
        <f t="shared" si="6"/>
        <v>0</v>
      </c>
      <c r="W31" s="57">
        <f t="shared" si="6"/>
        <v>0</v>
      </c>
    </row>
    <row r="32" spans="2:23" ht="13.5">
      <c r="B32" s="300" t="s">
        <v>31</v>
      </c>
      <c r="C32" s="6">
        <f t="shared" si="7"/>
        <v>100</v>
      </c>
      <c r="D32" s="58">
        <f t="shared" si="8"/>
        <v>42.34234234234234</v>
      </c>
      <c r="E32" s="141">
        <f t="shared" si="8"/>
        <v>41.44144144144144</v>
      </c>
      <c r="F32" s="8">
        <f t="shared" si="8"/>
        <v>0.9009009009009009</v>
      </c>
      <c r="G32" s="141">
        <f t="shared" si="8"/>
        <v>0</v>
      </c>
      <c r="H32" s="8">
        <f t="shared" si="8"/>
        <v>0</v>
      </c>
      <c r="I32" s="141">
        <f t="shared" si="8"/>
        <v>0</v>
      </c>
      <c r="J32" s="292">
        <f t="shared" si="8"/>
        <v>0</v>
      </c>
      <c r="K32" s="141">
        <f t="shared" si="8"/>
        <v>27.027027027027028</v>
      </c>
      <c r="L32" s="9">
        <f t="shared" si="8"/>
        <v>1.8018018018018018</v>
      </c>
      <c r="M32" s="7">
        <f t="shared" si="6"/>
        <v>1.8018018018018018</v>
      </c>
      <c r="N32" s="292">
        <f t="shared" si="6"/>
        <v>0</v>
      </c>
      <c r="O32" s="9">
        <f t="shared" si="6"/>
        <v>2.7027027027027026</v>
      </c>
      <c r="P32" s="9">
        <f t="shared" si="6"/>
        <v>20.72072072072072</v>
      </c>
      <c r="Q32" s="9">
        <f t="shared" si="6"/>
        <v>0</v>
      </c>
      <c r="R32" s="9">
        <f t="shared" si="6"/>
        <v>5.405405405405405</v>
      </c>
      <c r="S32" s="142">
        <f t="shared" si="6"/>
        <v>0</v>
      </c>
      <c r="T32" s="141">
        <f t="shared" si="6"/>
        <v>0</v>
      </c>
      <c r="U32" s="9">
        <f t="shared" si="6"/>
        <v>0</v>
      </c>
      <c r="V32" s="9">
        <f t="shared" si="6"/>
        <v>0</v>
      </c>
      <c r="W32" s="57">
        <f t="shared" si="6"/>
        <v>0</v>
      </c>
    </row>
    <row r="33" spans="2:23" ht="13.5">
      <c r="B33" s="300" t="s">
        <v>32</v>
      </c>
      <c r="C33" s="6">
        <f t="shared" si="7"/>
        <v>99.99999999999999</v>
      </c>
      <c r="D33" s="58">
        <f t="shared" si="8"/>
        <v>68.05111821086261</v>
      </c>
      <c r="E33" s="141">
        <f t="shared" si="8"/>
        <v>67.57188498402556</v>
      </c>
      <c r="F33" s="8">
        <f t="shared" si="8"/>
        <v>0.4792332268370607</v>
      </c>
      <c r="G33" s="141">
        <f t="shared" si="8"/>
        <v>0</v>
      </c>
      <c r="H33" s="8">
        <f t="shared" si="8"/>
        <v>0</v>
      </c>
      <c r="I33" s="141">
        <f t="shared" si="8"/>
        <v>0</v>
      </c>
      <c r="J33" s="292">
        <f t="shared" si="8"/>
        <v>0</v>
      </c>
      <c r="K33" s="141">
        <f t="shared" si="8"/>
        <v>3.3546325878594248</v>
      </c>
      <c r="L33" s="9">
        <f t="shared" si="8"/>
        <v>20.12779552715655</v>
      </c>
      <c r="M33" s="7">
        <f t="shared" si="6"/>
        <v>11.501597444089457</v>
      </c>
      <c r="N33" s="292">
        <f t="shared" si="6"/>
        <v>8.626198083067091</v>
      </c>
      <c r="O33" s="9">
        <f t="shared" si="6"/>
        <v>0</v>
      </c>
      <c r="P33" s="9">
        <f t="shared" si="6"/>
        <v>1.2779552715654952</v>
      </c>
      <c r="Q33" s="9">
        <f t="shared" si="6"/>
        <v>0.3194888178913738</v>
      </c>
      <c r="R33" s="9">
        <f t="shared" si="6"/>
        <v>6.869009584664537</v>
      </c>
      <c r="S33" s="142">
        <f t="shared" si="6"/>
        <v>0</v>
      </c>
      <c r="T33" s="141">
        <f t="shared" si="6"/>
        <v>0</v>
      </c>
      <c r="U33" s="9">
        <f t="shared" si="6"/>
        <v>0</v>
      </c>
      <c r="V33" s="9">
        <f t="shared" si="6"/>
        <v>0</v>
      </c>
      <c r="W33" s="57">
        <f t="shared" si="6"/>
        <v>0</v>
      </c>
    </row>
    <row r="34" spans="2:23" ht="13.5">
      <c r="B34" s="301" t="s">
        <v>33</v>
      </c>
      <c r="C34" s="134">
        <f t="shared" si="7"/>
        <v>100</v>
      </c>
      <c r="D34" s="135">
        <f t="shared" si="8"/>
        <v>6.829268292682928</v>
      </c>
      <c r="E34" s="137">
        <f t="shared" si="8"/>
        <v>5.365853658536586</v>
      </c>
      <c r="F34" s="136">
        <f t="shared" si="8"/>
        <v>0.975609756097561</v>
      </c>
      <c r="G34" s="137">
        <f t="shared" si="8"/>
        <v>0.4878048780487805</v>
      </c>
      <c r="H34" s="136">
        <f t="shared" si="8"/>
        <v>0</v>
      </c>
      <c r="I34" s="137">
        <f t="shared" si="8"/>
        <v>0</v>
      </c>
      <c r="J34" s="293">
        <f t="shared" si="8"/>
        <v>0</v>
      </c>
      <c r="K34" s="137">
        <f t="shared" si="8"/>
        <v>9.75609756097561</v>
      </c>
      <c r="L34" s="138">
        <f t="shared" si="8"/>
        <v>6.341463414634147</v>
      </c>
      <c r="M34" s="139">
        <f t="shared" si="6"/>
        <v>6.341463414634147</v>
      </c>
      <c r="N34" s="293">
        <f t="shared" si="6"/>
        <v>0</v>
      </c>
      <c r="O34" s="138">
        <f t="shared" si="6"/>
        <v>4.878048780487805</v>
      </c>
      <c r="P34" s="138">
        <f t="shared" si="6"/>
        <v>37.073170731707314</v>
      </c>
      <c r="Q34" s="138">
        <f t="shared" si="6"/>
        <v>25.853658536585368</v>
      </c>
      <c r="R34" s="138">
        <f t="shared" si="6"/>
        <v>9.268292682926829</v>
      </c>
      <c r="S34" s="140">
        <f t="shared" si="6"/>
        <v>0</v>
      </c>
      <c r="T34" s="137">
        <f t="shared" si="6"/>
        <v>0</v>
      </c>
      <c r="U34" s="138">
        <f t="shared" si="6"/>
        <v>0</v>
      </c>
      <c r="V34" s="138">
        <f t="shared" si="6"/>
        <v>0</v>
      </c>
      <c r="W34" s="295">
        <f t="shared" si="6"/>
        <v>0</v>
      </c>
    </row>
    <row r="35" spans="2:23" ht="13.5">
      <c r="B35" s="300" t="s">
        <v>24</v>
      </c>
      <c r="C35" s="6">
        <f t="shared" si="7"/>
        <v>100</v>
      </c>
      <c r="D35" s="58">
        <f t="shared" si="8"/>
        <v>8.441558441558442</v>
      </c>
      <c r="E35" s="141">
        <f t="shared" si="8"/>
        <v>6.493506493506493</v>
      </c>
      <c r="F35" s="8">
        <f t="shared" si="8"/>
        <v>1.2987012987012987</v>
      </c>
      <c r="G35" s="141">
        <f t="shared" si="8"/>
        <v>0.6493506493506493</v>
      </c>
      <c r="H35" s="8">
        <f t="shared" si="8"/>
        <v>0</v>
      </c>
      <c r="I35" s="141">
        <f t="shared" si="8"/>
        <v>0</v>
      </c>
      <c r="J35" s="292">
        <f t="shared" si="8"/>
        <v>0</v>
      </c>
      <c r="K35" s="141">
        <f t="shared" si="8"/>
        <v>11.688311688311687</v>
      </c>
      <c r="L35" s="9">
        <f t="shared" si="8"/>
        <v>8.441558441558442</v>
      </c>
      <c r="M35" s="7">
        <f t="shared" si="6"/>
        <v>8.441558441558442</v>
      </c>
      <c r="N35" s="292">
        <f t="shared" si="6"/>
        <v>0</v>
      </c>
      <c r="O35" s="9">
        <f t="shared" si="6"/>
        <v>3.896103896103896</v>
      </c>
      <c r="P35" s="9">
        <f t="shared" si="6"/>
        <v>29.22077922077922</v>
      </c>
      <c r="Q35" s="9">
        <f t="shared" si="6"/>
        <v>28.57142857142857</v>
      </c>
      <c r="R35" s="9">
        <f t="shared" si="6"/>
        <v>9.740259740259742</v>
      </c>
      <c r="S35" s="142">
        <f t="shared" si="6"/>
        <v>0</v>
      </c>
      <c r="T35" s="141">
        <f t="shared" si="6"/>
        <v>0</v>
      </c>
      <c r="U35" s="9">
        <f t="shared" si="6"/>
        <v>0</v>
      </c>
      <c r="V35" s="9">
        <f t="shared" si="6"/>
        <v>0</v>
      </c>
      <c r="W35" s="57">
        <f t="shared" si="6"/>
        <v>0</v>
      </c>
    </row>
    <row r="36" spans="2:23" ht="13.5">
      <c r="B36" s="300" t="s">
        <v>25</v>
      </c>
      <c r="C36" s="6">
        <f t="shared" si="7"/>
        <v>100</v>
      </c>
      <c r="D36" s="58">
        <f t="shared" si="8"/>
        <v>0</v>
      </c>
      <c r="E36" s="141">
        <f t="shared" si="8"/>
        <v>0</v>
      </c>
      <c r="F36" s="8">
        <f t="shared" si="8"/>
        <v>0</v>
      </c>
      <c r="G36" s="141">
        <f t="shared" si="8"/>
        <v>0</v>
      </c>
      <c r="H36" s="8">
        <f t="shared" si="8"/>
        <v>0</v>
      </c>
      <c r="I36" s="141">
        <f t="shared" si="8"/>
        <v>0</v>
      </c>
      <c r="J36" s="292">
        <f t="shared" si="8"/>
        <v>0</v>
      </c>
      <c r="K36" s="141">
        <f t="shared" si="8"/>
        <v>0</v>
      </c>
      <c r="L36" s="9">
        <f t="shared" si="8"/>
        <v>0</v>
      </c>
      <c r="M36" s="7">
        <f t="shared" si="6"/>
        <v>0</v>
      </c>
      <c r="N36" s="292">
        <f t="shared" si="6"/>
        <v>0</v>
      </c>
      <c r="O36" s="9">
        <f t="shared" si="6"/>
        <v>30.76923076923077</v>
      </c>
      <c r="P36" s="9">
        <f t="shared" si="6"/>
        <v>53.84615384615385</v>
      </c>
      <c r="Q36" s="9">
        <f t="shared" si="6"/>
        <v>7.6923076923076925</v>
      </c>
      <c r="R36" s="9">
        <f t="shared" si="6"/>
        <v>7.6923076923076925</v>
      </c>
      <c r="S36" s="142">
        <f t="shared" si="6"/>
        <v>0</v>
      </c>
      <c r="T36" s="141">
        <f t="shared" si="6"/>
        <v>0</v>
      </c>
      <c r="U36" s="9">
        <f t="shared" si="6"/>
        <v>0</v>
      </c>
      <c r="V36" s="9">
        <f t="shared" si="6"/>
        <v>0</v>
      </c>
      <c r="W36" s="57">
        <f t="shared" si="6"/>
        <v>0</v>
      </c>
    </row>
    <row r="37" spans="2:23" ht="13.5">
      <c r="B37" s="300" t="s">
        <v>26</v>
      </c>
      <c r="C37" s="6">
        <f t="shared" si="7"/>
        <v>100</v>
      </c>
      <c r="D37" s="58">
        <f t="shared" si="8"/>
        <v>2.941176470588235</v>
      </c>
      <c r="E37" s="141">
        <f t="shared" si="8"/>
        <v>2.941176470588235</v>
      </c>
      <c r="F37" s="8">
        <f t="shared" si="8"/>
        <v>0</v>
      </c>
      <c r="G37" s="141">
        <f t="shared" si="8"/>
        <v>0</v>
      </c>
      <c r="H37" s="8">
        <f t="shared" si="8"/>
        <v>0</v>
      </c>
      <c r="I37" s="141">
        <f t="shared" si="8"/>
        <v>0</v>
      </c>
      <c r="J37" s="292">
        <f t="shared" si="8"/>
        <v>0</v>
      </c>
      <c r="K37" s="141">
        <f t="shared" si="8"/>
        <v>5.88235294117647</v>
      </c>
      <c r="L37" s="9">
        <f t="shared" si="8"/>
        <v>0</v>
      </c>
      <c r="M37" s="7">
        <f t="shared" si="6"/>
        <v>0</v>
      </c>
      <c r="N37" s="292">
        <f t="shared" si="6"/>
        <v>0</v>
      </c>
      <c r="O37" s="9">
        <f t="shared" si="6"/>
        <v>0</v>
      </c>
      <c r="P37" s="9">
        <f t="shared" si="6"/>
        <v>67.64705882352942</v>
      </c>
      <c r="Q37" s="9">
        <f t="shared" si="6"/>
        <v>17.647058823529413</v>
      </c>
      <c r="R37" s="9">
        <f t="shared" si="6"/>
        <v>5.88235294117647</v>
      </c>
      <c r="S37" s="142">
        <f t="shared" si="6"/>
        <v>0</v>
      </c>
      <c r="T37" s="141">
        <f t="shared" si="6"/>
        <v>0</v>
      </c>
      <c r="U37" s="9">
        <f t="shared" si="6"/>
        <v>0</v>
      </c>
      <c r="V37" s="9">
        <f t="shared" si="6"/>
        <v>0</v>
      </c>
      <c r="W37" s="57">
        <f t="shared" si="6"/>
        <v>0</v>
      </c>
    </row>
    <row r="38" spans="2:23" ht="13.5">
      <c r="B38" s="300" t="s">
        <v>27</v>
      </c>
      <c r="C38" s="6">
        <f t="shared" si="7"/>
        <v>100</v>
      </c>
      <c r="D38" s="58">
        <f t="shared" si="8"/>
        <v>0</v>
      </c>
      <c r="E38" s="141">
        <f t="shared" si="8"/>
        <v>0</v>
      </c>
      <c r="F38" s="8">
        <f t="shared" si="8"/>
        <v>0</v>
      </c>
      <c r="G38" s="141">
        <f t="shared" si="8"/>
        <v>0</v>
      </c>
      <c r="H38" s="8">
        <f t="shared" si="8"/>
        <v>0</v>
      </c>
      <c r="I38" s="141">
        <f t="shared" si="8"/>
        <v>0</v>
      </c>
      <c r="J38" s="292">
        <f t="shared" si="8"/>
        <v>0</v>
      </c>
      <c r="K38" s="141">
        <f t="shared" si="8"/>
        <v>0</v>
      </c>
      <c r="L38" s="9">
        <f t="shared" si="8"/>
        <v>0</v>
      </c>
      <c r="M38" s="7">
        <f t="shared" si="6"/>
        <v>0</v>
      </c>
      <c r="N38" s="292">
        <f t="shared" si="6"/>
        <v>0</v>
      </c>
      <c r="O38" s="9">
        <f t="shared" si="6"/>
        <v>0</v>
      </c>
      <c r="P38" s="9">
        <f t="shared" si="6"/>
        <v>25</v>
      </c>
      <c r="Q38" s="9">
        <f t="shared" si="6"/>
        <v>50</v>
      </c>
      <c r="R38" s="9">
        <f t="shared" si="6"/>
        <v>25</v>
      </c>
      <c r="S38" s="142">
        <f t="shared" si="6"/>
        <v>0</v>
      </c>
      <c r="T38" s="141">
        <f t="shared" si="6"/>
        <v>0</v>
      </c>
      <c r="U38" s="9">
        <f t="shared" si="6"/>
        <v>0</v>
      </c>
      <c r="V38" s="9">
        <f t="shared" si="6"/>
        <v>0</v>
      </c>
      <c r="W38" s="57">
        <f t="shared" si="6"/>
        <v>0</v>
      </c>
    </row>
    <row r="39" spans="2:23" ht="14.25" thickBot="1">
      <c r="B39" s="302" t="s">
        <v>29</v>
      </c>
      <c r="C39" s="143">
        <f t="shared" si="7"/>
        <v>0</v>
      </c>
      <c r="D39" s="61">
        <v>0</v>
      </c>
      <c r="E39" s="146">
        <v>0</v>
      </c>
      <c r="F39" s="145">
        <v>0</v>
      </c>
      <c r="G39" s="146">
        <v>0</v>
      </c>
      <c r="H39" s="145">
        <v>0</v>
      </c>
      <c r="I39" s="146">
        <v>0</v>
      </c>
      <c r="J39" s="296">
        <v>0</v>
      </c>
      <c r="K39" s="146">
        <v>0</v>
      </c>
      <c r="L39" s="10">
        <v>0</v>
      </c>
      <c r="M39" s="144">
        <v>0</v>
      </c>
      <c r="N39" s="296">
        <v>0</v>
      </c>
      <c r="O39" s="10">
        <v>0</v>
      </c>
      <c r="P39" s="10">
        <v>0</v>
      </c>
      <c r="Q39" s="10">
        <v>0</v>
      </c>
      <c r="R39" s="10">
        <v>0</v>
      </c>
      <c r="S39" s="297">
        <v>0</v>
      </c>
      <c r="T39" s="146">
        <v>0</v>
      </c>
      <c r="U39" s="10">
        <v>0</v>
      </c>
      <c r="V39" s="10">
        <v>0</v>
      </c>
      <c r="W39" s="60">
        <v>0</v>
      </c>
    </row>
  </sheetData>
  <sheetProtection/>
  <mergeCells count="25">
    <mergeCell ref="J4:J5"/>
    <mergeCell ref="T2:W2"/>
    <mergeCell ref="Q4:Q5"/>
    <mergeCell ref="R4:R5"/>
    <mergeCell ref="S4:S5"/>
    <mergeCell ref="T4:T5"/>
    <mergeCell ref="U4:U5"/>
    <mergeCell ref="V4:V5"/>
    <mergeCell ref="K4:K5"/>
    <mergeCell ref="L4:L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M3:N3"/>
    <mergeCell ref="T3:W3"/>
    <mergeCell ref="M4:M5"/>
    <mergeCell ref="N4:N5"/>
    <mergeCell ref="O4:O5"/>
    <mergeCell ref="W4:W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39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12" customWidth="1"/>
    <col min="2" max="2" width="10.625" style="12" customWidth="1"/>
    <col min="3" max="3" width="11.125" style="12" bestFit="1" customWidth="1"/>
    <col min="4" max="4" width="9.00390625" style="12" customWidth="1"/>
    <col min="5" max="5" width="7.375" style="12" customWidth="1"/>
    <col min="6" max="6" width="7.125" style="12" customWidth="1"/>
    <col min="7" max="8" width="5.875" style="12" customWidth="1"/>
    <col min="9" max="9" width="7.75390625" style="12" customWidth="1"/>
    <col min="10" max="10" width="5.875" style="12" customWidth="1"/>
    <col min="11" max="11" width="8.25390625" style="12" customWidth="1"/>
    <col min="12" max="14" width="6.875" style="12" customWidth="1"/>
    <col min="15" max="15" width="6.00390625" style="12" customWidth="1"/>
    <col min="16" max="18" width="7.125" style="12" customWidth="1"/>
    <col min="19" max="19" width="4.50390625" style="12" customWidth="1"/>
    <col min="20" max="22" width="4.375" style="12" customWidth="1"/>
    <col min="23" max="23" width="5.375" style="12" customWidth="1"/>
    <col min="24" max="24" width="7.25390625" style="12" customWidth="1"/>
    <col min="25" max="25" width="6.25390625" style="12" customWidth="1"/>
    <col min="26" max="26" width="3.375" style="12" customWidth="1"/>
    <col min="27" max="27" width="6.375" style="12" customWidth="1"/>
    <col min="28" max="28" width="5.375" style="12" customWidth="1"/>
    <col min="29" max="29" width="6.125" style="12" customWidth="1"/>
    <col min="30" max="30" width="5.375" style="12" customWidth="1"/>
    <col min="31" max="16384" width="9.00390625" style="12" customWidth="1"/>
  </cols>
  <sheetData>
    <row r="1" ht="17.25">
      <c r="B1" s="11" t="s">
        <v>80</v>
      </c>
    </row>
    <row r="2" spans="2:23" ht="18" thickBot="1">
      <c r="B2" s="11"/>
      <c r="T2" s="381" t="s">
        <v>84</v>
      </c>
      <c r="U2" s="381"/>
      <c r="V2" s="381"/>
      <c r="W2" s="381"/>
    </row>
    <row r="3" spans="2:23" ht="29.25" customHeight="1" thickBot="1">
      <c r="B3" s="450" t="s">
        <v>0</v>
      </c>
      <c r="C3" s="453" t="s">
        <v>1</v>
      </c>
      <c r="D3" s="455" t="s">
        <v>2</v>
      </c>
      <c r="E3" s="456"/>
      <c r="F3" s="456"/>
      <c r="G3" s="456"/>
      <c r="H3" s="456"/>
      <c r="I3" s="456"/>
      <c r="J3" s="457"/>
      <c r="K3" s="13" t="s">
        <v>35</v>
      </c>
      <c r="L3" s="14" t="s">
        <v>36</v>
      </c>
      <c r="M3" s="458" t="s">
        <v>3</v>
      </c>
      <c r="N3" s="459"/>
      <c r="O3" s="13" t="s">
        <v>37</v>
      </c>
      <c r="P3" s="13" t="s">
        <v>38</v>
      </c>
      <c r="Q3" s="13" t="s">
        <v>39</v>
      </c>
      <c r="R3" s="13" t="s">
        <v>40</v>
      </c>
      <c r="S3" s="14" t="s">
        <v>41</v>
      </c>
      <c r="T3" s="460" t="s">
        <v>42</v>
      </c>
      <c r="U3" s="461"/>
      <c r="V3" s="461"/>
      <c r="W3" s="462"/>
    </row>
    <row r="4" spans="2:23" ht="45.75" customHeight="1">
      <c r="B4" s="451"/>
      <c r="C4" s="454"/>
      <c r="D4" s="463" t="s">
        <v>4</v>
      </c>
      <c r="E4" s="465" t="s">
        <v>5</v>
      </c>
      <c r="F4" s="467" t="s">
        <v>6</v>
      </c>
      <c r="G4" s="467" t="s">
        <v>7</v>
      </c>
      <c r="H4" s="467" t="s">
        <v>8</v>
      </c>
      <c r="I4" s="467" t="s">
        <v>9</v>
      </c>
      <c r="J4" s="469" t="s">
        <v>10</v>
      </c>
      <c r="K4" s="471" t="s">
        <v>11</v>
      </c>
      <c r="L4" s="473" t="s">
        <v>4</v>
      </c>
      <c r="M4" s="448" t="s">
        <v>12</v>
      </c>
      <c r="N4" s="469" t="s">
        <v>13</v>
      </c>
      <c r="O4" s="479" t="s">
        <v>14</v>
      </c>
      <c r="P4" s="15" t="s">
        <v>43</v>
      </c>
      <c r="Q4" s="471" t="s">
        <v>15</v>
      </c>
      <c r="R4" s="481" t="s">
        <v>16</v>
      </c>
      <c r="S4" s="483" t="s">
        <v>44</v>
      </c>
      <c r="T4" s="485" t="s">
        <v>17</v>
      </c>
      <c r="U4" s="475" t="s">
        <v>18</v>
      </c>
      <c r="V4" s="475" t="s">
        <v>19</v>
      </c>
      <c r="W4" s="477" t="s">
        <v>20</v>
      </c>
    </row>
    <row r="5" spans="2:23" ht="44.25" customHeight="1" thickBot="1">
      <c r="B5" s="452"/>
      <c r="C5" s="16" t="s">
        <v>21</v>
      </c>
      <c r="D5" s="464"/>
      <c r="E5" s="466"/>
      <c r="F5" s="468"/>
      <c r="G5" s="468"/>
      <c r="H5" s="468"/>
      <c r="I5" s="468"/>
      <c r="J5" s="470"/>
      <c r="K5" s="472"/>
      <c r="L5" s="474"/>
      <c r="M5" s="449"/>
      <c r="N5" s="470"/>
      <c r="O5" s="480"/>
      <c r="P5" s="17" t="s">
        <v>22</v>
      </c>
      <c r="Q5" s="472"/>
      <c r="R5" s="482"/>
      <c r="S5" s="484"/>
      <c r="T5" s="486"/>
      <c r="U5" s="476"/>
      <c r="V5" s="476"/>
      <c r="W5" s="478"/>
    </row>
    <row r="6" spans="2:23" ht="13.5">
      <c r="B6" s="355" t="s">
        <v>23</v>
      </c>
      <c r="C6" s="18">
        <f aca="true" t="shared" si="0" ref="C6:W6">SUM(C7:C15)</f>
        <v>6515</v>
      </c>
      <c r="D6" s="19">
        <f t="shared" si="0"/>
        <v>4057</v>
      </c>
      <c r="E6" s="20">
        <f t="shared" si="0"/>
        <v>3122</v>
      </c>
      <c r="F6" s="21">
        <f t="shared" si="0"/>
        <v>931</v>
      </c>
      <c r="G6" s="21">
        <f t="shared" si="0"/>
        <v>4</v>
      </c>
      <c r="H6" s="21">
        <f t="shared" si="0"/>
        <v>0</v>
      </c>
      <c r="I6" s="21">
        <f t="shared" si="0"/>
        <v>0</v>
      </c>
      <c r="J6" s="22">
        <f t="shared" si="0"/>
        <v>0</v>
      </c>
      <c r="K6" s="23">
        <f t="shared" si="0"/>
        <v>1380</v>
      </c>
      <c r="L6" s="23">
        <f t="shared" si="0"/>
        <v>193</v>
      </c>
      <c r="M6" s="24">
        <f t="shared" si="0"/>
        <v>89</v>
      </c>
      <c r="N6" s="22">
        <f t="shared" si="0"/>
        <v>104</v>
      </c>
      <c r="O6" s="23">
        <f t="shared" si="0"/>
        <v>9</v>
      </c>
      <c r="P6" s="23">
        <f t="shared" si="0"/>
        <v>496</v>
      </c>
      <c r="Q6" s="23">
        <f t="shared" si="0"/>
        <v>124</v>
      </c>
      <c r="R6" s="23">
        <f t="shared" si="0"/>
        <v>256</v>
      </c>
      <c r="S6" s="25">
        <f t="shared" si="0"/>
        <v>0</v>
      </c>
      <c r="T6" s="26">
        <f t="shared" si="0"/>
        <v>1</v>
      </c>
      <c r="U6" s="23">
        <f t="shared" si="0"/>
        <v>3</v>
      </c>
      <c r="V6" s="23">
        <f t="shared" si="0"/>
        <v>3</v>
      </c>
      <c r="W6" s="27">
        <f t="shared" si="0"/>
        <v>0</v>
      </c>
    </row>
    <row r="7" spans="2:23" ht="13.5">
      <c r="B7" s="356" t="s">
        <v>24</v>
      </c>
      <c r="C7" s="28">
        <f>D7+K7+L7+O7+P7+Q7+R7+S7</f>
        <v>5222</v>
      </c>
      <c r="D7" s="29">
        <f>SUM(E7:J7)</f>
        <v>3318</v>
      </c>
      <c r="E7" s="30">
        <v>2517</v>
      </c>
      <c r="F7" s="31">
        <v>797</v>
      </c>
      <c r="G7" s="31">
        <v>4</v>
      </c>
      <c r="H7" s="31">
        <v>0</v>
      </c>
      <c r="I7" s="31">
        <v>0</v>
      </c>
      <c r="J7" s="32">
        <v>0</v>
      </c>
      <c r="K7" s="33">
        <v>1186</v>
      </c>
      <c r="L7" s="34">
        <f>SUM(M7:N7)</f>
        <v>114</v>
      </c>
      <c r="M7" s="35">
        <v>41</v>
      </c>
      <c r="N7" s="32">
        <v>73</v>
      </c>
      <c r="O7" s="33">
        <v>5</v>
      </c>
      <c r="P7" s="33">
        <v>276</v>
      </c>
      <c r="Q7" s="33">
        <v>112</v>
      </c>
      <c r="R7" s="33">
        <v>211</v>
      </c>
      <c r="S7" s="36">
        <v>0</v>
      </c>
      <c r="T7" s="37">
        <v>1</v>
      </c>
      <c r="U7" s="33">
        <v>1</v>
      </c>
      <c r="V7" s="33">
        <v>1</v>
      </c>
      <c r="W7" s="38">
        <v>0</v>
      </c>
    </row>
    <row r="8" spans="2:23" ht="13.5">
      <c r="B8" s="356" t="s">
        <v>25</v>
      </c>
      <c r="C8" s="28">
        <f aca="true" t="shared" si="1" ref="C8:C21">D8+K8+L8+O8+P8+Q8+R8+S8</f>
        <v>137</v>
      </c>
      <c r="D8" s="29">
        <f aca="true" t="shared" si="2" ref="D8:D21">SUM(E8:J8)</f>
        <v>36</v>
      </c>
      <c r="E8" s="30">
        <v>19</v>
      </c>
      <c r="F8" s="31">
        <v>17</v>
      </c>
      <c r="G8" s="31">
        <v>0</v>
      </c>
      <c r="H8" s="31">
        <v>0</v>
      </c>
      <c r="I8" s="31">
        <v>0</v>
      </c>
      <c r="J8" s="32">
        <v>0</v>
      </c>
      <c r="K8" s="33">
        <v>32</v>
      </c>
      <c r="L8" s="34">
        <f aca="true" t="shared" si="3" ref="L8:L21">SUM(M8:N8)</f>
        <v>1</v>
      </c>
      <c r="M8" s="35">
        <v>1</v>
      </c>
      <c r="N8" s="32">
        <v>0</v>
      </c>
      <c r="O8" s="33">
        <v>2</v>
      </c>
      <c r="P8" s="33">
        <v>54</v>
      </c>
      <c r="Q8" s="33">
        <v>2</v>
      </c>
      <c r="R8" s="33">
        <v>10</v>
      </c>
      <c r="S8" s="36">
        <v>0</v>
      </c>
      <c r="T8" s="37">
        <v>0</v>
      </c>
      <c r="U8" s="33">
        <v>0</v>
      </c>
      <c r="V8" s="33">
        <v>1</v>
      </c>
      <c r="W8" s="38">
        <v>0</v>
      </c>
    </row>
    <row r="9" spans="2:23" ht="13.5">
      <c r="B9" s="356" t="s">
        <v>26</v>
      </c>
      <c r="C9" s="28">
        <f t="shared" si="1"/>
        <v>101</v>
      </c>
      <c r="D9" s="29">
        <f t="shared" si="2"/>
        <v>25</v>
      </c>
      <c r="E9" s="30">
        <v>10</v>
      </c>
      <c r="F9" s="31">
        <v>15</v>
      </c>
      <c r="G9" s="31">
        <v>0</v>
      </c>
      <c r="H9" s="31">
        <v>0</v>
      </c>
      <c r="I9" s="31">
        <v>0</v>
      </c>
      <c r="J9" s="32">
        <v>0</v>
      </c>
      <c r="K9" s="33">
        <v>25</v>
      </c>
      <c r="L9" s="34">
        <f t="shared" si="3"/>
        <v>2</v>
      </c>
      <c r="M9" s="35">
        <v>1</v>
      </c>
      <c r="N9" s="32">
        <v>1</v>
      </c>
      <c r="O9" s="33">
        <v>0</v>
      </c>
      <c r="P9" s="33">
        <v>43</v>
      </c>
      <c r="Q9" s="33">
        <v>3</v>
      </c>
      <c r="R9" s="33">
        <v>3</v>
      </c>
      <c r="S9" s="36">
        <v>0</v>
      </c>
      <c r="T9" s="37">
        <v>0</v>
      </c>
      <c r="U9" s="33">
        <v>0</v>
      </c>
      <c r="V9" s="33">
        <v>1</v>
      </c>
      <c r="W9" s="38">
        <v>0</v>
      </c>
    </row>
    <row r="10" spans="2:23" ht="13.5">
      <c r="B10" s="356" t="s">
        <v>27</v>
      </c>
      <c r="C10" s="28">
        <f t="shared" si="1"/>
        <v>190</v>
      </c>
      <c r="D10" s="29">
        <f t="shared" si="2"/>
        <v>76</v>
      </c>
      <c r="E10" s="30">
        <v>45</v>
      </c>
      <c r="F10" s="31">
        <v>31</v>
      </c>
      <c r="G10" s="31">
        <v>0</v>
      </c>
      <c r="H10" s="31">
        <v>0</v>
      </c>
      <c r="I10" s="31">
        <v>0</v>
      </c>
      <c r="J10" s="32">
        <v>0</v>
      </c>
      <c r="K10" s="33">
        <v>44</v>
      </c>
      <c r="L10" s="34">
        <f t="shared" si="3"/>
        <v>1</v>
      </c>
      <c r="M10" s="35">
        <v>0</v>
      </c>
      <c r="N10" s="32">
        <v>1</v>
      </c>
      <c r="O10" s="33">
        <v>0</v>
      </c>
      <c r="P10" s="33">
        <v>66</v>
      </c>
      <c r="Q10" s="33">
        <v>2</v>
      </c>
      <c r="R10" s="33">
        <v>1</v>
      </c>
      <c r="S10" s="36">
        <v>0</v>
      </c>
      <c r="T10" s="37">
        <v>0</v>
      </c>
      <c r="U10" s="33">
        <v>0</v>
      </c>
      <c r="V10" s="33">
        <v>0</v>
      </c>
      <c r="W10" s="38">
        <v>0</v>
      </c>
    </row>
    <row r="11" spans="2:23" ht="13.5">
      <c r="B11" s="356" t="s">
        <v>28</v>
      </c>
      <c r="C11" s="28">
        <f t="shared" si="1"/>
        <v>21</v>
      </c>
      <c r="D11" s="29">
        <f t="shared" si="2"/>
        <v>4</v>
      </c>
      <c r="E11" s="30">
        <v>3</v>
      </c>
      <c r="F11" s="31">
        <v>1</v>
      </c>
      <c r="G11" s="31">
        <v>0</v>
      </c>
      <c r="H11" s="31">
        <v>0</v>
      </c>
      <c r="I11" s="31">
        <v>0</v>
      </c>
      <c r="J11" s="32">
        <v>0</v>
      </c>
      <c r="K11" s="33">
        <v>2</v>
      </c>
      <c r="L11" s="34">
        <f t="shared" si="3"/>
        <v>0</v>
      </c>
      <c r="M11" s="35">
        <v>0</v>
      </c>
      <c r="N11" s="32">
        <v>0</v>
      </c>
      <c r="O11" s="33">
        <v>0</v>
      </c>
      <c r="P11" s="33">
        <v>15</v>
      </c>
      <c r="Q11" s="33">
        <v>0</v>
      </c>
      <c r="R11" s="33">
        <v>0</v>
      </c>
      <c r="S11" s="36">
        <v>0</v>
      </c>
      <c r="T11" s="37">
        <v>0</v>
      </c>
      <c r="U11" s="33">
        <v>0</v>
      </c>
      <c r="V11" s="33">
        <v>0</v>
      </c>
      <c r="W11" s="38">
        <v>0</v>
      </c>
    </row>
    <row r="12" spans="2:23" ht="13.5">
      <c r="B12" s="356" t="s">
        <v>29</v>
      </c>
      <c r="C12" s="28">
        <f t="shared" si="1"/>
        <v>21</v>
      </c>
      <c r="D12" s="29">
        <f t="shared" si="2"/>
        <v>4</v>
      </c>
      <c r="E12" s="30">
        <v>1</v>
      </c>
      <c r="F12" s="31">
        <v>3</v>
      </c>
      <c r="G12" s="31">
        <v>0</v>
      </c>
      <c r="H12" s="31">
        <v>0</v>
      </c>
      <c r="I12" s="31">
        <v>0</v>
      </c>
      <c r="J12" s="32">
        <v>0</v>
      </c>
      <c r="K12" s="33">
        <v>5</v>
      </c>
      <c r="L12" s="34">
        <f t="shared" si="3"/>
        <v>0</v>
      </c>
      <c r="M12" s="35">
        <v>0</v>
      </c>
      <c r="N12" s="32">
        <v>0</v>
      </c>
      <c r="O12" s="33">
        <v>1</v>
      </c>
      <c r="P12" s="33">
        <v>10</v>
      </c>
      <c r="Q12" s="33">
        <v>0</v>
      </c>
      <c r="R12" s="33">
        <v>1</v>
      </c>
      <c r="S12" s="36">
        <v>0</v>
      </c>
      <c r="T12" s="37">
        <v>0</v>
      </c>
      <c r="U12" s="33">
        <v>1</v>
      </c>
      <c r="V12" s="33">
        <v>0</v>
      </c>
      <c r="W12" s="38">
        <v>0</v>
      </c>
    </row>
    <row r="13" spans="2:23" ht="13.5">
      <c r="B13" s="356" t="s">
        <v>30</v>
      </c>
      <c r="C13" s="28">
        <f t="shared" si="1"/>
        <v>19</v>
      </c>
      <c r="D13" s="29">
        <f t="shared" si="2"/>
        <v>13</v>
      </c>
      <c r="E13" s="30">
        <v>9</v>
      </c>
      <c r="F13" s="31">
        <v>4</v>
      </c>
      <c r="G13" s="31">
        <v>0</v>
      </c>
      <c r="H13" s="31">
        <v>0</v>
      </c>
      <c r="I13" s="31">
        <v>0</v>
      </c>
      <c r="J13" s="32">
        <v>0</v>
      </c>
      <c r="K13" s="33">
        <v>5</v>
      </c>
      <c r="L13" s="34">
        <f t="shared" si="3"/>
        <v>0</v>
      </c>
      <c r="M13" s="35">
        <v>0</v>
      </c>
      <c r="N13" s="32">
        <v>0</v>
      </c>
      <c r="O13" s="33">
        <v>0</v>
      </c>
      <c r="P13" s="33">
        <v>0</v>
      </c>
      <c r="Q13" s="33">
        <v>0</v>
      </c>
      <c r="R13" s="33">
        <v>1</v>
      </c>
      <c r="S13" s="36">
        <v>0</v>
      </c>
      <c r="T13" s="37">
        <v>0</v>
      </c>
      <c r="U13" s="33">
        <v>0</v>
      </c>
      <c r="V13" s="33">
        <v>0</v>
      </c>
      <c r="W13" s="38">
        <v>0</v>
      </c>
    </row>
    <row r="14" spans="2:23" ht="13.5">
      <c r="B14" s="356" t="s">
        <v>31</v>
      </c>
      <c r="C14" s="28">
        <f t="shared" si="1"/>
        <v>135</v>
      </c>
      <c r="D14" s="29">
        <f t="shared" si="2"/>
        <v>64</v>
      </c>
      <c r="E14" s="30">
        <v>25</v>
      </c>
      <c r="F14" s="31">
        <v>39</v>
      </c>
      <c r="G14" s="31">
        <v>0</v>
      </c>
      <c r="H14" s="31">
        <v>0</v>
      </c>
      <c r="I14" s="31">
        <v>0</v>
      </c>
      <c r="J14" s="32">
        <v>0</v>
      </c>
      <c r="K14" s="33">
        <v>38</v>
      </c>
      <c r="L14" s="34">
        <f t="shared" si="3"/>
        <v>2</v>
      </c>
      <c r="M14" s="35">
        <v>1</v>
      </c>
      <c r="N14" s="32">
        <v>1</v>
      </c>
      <c r="O14" s="33">
        <v>1</v>
      </c>
      <c r="P14" s="33">
        <v>22</v>
      </c>
      <c r="Q14" s="33">
        <v>2</v>
      </c>
      <c r="R14" s="33">
        <v>6</v>
      </c>
      <c r="S14" s="36">
        <v>0</v>
      </c>
      <c r="T14" s="37">
        <v>0</v>
      </c>
      <c r="U14" s="33">
        <v>1</v>
      </c>
      <c r="V14" s="33">
        <v>0</v>
      </c>
      <c r="W14" s="38">
        <v>0</v>
      </c>
    </row>
    <row r="15" spans="2:23" ht="13.5">
      <c r="B15" s="356" t="s">
        <v>32</v>
      </c>
      <c r="C15" s="28">
        <f t="shared" si="1"/>
        <v>669</v>
      </c>
      <c r="D15" s="29">
        <f t="shared" si="2"/>
        <v>517</v>
      </c>
      <c r="E15" s="30">
        <v>493</v>
      </c>
      <c r="F15" s="31">
        <v>24</v>
      </c>
      <c r="G15" s="31">
        <v>0</v>
      </c>
      <c r="H15" s="31">
        <v>0</v>
      </c>
      <c r="I15" s="31">
        <v>0</v>
      </c>
      <c r="J15" s="32">
        <v>0</v>
      </c>
      <c r="K15" s="33">
        <v>43</v>
      </c>
      <c r="L15" s="34">
        <f t="shared" si="3"/>
        <v>73</v>
      </c>
      <c r="M15" s="35">
        <v>45</v>
      </c>
      <c r="N15" s="32">
        <v>28</v>
      </c>
      <c r="O15" s="33">
        <v>0</v>
      </c>
      <c r="P15" s="33">
        <v>10</v>
      </c>
      <c r="Q15" s="33">
        <v>3</v>
      </c>
      <c r="R15" s="33">
        <v>23</v>
      </c>
      <c r="S15" s="36">
        <v>0</v>
      </c>
      <c r="T15" s="37">
        <v>0</v>
      </c>
      <c r="U15" s="33">
        <v>0</v>
      </c>
      <c r="V15" s="33">
        <v>0</v>
      </c>
      <c r="W15" s="38">
        <v>0</v>
      </c>
    </row>
    <row r="16" spans="2:23" ht="13.5">
      <c r="B16" s="359" t="s">
        <v>33</v>
      </c>
      <c r="C16" s="205">
        <f aca="true" t="shared" si="4" ref="C16:I16">SUM(C17:C21)</f>
        <v>123</v>
      </c>
      <c r="D16" s="206">
        <f t="shared" si="4"/>
        <v>10</v>
      </c>
      <c r="E16" s="207">
        <f t="shared" si="4"/>
        <v>5</v>
      </c>
      <c r="F16" s="207">
        <f t="shared" si="4"/>
        <v>4</v>
      </c>
      <c r="G16" s="207">
        <f t="shared" si="4"/>
        <v>1</v>
      </c>
      <c r="H16" s="207">
        <f t="shared" si="4"/>
        <v>0</v>
      </c>
      <c r="I16" s="207">
        <f t="shared" si="4"/>
        <v>0</v>
      </c>
      <c r="J16" s="208">
        <f aca="true" t="shared" si="5" ref="J16:W16">SUM(J17:J21)</f>
        <v>0</v>
      </c>
      <c r="K16" s="209">
        <f t="shared" si="5"/>
        <v>10</v>
      </c>
      <c r="L16" s="209">
        <f t="shared" si="5"/>
        <v>13</v>
      </c>
      <c r="M16" s="207">
        <f t="shared" si="5"/>
        <v>8</v>
      </c>
      <c r="N16" s="208">
        <f t="shared" si="5"/>
        <v>5</v>
      </c>
      <c r="O16" s="209">
        <f t="shared" si="5"/>
        <v>0</v>
      </c>
      <c r="P16" s="209">
        <f t="shared" si="5"/>
        <v>30</v>
      </c>
      <c r="Q16" s="210">
        <f t="shared" si="5"/>
        <v>38</v>
      </c>
      <c r="R16" s="209">
        <f t="shared" si="5"/>
        <v>22</v>
      </c>
      <c r="S16" s="208">
        <f t="shared" si="5"/>
        <v>0</v>
      </c>
      <c r="T16" s="211">
        <f t="shared" si="5"/>
        <v>0</v>
      </c>
      <c r="U16" s="209">
        <f t="shared" si="5"/>
        <v>1</v>
      </c>
      <c r="V16" s="209">
        <f t="shared" si="5"/>
        <v>0</v>
      </c>
      <c r="W16" s="212">
        <f t="shared" si="5"/>
        <v>0</v>
      </c>
    </row>
    <row r="17" spans="2:23" ht="13.5">
      <c r="B17" s="356" t="s">
        <v>24</v>
      </c>
      <c r="C17" s="28">
        <f t="shared" si="1"/>
        <v>106</v>
      </c>
      <c r="D17" s="29">
        <f t="shared" si="2"/>
        <v>7</v>
      </c>
      <c r="E17" s="35">
        <v>3</v>
      </c>
      <c r="F17" s="31">
        <v>3</v>
      </c>
      <c r="G17" s="31">
        <v>1</v>
      </c>
      <c r="H17" s="31">
        <v>0</v>
      </c>
      <c r="I17" s="31">
        <v>0</v>
      </c>
      <c r="J17" s="32">
        <v>0</v>
      </c>
      <c r="K17" s="33">
        <v>7</v>
      </c>
      <c r="L17" s="34">
        <f t="shared" si="3"/>
        <v>13</v>
      </c>
      <c r="M17" s="35">
        <v>8</v>
      </c>
      <c r="N17" s="32">
        <v>5</v>
      </c>
      <c r="O17" s="33">
        <v>0</v>
      </c>
      <c r="P17" s="33">
        <v>27</v>
      </c>
      <c r="Q17" s="33">
        <v>35</v>
      </c>
      <c r="R17" s="33">
        <v>17</v>
      </c>
      <c r="S17" s="36">
        <v>0</v>
      </c>
      <c r="T17" s="37">
        <v>0</v>
      </c>
      <c r="U17" s="33">
        <v>1</v>
      </c>
      <c r="V17" s="33">
        <v>0</v>
      </c>
      <c r="W17" s="38">
        <v>0</v>
      </c>
    </row>
    <row r="18" spans="2:23" ht="13.5">
      <c r="B18" s="356" t="s">
        <v>25</v>
      </c>
      <c r="C18" s="28">
        <f t="shared" si="1"/>
        <v>1</v>
      </c>
      <c r="D18" s="29">
        <f t="shared" si="2"/>
        <v>0</v>
      </c>
      <c r="E18" s="35">
        <v>0</v>
      </c>
      <c r="F18" s="31">
        <v>0</v>
      </c>
      <c r="G18" s="31">
        <v>0</v>
      </c>
      <c r="H18" s="31">
        <v>0</v>
      </c>
      <c r="I18" s="31">
        <v>0</v>
      </c>
      <c r="J18" s="32">
        <v>0</v>
      </c>
      <c r="K18" s="33">
        <v>0</v>
      </c>
      <c r="L18" s="34">
        <f t="shared" si="3"/>
        <v>0</v>
      </c>
      <c r="M18" s="35">
        <v>0</v>
      </c>
      <c r="N18" s="32">
        <v>0</v>
      </c>
      <c r="O18" s="33">
        <v>0</v>
      </c>
      <c r="P18" s="33">
        <v>1</v>
      </c>
      <c r="Q18" s="33">
        <v>0</v>
      </c>
      <c r="R18" s="33">
        <v>0</v>
      </c>
      <c r="S18" s="36">
        <v>0</v>
      </c>
      <c r="T18" s="37">
        <v>0</v>
      </c>
      <c r="U18" s="33">
        <v>0</v>
      </c>
      <c r="V18" s="33">
        <v>0</v>
      </c>
      <c r="W18" s="38">
        <v>0</v>
      </c>
    </row>
    <row r="19" spans="2:23" ht="13.5">
      <c r="B19" s="356" t="s">
        <v>26</v>
      </c>
      <c r="C19" s="28">
        <f t="shared" si="1"/>
        <v>3</v>
      </c>
      <c r="D19" s="29">
        <f t="shared" si="2"/>
        <v>1</v>
      </c>
      <c r="E19" s="35">
        <v>1</v>
      </c>
      <c r="F19" s="31">
        <v>0</v>
      </c>
      <c r="G19" s="31">
        <v>0</v>
      </c>
      <c r="H19" s="31">
        <v>0</v>
      </c>
      <c r="I19" s="31">
        <v>0</v>
      </c>
      <c r="J19" s="32">
        <v>0</v>
      </c>
      <c r="K19" s="33">
        <v>1</v>
      </c>
      <c r="L19" s="34">
        <f t="shared" si="3"/>
        <v>0</v>
      </c>
      <c r="M19" s="35">
        <v>0</v>
      </c>
      <c r="N19" s="32">
        <v>0</v>
      </c>
      <c r="O19" s="33">
        <v>0</v>
      </c>
      <c r="P19" s="33">
        <v>0</v>
      </c>
      <c r="Q19" s="33">
        <v>0</v>
      </c>
      <c r="R19" s="33">
        <v>1</v>
      </c>
      <c r="S19" s="36">
        <v>0</v>
      </c>
      <c r="T19" s="37">
        <v>0</v>
      </c>
      <c r="U19" s="33">
        <v>0</v>
      </c>
      <c r="V19" s="33">
        <v>0</v>
      </c>
      <c r="W19" s="38">
        <v>0</v>
      </c>
    </row>
    <row r="20" spans="2:23" ht="13.5">
      <c r="B20" s="356" t="s">
        <v>27</v>
      </c>
      <c r="C20" s="28">
        <f t="shared" si="1"/>
        <v>9</v>
      </c>
      <c r="D20" s="29">
        <f t="shared" si="2"/>
        <v>1</v>
      </c>
      <c r="E20" s="35">
        <v>1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  <c r="K20" s="33">
        <v>1</v>
      </c>
      <c r="L20" s="34">
        <f t="shared" si="3"/>
        <v>0</v>
      </c>
      <c r="M20" s="35">
        <v>0</v>
      </c>
      <c r="N20" s="32">
        <v>0</v>
      </c>
      <c r="O20" s="33">
        <v>0</v>
      </c>
      <c r="P20" s="33">
        <v>1</v>
      </c>
      <c r="Q20" s="33">
        <v>2</v>
      </c>
      <c r="R20" s="33">
        <v>4</v>
      </c>
      <c r="S20" s="36">
        <v>0</v>
      </c>
      <c r="T20" s="37">
        <v>0</v>
      </c>
      <c r="U20" s="33">
        <v>0</v>
      </c>
      <c r="V20" s="33">
        <v>0</v>
      </c>
      <c r="W20" s="38">
        <v>0</v>
      </c>
    </row>
    <row r="21" spans="2:23" ht="14.25" thickBot="1">
      <c r="B21" s="358" t="s">
        <v>29</v>
      </c>
      <c r="C21" s="62">
        <f t="shared" si="1"/>
        <v>4</v>
      </c>
      <c r="D21" s="44">
        <f t="shared" si="2"/>
        <v>1</v>
      </c>
      <c r="E21" s="45">
        <v>0</v>
      </c>
      <c r="F21" s="46">
        <v>1</v>
      </c>
      <c r="G21" s="46">
        <v>0</v>
      </c>
      <c r="H21" s="46">
        <v>0</v>
      </c>
      <c r="I21" s="46">
        <v>0</v>
      </c>
      <c r="J21" s="47">
        <v>0</v>
      </c>
      <c r="K21" s="48">
        <v>1</v>
      </c>
      <c r="L21" s="49">
        <f t="shared" si="3"/>
        <v>0</v>
      </c>
      <c r="M21" s="45">
        <v>0</v>
      </c>
      <c r="N21" s="47">
        <v>0</v>
      </c>
      <c r="O21" s="48">
        <v>0</v>
      </c>
      <c r="P21" s="48">
        <v>1</v>
      </c>
      <c r="Q21" s="48">
        <v>1</v>
      </c>
      <c r="R21" s="48">
        <v>0</v>
      </c>
      <c r="S21" s="50">
        <v>0</v>
      </c>
      <c r="T21" s="51">
        <v>0</v>
      </c>
      <c r="U21" s="48">
        <v>0</v>
      </c>
      <c r="V21" s="48">
        <v>0</v>
      </c>
      <c r="W21" s="52">
        <v>0</v>
      </c>
    </row>
    <row r="22" spans="2:30" ht="13.5">
      <c r="B22" s="53"/>
      <c r="C22" s="54"/>
      <c r="D22" s="54"/>
      <c r="E22" s="1"/>
      <c r="F22" s="1"/>
      <c r="G22" s="1"/>
      <c r="H22" s="1"/>
      <c r="I22" s="1"/>
      <c r="J22" s="1"/>
      <c r="K22" s="1"/>
      <c r="L22" s="5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5"/>
      <c r="AA22" s="1"/>
      <c r="AB22" s="1"/>
      <c r="AC22" s="1"/>
      <c r="AD22" s="1"/>
    </row>
    <row r="23" ht="14.25" thickBot="1">
      <c r="B23" s="56" t="s">
        <v>34</v>
      </c>
    </row>
    <row r="24" spans="2:23" ht="13.5">
      <c r="B24" s="299" t="s">
        <v>23</v>
      </c>
      <c r="C24" s="2">
        <f>D24+K24+L24+O24+P24+Q24+R24+S24</f>
        <v>99.99999999999999</v>
      </c>
      <c r="D24" s="280">
        <f>D6/$C6*100</f>
        <v>62.27168073676131</v>
      </c>
      <c r="E24" s="226">
        <f>E6/$C6*100</f>
        <v>47.920184190330005</v>
      </c>
      <c r="F24" s="4">
        <f aca="true" t="shared" si="6" ref="F24:W39">F6/$C6*100</f>
        <v>14.290099769762088</v>
      </c>
      <c r="G24" s="226">
        <f t="shared" si="6"/>
        <v>0.06139677666922486</v>
      </c>
      <c r="H24" s="4">
        <f t="shared" si="6"/>
        <v>0</v>
      </c>
      <c r="I24" s="226">
        <f t="shared" si="6"/>
        <v>0</v>
      </c>
      <c r="J24" s="291">
        <f t="shared" si="6"/>
        <v>0</v>
      </c>
      <c r="K24" s="226">
        <f t="shared" si="6"/>
        <v>21.181887950882576</v>
      </c>
      <c r="L24" s="5">
        <f t="shared" si="6"/>
        <v>2.9623944742901</v>
      </c>
      <c r="M24" s="3">
        <f t="shared" si="6"/>
        <v>1.3660782808902534</v>
      </c>
      <c r="N24" s="291">
        <f t="shared" si="6"/>
        <v>1.5963161933998467</v>
      </c>
      <c r="O24" s="5">
        <f t="shared" si="6"/>
        <v>0.13814274750575595</v>
      </c>
      <c r="P24" s="5">
        <f t="shared" si="6"/>
        <v>7.613200306983884</v>
      </c>
      <c r="Q24" s="5">
        <f t="shared" si="6"/>
        <v>1.903300076745971</v>
      </c>
      <c r="R24" s="5">
        <f t="shared" si="6"/>
        <v>3.9293937068303912</v>
      </c>
      <c r="S24" s="294">
        <f t="shared" si="6"/>
        <v>0</v>
      </c>
      <c r="T24" s="226">
        <f t="shared" si="6"/>
        <v>0.015349194167306216</v>
      </c>
      <c r="U24" s="5">
        <f t="shared" si="6"/>
        <v>0.04604758250191865</v>
      </c>
      <c r="V24" s="5">
        <f t="shared" si="6"/>
        <v>0.04604758250191865</v>
      </c>
      <c r="W24" s="298">
        <f t="shared" si="6"/>
        <v>0</v>
      </c>
    </row>
    <row r="25" spans="2:23" ht="13.5">
      <c r="B25" s="300" t="s">
        <v>24</v>
      </c>
      <c r="C25" s="6">
        <f aca="true" t="shared" si="7" ref="C25:C39">D25+K25+L25+O25+P25+Q25+R25+S25</f>
        <v>100</v>
      </c>
      <c r="D25" s="58">
        <f aca="true" t="shared" si="8" ref="D25:L39">D7/$C7*100</f>
        <v>63.53887399463807</v>
      </c>
      <c r="E25" s="141">
        <f t="shared" si="8"/>
        <v>48.199923400995786</v>
      </c>
      <c r="F25" s="8">
        <f t="shared" si="8"/>
        <v>15.262351589429338</v>
      </c>
      <c r="G25" s="141">
        <f t="shared" si="8"/>
        <v>0.07659900421294523</v>
      </c>
      <c r="H25" s="8">
        <f t="shared" si="8"/>
        <v>0</v>
      </c>
      <c r="I25" s="141">
        <f t="shared" si="8"/>
        <v>0</v>
      </c>
      <c r="J25" s="292">
        <f t="shared" si="8"/>
        <v>0</v>
      </c>
      <c r="K25" s="141">
        <f t="shared" si="8"/>
        <v>22.71160474913826</v>
      </c>
      <c r="L25" s="9">
        <f t="shared" si="8"/>
        <v>2.1830716200689393</v>
      </c>
      <c r="M25" s="7">
        <f t="shared" si="6"/>
        <v>0.7851397931826886</v>
      </c>
      <c r="N25" s="292">
        <f t="shared" si="6"/>
        <v>1.3979318268862504</v>
      </c>
      <c r="O25" s="9">
        <f t="shared" si="6"/>
        <v>0.09574875526618154</v>
      </c>
      <c r="P25" s="9">
        <f t="shared" si="6"/>
        <v>5.285331290693221</v>
      </c>
      <c r="Q25" s="9">
        <f t="shared" si="6"/>
        <v>2.1447721179624666</v>
      </c>
      <c r="R25" s="9">
        <f t="shared" si="6"/>
        <v>4.040597472232861</v>
      </c>
      <c r="S25" s="142">
        <f t="shared" si="6"/>
        <v>0</v>
      </c>
      <c r="T25" s="141">
        <f t="shared" si="6"/>
        <v>0.019149751053236307</v>
      </c>
      <c r="U25" s="9">
        <f t="shared" si="6"/>
        <v>0.019149751053236307</v>
      </c>
      <c r="V25" s="9">
        <f t="shared" si="6"/>
        <v>0.019149751053236307</v>
      </c>
      <c r="W25" s="57">
        <f t="shared" si="6"/>
        <v>0</v>
      </c>
    </row>
    <row r="26" spans="2:23" ht="13.5">
      <c r="B26" s="300" t="s">
        <v>25</v>
      </c>
      <c r="C26" s="6">
        <f t="shared" si="7"/>
        <v>100</v>
      </c>
      <c r="D26" s="58">
        <f t="shared" si="8"/>
        <v>26.277372262773724</v>
      </c>
      <c r="E26" s="141">
        <f t="shared" si="8"/>
        <v>13.86861313868613</v>
      </c>
      <c r="F26" s="8">
        <f t="shared" si="8"/>
        <v>12.408759124087592</v>
      </c>
      <c r="G26" s="141">
        <f t="shared" si="8"/>
        <v>0</v>
      </c>
      <c r="H26" s="8">
        <f t="shared" si="8"/>
        <v>0</v>
      </c>
      <c r="I26" s="141">
        <f t="shared" si="8"/>
        <v>0</v>
      </c>
      <c r="J26" s="292">
        <f t="shared" si="8"/>
        <v>0</v>
      </c>
      <c r="K26" s="141">
        <f t="shared" si="8"/>
        <v>23.357664233576642</v>
      </c>
      <c r="L26" s="9">
        <f t="shared" si="8"/>
        <v>0.7299270072992701</v>
      </c>
      <c r="M26" s="7">
        <f t="shared" si="6"/>
        <v>0.7299270072992701</v>
      </c>
      <c r="N26" s="292">
        <f t="shared" si="6"/>
        <v>0</v>
      </c>
      <c r="O26" s="9">
        <f t="shared" si="6"/>
        <v>1.4598540145985401</v>
      </c>
      <c r="P26" s="9">
        <f t="shared" si="6"/>
        <v>39.416058394160586</v>
      </c>
      <c r="Q26" s="9">
        <f t="shared" si="6"/>
        <v>1.4598540145985401</v>
      </c>
      <c r="R26" s="9">
        <f t="shared" si="6"/>
        <v>7.2992700729927</v>
      </c>
      <c r="S26" s="142">
        <f t="shared" si="6"/>
        <v>0</v>
      </c>
      <c r="T26" s="141">
        <f t="shared" si="6"/>
        <v>0</v>
      </c>
      <c r="U26" s="9">
        <f t="shared" si="6"/>
        <v>0</v>
      </c>
      <c r="V26" s="9">
        <f t="shared" si="6"/>
        <v>0.7299270072992701</v>
      </c>
      <c r="W26" s="57">
        <f t="shared" si="6"/>
        <v>0</v>
      </c>
    </row>
    <row r="27" spans="2:23" ht="13.5">
      <c r="B27" s="300" t="s">
        <v>26</v>
      </c>
      <c r="C27" s="6">
        <f t="shared" si="7"/>
        <v>100.00000000000001</v>
      </c>
      <c r="D27" s="58">
        <f t="shared" si="8"/>
        <v>24.752475247524753</v>
      </c>
      <c r="E27" s="141">
        <f t="shared" si="8"/>
        <v>9.900990099009901</v>
      </c>
      <c r="F27" s="8">
        <f t="shared" si="8"/>
        <v>14.85148514851485</v>
      </c>
      <c r="G27" s="141">
        <f t="shared" si="8"/>
        <v>0</v>
      </c>
      <c r="H27" s="8">
        <f t="shared" si="8"/>
        <v>0</v>
      </c>
      <c r="I27" s="141">
        <f t="shared" si="8"/>
        <v>0</v>
      </c>
      <c r="J27" s="292">
        <f t="shared" si="8"/>
        <v>0</v>
      </c>
      <c r="K27" s="141">
        <f t="shared" si="8"/>
        <v>24.752475247524753</v>
      </c>
      <c r="L27" s="9">
        <f t="shared" si="8"/>
        <v>1.9801980198019802</v>
      </c>
      <c r="M27" s="7">
        <f t="shared" si="6"/>
        <v>0.9900990099009901</v>
      </c>
      <c r="N27" s="292">
        <f t="shared" si="6"/>
        <v>0.9900990099009901</v>
      </c>
      <c r="O27" s="9">
        <f t="shared" si="6"/>
        <v>0</v>
      </c>
      <c r="P27" s="9">
        <f t="shared" si="6"/>
        <v>42.57425742574257</v>
      </c>
      <c r="Q27" s="9">
        <f t="shared" si="6"/>
        <v>2.9702970297029703</v>
      </c>
      <c r="R27" s="9">
        <f t="shared" si="6"/>
        <v>2.9702970297029703</v>
      </c>
      <c r="S27" s="142">
        <f t="shared" si="6"/>
        <v>0</v>
      </c>
      <c r="T27" s="141">
        <f t="shared" si="6"/>
        <v>0</v>
      </c>
      <c r="U27" s="9">
        <f t="shared" si="6"/>
        <v>0</v>
      </c>
      <c r="V27" s="9">
        <f t="shared" si="6"/>
        <v>0.9900990099009901</v>
      </c>
      <c r="W27" s="57">
        <f t="shared" si="6"/>
        <v>0</v>
      </c>
    </row>
    <row r="28" spans="2:23" ht="13.5">
      <c r="B28" s="300" t="s">
        <v>27</v>
      </c>
      <c r="C28" s="6">
        <f t="shared" si="7"/>
        <v>100.00000000000001</v>
      </c>
      <c r="D28" s="58">
        <f t="shared" si="8"/>
        <v>40</v>
      </c>
      <c r="E28" s="141">
        <f t="shared" si="8"/>
        <v>23.684210526315788</v>
      </c>
      <c r="F28" s="8">
        <f t="shared" si="8"/>
        <v>16.315789473684212</v>
      </c>
      <c r="G28" s="141">
        <f t="shared" si="8"/>
        <v>0</v>
      </c>
      <c r="H28" s="8">
        <f t="shared" si="8"/>
        <v>0</v>
      </c>
      <c r="I28" s="141">
        <f t="shared" si="8"/>
        <v>0</v>
      </c>
      <c r="J28" s="292">
        <f t="shared" si="8"/>
        <v>0</v>
      </c>
      <c r="K28" s="141">
        <f t="shared" si="8"/>
        <v>23.157894736842106</v>
      </c>
      <c r="L28" s="9">
        <f t="shared" si="8"/>
        <v>0.5263157894736842</v>
      </c>
      <c r="M28" s="7">
        <f t="shared" si="6"/>
        <v>0</v>
      </c>
      <c r="N28" s="292">
        <f t="shared" si="6"/>
        <v>0.5263157894736842</v>
      </c>
      <c r="O28" s="9">
        <f t="shared" si="6"/>
        <v>0</v>
      </c>
      <c r="P28" s="9">
        <f t="shared" si="6"/>
        <v>34.73684210526316</v>
      </c>
      <c r="Q28" s="9">
        <f t="shared" si="6"/>
        <v>1.0526315789473684</v>
      </c>
      <c r="R28" s="9">
        <f t="shared" si="6"/>
        <v>0.5263157894736842</v>
      </c>
      <c r="S28" s="142">
        <f t="shared" si="6"/>
        <v>0</v>
      </c>
      <c r="T28" s="141">
        <f t="shared" si="6"/>
        <v>0</v>
      </c>
      <c r="U28" s="9">
        <f t="shared" si="6"/>
        <v>0</v>
      </c>
      <c r="V28" s="9">
        <f t="shared" si="6"/>
        <v>0</v>
      </c>
      <c r="W28" s="57">
        <f t="shared" si="6"/>
        <v>0</v>
      </c>
    </row>
    <row r="29" spans="2:23" ht="13.5">
      <c r="B29" s="300" t="s">
        <v>28</v>
      </c>
      <c r="C29" s="6">
        <f t="shared" si="7"/>
        <v>100</v>
      </c>
      <c r="D29" s="58">
        <f t="shared" si="8"/>
        <v>19.047619047619047</v>
      </c>
      <c r="E29" s="141">
        <f t="shared" si="8"/>
        <v>14.285714285714285</v>
      </c>
      <c r="F29" s="8">
        <f t="shared" si="8"/>
        <v>4.761904761904762</v>
      </c>
      <c r="G29" s="141">
        <f t="shared" si="8"/>
        <v>0</v>
      </c>
      <c r="H29" s="8">
        <f t="shared" si="8"/>
        <v>0</v>
      </c>
      <c r="I29" s="141">
        <f t="shared" si="8"/>
        <v>0</v>
      </c>
      <c r="J29" s="292">
        <f t="shared" si="8"/>
        <v>0</v>
      </c>
      <c r="K29" s="141">
        <f t="shared" si="8"/>
        <v>9.523809523809524</v>
      </c>
      <c r="L29" s="9">
        <f t="shared" si="8"/>
        <v>0</v>
      </c>
      <c r="M29" s="7">
        <f t="shared" si="6"/>
        <v>0</v>
      </c>
      <c r="N29" s="292">
        <f t="shared" si="6"/>
        <v>0</v>
      </c>
      <c r="O29" s="9">
        <f t="shared" si="6"/>
        <v>0</v>
      </c>
      <c r="P29" s="9">
        <f t="shared" si="6"/>
        <v>71.42857142857143</v>
      </c>
      <c r="Q29" s="9">
        <f t="shared" si="6"/>
        <v>0</v>
      </c>
      <c r="R29" s="9">
        <f t="shared" si="6"/>
        <v>0</v>
      </c>
      <c r="S29" s="142">
        <f t="shared" si="6"/>
        <v>0</v>
      </c>
      <c r="T29" s="141">
        <f t="shared" si="6"/>
        <v>0</v>
      </c>
      <c r="U29" s="9">
        <f t="shared" si="6"/>
        <v>0</v>
      </c>
      <c r="V29" s="9">
        <f t="shared" si="6"/>
        <v>0</v>
      </c>
      <c r="W29" s="57">
        <f t="shared" si="6"/>
        <v>0</v>
      </c>
    </row>
    <row r="30" spans="2:23" ht="13.5">
      <c r="B30" s="300" t="s">
        <v>29</v>
      </c>
      <c r="C30" s="6">
        <f t="shared" si="7"/>
        <v>99.99999999999999</v>
      </c>
      <c r="D30" s="58">
        <f t="shared" si="8"/>
        <v>19.047619047619047</v>
      </c>
      <c r="E30" s="141">
        <f t="shared" si="8"/>
        <v>4.761904761904762</v>
      </c>
      <c r="F30" s="8">
        <f t="shared" si="8"/>
        <v>14.285714285714285</v>
      </c>
      <c r="G30" s="141">
        <f t="shared" si="8"/>
        <v>0</v>
      </c>
      <c r="H30" s="8">
        <f t="shared" si="8"/>
        <v>0</v>
      </c>
      <c r="I30" s="141">
        <f t="shared" si="8"/>
        <v>0</v>
      </c>
      <c r="J30" s="292">
        <f t="shared" si="8"/>
        <v>0</v>
      </c>
      <c r="K30" s="141">
        <f t="shared" si="8"/>
        <v>23.809523809523807</v>
      </c>
      <c r="L30" s="9">
        <f t="shared" si="8"/>
        <v>0</v>
      </c>
      <c r="M30" s="7">
        <f t="shared" si="6"/>
        <v>0</v>
      </c>
      <c r="N30" s="292">
        <f t="shared" si="6"/>
        <v>0</v>
      </c>
      <c r="O30" s="9">
        <f t="shared" si="6"/>
        <v>4.761904761904762</v>
      </c>
      <c r="P30" s="9">
        <f t="shared" si="6"/>
        <v>47.61904761904761</v>
      </c>
      <c r="Q30" s="9">
        <f t="shared" si="6"/>
        <v>0</v>
      </c>
      <c r="R30" s="9">
        <f t="shared" si="6"/>
        <v>4.761904761904762</v>
      </c>
      <c r="S30" s="142">
        <f t="shared" si="6"/>
        <v>0</v>
      </c>
      <c r="T30" s="141">
        <f t="shared" si="6"/>
        <v>0</v>
      </c>
      <c r="U30" s="9">
        <f t="shared" si="6"/>
        <v>4.761904761904762</v>
      </c>
      <c r="V30" s="9">
        <f t="shared" si="6"/>
        <v>0</v>
      </c>
      <c r="W30" s="57">
        <f t="shared" si="6"/>
        <v>0</v>
      </c>
    </row>
    <row r="31" spans="2:23" ht="13.5">
      <c r="B31" s="300" t="s">
        <v>30</v>
      </c>
      <c r="C31" s="6">
        <f t="shared" si="7"/>
        <v>99.99999999999999</v>
      </c>
      <c r="D31" s="58">
        <f t="shared" si="8"/>
        <v>68.42105263157895</v>
      </c>
      <c r="E31" s="141">
        <f t="shared" si="8"/>
        <v>47.368421052631575</v>
      </c>
      <c r="F31" s="8">
        <f t="shared" si="8"/>
        <v>21.052631578947366</v>
      </c>
      <c r="G31" s="141">
        <f t="shared" si="8"/>
        <v>0</v>
      </c>
      <c r="H31" s="8">
        <f t="shared" si="8"/>
        <v>0</v>
      </c>
      <c r="I31" s="141">
        <f t="shared" si="8"/>
        <v>0</v>
      </c>
      <c r="J31" s="292">
        <f t="shared" si="8"/>
        <v>0</v>
      </c>
      <c r="K31" s="141">
        <f t="shared" si="8"/>
        <v>26.31578947368421</v>
      </c>
      <c r="L31" s="9">
        <f t="shared" si="8"/>
        <v>0</v>
      </c>
      <c r="M31" s="7">
        <f t="shared" si="6"/>
        <v>0</v>
      </c>
      <c r="N31" s="292">
        <f t="shared" si="6"/>
        <v>0</v>
      </c>
      <c r="O31" s="9">
        <f t="shared" si="6"/>
        <v>0</v>
      </c>
      <c r="P31" s="9">
        <f t="shared" si="6"/>
        <v>0</v>
      </c>
      <c r="Q31" s="9">
        <f t="shared" si="6"/>
        <v>0</v>
      </c>
      <c r="R31" s="9">
        <f t="shared" si="6"/>
        <v>5.263157894736842</v>
      </c>
      <c r="S31" s="142">
        <f t="shared" si="6"/>
        <v>0</v>
      </c>
      <c r="T31" s="141">
        <f t="shared" si="6"/>
        <v>0</v>
      </c>
      <c r="U31" s="9">
        <f t="shared" si="6"/>
        <v>0</v>
      </c>
      <c r="V31" s="9">
        <f t="shared" si="6"/>
        <v>0</v>
      </c>
      <c r="W31" s="57">
        <f t="shared" si="6"/>
        <v>0</v>
      </c>
    </row>
    <row r="32" spans="2:23" ht="13.5">
      <c r="B32" s="300" t="s">
        <v>31</v>
      </c>
      <c r="C32" s="6">
        <f t="shared" si="7"/>
        <v>100</v>
      </c>
      <c r="D32" s="58">
        <f t="shared" si="8"/>
        <v>47.40740740740741</v>
      </c>
      <c r="E32" s="141">
        <f t="shared" si="8"/>
        <v>18.51851851851852</v>
      </c>
      <c r="F32" s="8">
        <f t="shared" si="8"/>
        <v>28.888888888888886</v>
      </c>
      <c r="G32" s="141">
        <f t="shared" si="8"/>
        <v>0</v>
      </c>
      <c r="H32" s="8">
        <f t="shared" si="8"/>
        <v>0</v>
      </c>
      <c r="I32" s="141">
        <f t="shared" si="8"/>
        <v>0</v>
      </c>
      <c r="J32" s="292">
        <f t="shared" si="8"/>
        <v>0</v>
      </c>
      <c r="K32" s="141">
        <f t="shared" si="8"/>
        <v>28.14814814814815</v>
      </c>
      <c r="L32" s="9">
        <f t="shared" si="8"/>
        <v>1.4814814814814816</v>
      </c>
      <c r="M32" s="7">
        <f t="shared" si="6"/>
        <v>0.7407407407407408</v>
      </c>
      <c r="N32" s="292">
        <f t="shared" si="6"/>
        <v>0.7407407407407408</v>
      </c>
      <c r="O32" s="9">
        <f t="shared" si="6"/>
        <v>0.7407407407407408</v>
      </c>
      <c r="P32" s="9">
        <f t="shared" si="6"/>
        <v>16.296296296296298</v>
      </c>
      <c r="Q32" s="9">
        <f t="shared" si="6"/>
        <v>1.4814814814814816</v>
      </c>
      <c r="R32" s="9">
        <f t="shared" si="6"/>
        <v>4.444444444444445</v>
      </c>
      <c r="S32" s="142">
        <f t="shared" si="6"/>
        <v>0</v>
      </c>
      <c r="T32" s="141">
        <f t="shared" si="6"/>
        <v>0</v>
      </c>
      <c r="U32" s="9">
        <f t="shared" si="6"/>
        <v>0.7407407407407408</v>
      </c>
      <c r="V32" s="9">
        <f t="shared" si="6"/>
        <v>0</v>
      </c>
      <c r="W32" s="57">
        <f t="shared" si="6"/>
        <v>0</v>
      </c>
    </row>
    <row r="33" spans="2:23" ht="13.5">
      <c r="B33" s="300" t="s">
        <v>32</v>
      </c>
      <c r="C33" s="59">
        <f t="shared" si="7"/>
        <v>100.00000000000003</v>
      </c>
      <c r="D33" s="363">
        <f t="shared" si="8"/>
        <v>77.27952167414051</v>
      </c>
      <c r="E33" s="364">
        <f t="shared" si="8"/>
        <v>73.69207772795217</v>
      </c>
      <c r="F33" s="365">
        <f t="shared" si="8"/>
        <v>3.587443946188341</v>
      </c>
      <c r="G33" s="364">
        <f t="shared" si="8"/>
        <v>0</v>
      </c>
      <c r="H33" s="365">
        <f t="shared" si="8"/>
        <v>0</v>
      </c>
      <c r="I33" s="364">
        <f t="shared" si="8"/>
        <v>0</v>
      </c>
      <c r="J33" s="366">
        <f t="shared" si="8"/>
        <v>0</v>
      </c>
      <c r="K33" s="364">
        <f t="shared" si="8"/>
        <v>6.427503736920777</v>
      </c>
      <c r="L33" s="367">
        <f t="shared" si="8"/>
        <v>10.911808669656203</v>
      </c>
      <c r="M33" s="368">
        <f t="shared" si="6"/>
        <v>6.726457399103139</v>
      </c>
      <c r="N33" s="366">
        <f t="shared" si="6"/>
        <v>4.185351270553064</v>
      </c>
      <c r="O33" s="367">
        <f t="shared" si="6"/>
        <v>0</v>
      </c>
      <c r="P33" s="367">
        <f t="shared" si="6"/>
        <v>1.4947683109118086</v>
      </c>
      <c r="Q33" s="367">
        <f t="shared" si="6"/>
        <v>0.4484304932735426</v>
      </c>
      <c r="R33" s="367">
        <f t="shared" si="6"/>
        <v>3.43796711509716</v>
      </c>
      <c r="S33" s="369">
        <f t="shared" si="6"/>
        <v>0</v>
      </c>
      <c r="T33" s="364">
        <f t="shared" si="6"/>
        <v>0</v>
      </c>
      <c r="U33" s="367">
        <f t="shared" si="6"/>
        <v>0</v>
      </c>
      <c r="V33" s="367">
        <f t="shared" si="6"/>
        <v>0</v>
      </c>
      <c r="W33" s="370">
        <f t="shared" si="6"/>
        <v>0</v>
      </c>
    </row>
    <row r="34" spans="2:23" ht="13.5">
      <c r="B34" s="301" t="s">
        <v>33</v>
      </c>
      <c r="C34" s="6">
        <f t="shared" si="7"/>
        <v>100</v>
      </c>
      <c r="D34" s="58">
        <f t="shared" si="8"/>
        <v>8.130081300813007</v>
      </c>
      <c r="E34" s="141">
        <f t="shared" si="8"/>
        <v>4.0650406504065035</v>
      </c>
      <c r="F34" s="8">
        <f t="shared" si="8"/>
        <v>3.2520325203252036</v>
      </c>
      <c r="G34" s="141">
        <f t="shared" si="8"/>
        <v>0.8130081300813009</v>
      </c>
      <c r="H34" s="8">
        <f t="shared" si="8"/>
        <v>0</v>
      </c>
      <c r="I34" s="141">
        <f t="shared" si="8"/>
        <v>0</v>
      </c>
      <c r="J34" s="292">
        <f t="shared" si="8"/>
        <v>0</v>
      </c>
      <c r="K34" s="141">
        <f t="shared" si="8"/>
        <v>8.130081300813007</v>
      </c>
      <c r="L34" s="9">
        <f t="shared" si="8"/>
        <v>10.569105691056912</v>
      </c>
      <c r="M34" s="7">
        <f t="shared" si="6"/>
        <v>6.504065040650407</v>
      </c>
      <c r="N34" s="292">
        <f t="shared" si="6"/>
        <v>4.0650406504065035</v>
      </c>
      <c r="O34" s="9">
        <f t="shared" si="6"/>
        <v>0</v>
      </c>
      <c r="P34" s="9">
        <f t="shared" si="6"/>
        <v>24.390243902439025</v>
      </c>
      <c r="Q34" s="9">
        <f t="shared" si="6"/>
        <v>30.89430894308943</v>
      </c>
      <c r="R34" s="9">
        <f t="shared" si="6"/>
        <v>17.88617886178862</v>
      </c>
      <c r="S34" s="142">
        <f t="shared" si="6"/>
        <v>0</v>
      </c>
      <c r="T34" s="141">
        <f t="shared" si="6"/>
        <v>0</v>
      </c>
      <c r="U34" s="9">
        <f t="shared" si="6"/>
        <v>0.8130081300813009</v>
      </c>
      <c r="V34" s="9">
        <f t="shared" si="6"/>
        <v>0</v>
      </c>
      <c r="W34" s="57">
        <f t="shared" si="6"/>
        <v>0</v>
      </c>
    </row>
    <row r="35" spans="2:23" ht="13.5">
      <c r="B35" s="300" t="s">
        <v>24</v>
      </c>
      <c r="C35" s="6">
        <f t="shared" si="7"/>
        <v>99.99999999999999</v>
      </c>
      <c r="D35" s="58">
        <f t="shared" si="8"/>
        <v>6.60377358490566</v>
      </c>
      <c r="E35" s="141">
        <f t="shared" si="8"/>
        <v>2.8301886792452833</v>
      </c>
      <c r="F35" s="8">
        <f t="shared" si="8"/>
        <v>2.8301886792452833</v>
      </c>
      <c r="G35" s="141">
        <f t="shared" si="8"/>
        <v>0.9433962264150944</v>
      </c>
      <c r="H35" s="8">
        <f t="shared" si="8"/>
        <v>0</v>
      </c>
      <c r="I35" s="141">
        <f t="shared" si="8"/>
        <v>0</v>
      </c>
      <c r="J35" s="292">
        <f t="shared" si="8"/>
        <v>0</v>
      </c>
      <c r="K35" s="141">
        <f t="shared" si="8"/>
        <v>6.60377358490566</v>
      </c>
      <c r="L35" s="9">
        <f t="shared" si="8"/>
        <v>12.264150943396226</v>
      </c>
      <c r="M35" s="7">
        <f t="shared" si="6"/>
        <v>7.547169811320755</v>
      </c>
      <c r="N35" s="292">
        <f t="shared" si="6"/>
        <v>4.716981132075472</v>
      </c>
      <c r="O35" s="9">
        <f t="shared" si="6"/>
        <v>0</v>
      </c>
      <c r="P35" s="9">
        <f t="shared" si="6"/>
        <v>25.471698113207548</v>
      </c>
      <c r="Q35" s="9">
        <f t="shared" si="6"/>
        <v>33.0188679245283</v>
      </c>
      <c r="R35" s="9">
        <f t="shared" si="6"/>
        <v>16.037735849056602</v>
      </c>
      <c r="S35" s="142">
        <f t="shared" si="6"/>
        <v>0</v>
      </c>
      <c r="T35" s="141">
        <f t="shared" si="6"/>
        <v>0</v>
      </c>
      <c r="U35" s="9">
        <f t="shared" si="6"/>
        <v>0.9433962264150944</v>
      </c>
      <c r="V35" s="9">
        <f t="shared" si="6"/>
        <v>0</v>
      </c>
      <c r="W35" s="57">
        <f t="shared" si="6"/>
        <v>0</v>
      </c>
    </row>
    <row r="36" spans="2:23" ht="13.5">
      <c r="B36" s="300" t="s">
        <v>25</v>
      </c>
      <c r="C36" s="6">
        <f t="shared" si="7"/>
        <v>100</v>
      </c>
      <c r="D36" s="58">
        <f t="shared" si="8"/>
        <v>0</v>
      </c>
      <c r="E36" s="141">
        <f t="shared" si="8"/>
        <v>0</v>
      </c>
      <c r="F36" s="8">
        <f t="shared" si="8"/>
        <v>0</v>
      </c>
      <c r="G36" s="141">
        <f t="shared" si="8"/>
        <v>0</v>
      </c>
      <c r="H36" s="8">
        <f t="shared" si="8"/>
        <v>0</v>
      </c>
      <c r="I36" s="141">
        <f t="shared" si="8"/>
        <v>0</v>
      </c>
      <c r="J36" s="292">
        <f t="shared" si="8"/>
        <v>0</v>
      </c>
      <c r="K36" s="141">
        <f t="shared" si="8"/>
        <v>0</v>
      </c>
      <c r="L36" s="9">
        <f t="shared" si="8"/>
        <v>0</v>
      </c>
      <c r="M36" s="7">
        <f t="shared" si="6"/>
        <v>0</v>
      </c>
      <c r="N36" s="292">
        <f t="shared" si="6"/>
        <v>0</v>
      </c>
      <c r="O36" s="9">
        <f t="shared" si="6"/>
        <v>0</v>
      </c>
      <c r="P36" s="9">
        <f t="shared" si="6"/>
        <v>100</v>
      </c>
      <c r="Q36" s="9">
        <f t="shared" si="6"/>
        <v>0</v>
      </c>
      <c r="R36" s="9">
        <f t="shared" si="6"/>
        <v>0</v>
      </c>
      <c r="S36" s="142">
        <f t="shared" si="6"/>
        <v>0</v>
      </c>
      <c r="T36" s="141">
        <f t="shared" si="6"/>
        <v>0</v>
      </c>
      <c r="U36" s="9">
        <f t="shared" si="6"/>
        <v>0</v>
      </c>
      <c r="V36" s="9">
        <f t="shared" si="6"/>
        <v>0</v>
      </c>
      <c r="W36" s="57">
        <f t="shared" si="6"/>
        <v>0</v>
      </c>
    </row>
    <row r="37" spans="2:23" ht="13.5">
      <c r="B37" s="300" t="s">
        <v>26</v>
      </c>
      <c r="C37" s="6">
        <f t="shared" si="7"/>
        <v>99.99999999999999</v>
      </c>
      <c r="D37" s="58">
        <f t="shared" si="8"/>
        <v>33.33333333333333</v>
      </c>
      <c r="E37" s="141">
        <f t="shared" si="8"/>
        <v>33.33333333333333</v>
      </c>
      <c r="F37" s="8">
        <f t="shared" si="8"/>
        <v>0</v>
      </c>
      <c r="G37" s="141">
        <f t="shared" si="8"/>
        <v>0</v>
      </c>
      <c r="H37" s="8">
        <f t="shared" si="8"/>
        <v>0</v>
      </c>
      <c r="I37" s="141">
        <f t="shared" si="8"/>
        <v>0</v>
      </c>
      <c r="J37" s="292">
        <f t="shared" si="8"/>
        <v>0</v>
      </c>
      <c r="K37" s="141">
        <f t="shared" si="8"/>
        <v>33.33333333333333</v>
      </c>
      <c r="L37" s="9">
        <f t="shared" si="8"/>
        <v>0</v>
      </c>
      <c r="M37" s="7">
        <f t="shared" si="6"/>
        <v>0</v>
      </c>
      <c r="N37" s="292">
        <f t="shared" si="6"/>
        <v>0</v>
      </c>
      <c r="O37" s="9">
        <f t="shared" si="6"/>
        <v>0</v>
      </c>
      <c r="P37" s="9">
        <f t="shared" si="6"/>
        <v>0</v>
      </c>
      <c r="Q37" s="9">
        <f t="shared" si="6"/>
        <v>0</v>
      </c>
      <c r="R37" s="9">
        <f t="shared" si="6"/>
        <v>33.33333333333333</v>
      </c>
      <c r="S37" s="142">
        <f t="shared" si="6"/>
        <v>0</v>
      </c>
      <c r="T37" s="141">
        <f t="shared" si="6"/>
        <v>0</v>
      </c>
      <c r="U37" s="9">
        <f t="shared" si="6"/>
        <v>0</v>
      </c>
      <c r="V37" s="9">
        <f t="shared" si="6"/>
        <v>0</v>
      </c>
      <c r="W37" s="57">
        <f t="shared" si="6"/>
        <v>0</v>
      </c>
    </row>
    <row r="38" spans="2:23" ht="13.5">
      <c r="B38" s="300" t="s">
        <v>27</v>
      </c>
      <c r="C38" s="6">
        <f t="shared" si="7"/>
        <v>100</v>
      </c>
      <c r="D38" s="58">
        <f t="shared" si="8"/>
        <v>11.11111111111111</v>
      </c>
      <c r="E38" s="141">
        <f t="shared" si="8"/>
        <v>11.11111111111111</v>
      </c>
      <c r="F38" s="8">
        <f t="shared" si="8"/>
        <v>0</v>
      </c>
      <c r="G38" s="141">
        <f t="shared" si="8"/>
        <v>0</v>
      </c>
      <c r="H38" s="8">
        <f t="shared" si="8"/>
        <v>0</v>
      </c>
      <c r="I38" s="141">
        <f t="shared" si="8"/>
        <v>0</v>
      </c>
      <c r="J38" s="292">
        <f t="shared" si="8"/>
        <v>0</v>
      </c>
      <c r="K38" s="141">
        <f t="shared" si="8"/>
        <v>11.11111111111111</v>
      </c>
      <c r="L38" s="9">
        <f t="shared" si="8"/>
        <v>0</v>
      </c>
      <c r="M38" s="7">
        <f t="shared" si="6"/>
        <v>0</v>
      </c>
      <c r="N38" s="292">
        <f t="shared" si="6"/>
        <v>0</v>
      </c>
      <c r="O38" s="9">
        <f t="shared" si="6"/>
        <v>0</v>
      </c>
      <c r="P38" s="9">
        <f t="shared" si="6"/>
        <v>11.11111111111111</v>
      </c>
      <c r="Q38" s="9">
        <f t="shared" si="6"/>
        <v>22.22222222222222</v>
      </c>
      <c r="R38" s="9">
        <f t="shared" si="6"/>
        <v>44.44444444444444</v>
      </c>
      <c r="S38" s="142">
        <f t="shared" si="6"/>
        <v>0</v>
      </c>
      <c r="T38" s="141">
        <f t="shared" si="6"/>
        <v>0</v>
      </c>
      <c r="U38" s="9">
        <f t="shared" si="6"/>
        <v>0</v>
      </c>
      <c r="V38" s="9">
        <f t="shared" si="6"/>
        <v>0</v>
      </c>
      <c r="W38" s="57">
        <f t="shared" si="6"/>
        <v>0</v>
      </c>
    </row>
    <row r="39" spans="2:23" ht="14.25" thickBot="1">
      <c r="B39" s="302" t="s">
        <v>29</v>
      </c>
      <c r="C39" s="143">
        <f t="shared" si="7"/>
        <v>100</v>
      </c>
      <c r="D39" s="61">
        <f t="shared" si="8"/>
        <v>25</v>
      </c>
      <c r="E39" s="146">
        <f t="shared" si="8"/>
        <v>0</v>
      </c>
      <c r="F39" s="145">
        <f t="shared" si="8"/>
        <v>25</v>
      </c>
      <c r="G39" s="146">
        <f t="shared" si="8"/>
        <v>0</v>
      </c>
      <c r="H39" s="145">
        <f t="shared" si="8"/>
        <v>0</v>
      </c>
      <c r="I39" s="146">
        <f t="shared" si="8"/>
        <v>0</v>
      </c>
      <c r="J39" s="296">
        <f t="shared" si="8"/>
        <v>0</v>
      </c>
      <c r="K39" s="146">
        <f t="shared" si="8"/>
        <v>25</v>
      </c>
      <c r="L39" s="10">
        <f t="shared" si="8"/>
        <v>0</v>
      </c>
      <c r="M39" s="144">
        <f t="shared" si="6"/>
        <v>0</v>
      </c>
      <c r="N39" s="296">
        <f t="shared" si="6"/>
        <v>0</v>
      </c>
      <c r="O39" s="10">
        <f t="shared" si="6"/>
        <v>0</v>
      </c>
      <c r="P39" s="10">
        <f t="shared" si="6"/>
        <v>25</v>
      </c>
      <c r="Q39" s="10">
        <f t="shared" si="6"/>
        <v>25</v>
      </c>
      <c r="R39" s="10">
        <f t="shared" si="6"/>
        <v>0</v>
      </c>
      <c r="S39" s="297">
        <f t="shared" si="6"/>
        <v>0</v>
      </c>
      <c r="T39" s="146">
        <f t="shared" si="6"/>
        <v>0</v>
      </c>
      <c r="U39" s="10">
        <f t="shared" si="6"/>
        <v>0</v>
      </c>
      <c r="V39" s="10">
        <f t="shared" si="6"/>
        <v>0</v>
      </c>
      <c r="W39" s="60">
        <f t="shared" si="6"/>
        <v>0</v>
      </c>
    </row>
  </sheetData>
  <sheetProtection/>
  <mergeCells count="25">
    <mergeCell ref="W4:W5"/>
    <mergeCell ref="N4:N5"/>
    <mergeCell ref="O4:O5"/>
    <mergeCell ref="Q4:Q5"/>
    <mergeCell ref="R4:R5"/>
    <mergeCell ref="S4:S5"/>
    <mergeCell ref="T4:T5"/>
    <mergeCell ref="K4:K5"/>
    <mergeCell ref="L4:L5"/>
    <mergeCell ref="U4:U5"/>
    <mergeCell ref="V4:V5"/>
    <mergeCell ref="G4:G5"/>
    <mergeCell ref="H4:H5"/>
    <mergeCell ref="I4:I5"/>
    <mergeCell ref="J4:J5"/>
    <mergeCell ref="M4:M5"/>
    <mergeCell ref="T2:W2"/>
    <mergeCell ref="B3:B5"/>
    <mergeCell ref="C3:C4"/>
    <mergeCell ref="D3:J3"/>
    <mergeCell ref="M3:N3"/>
    <mergeCell ref="T3:W3"/>
    <mergeCell ref="D4:D5"/>
    <mergeCell ref="E4:E5"/>
    <mergeCell ref="F4:F5"/>
  </mergeCells>
  <printOptions horizontalCentered="1" verticalCentered="1"/>
  <pageMargins left="0" right="0.7874015748031497" top="0" bottom="0" header="0" footer="0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5.875" defaultRowHeight="13.5"/>
  <cols>
    <col min="1" max="1" width="9.00390625" style="64" customWidth="1"/>
    <col min="2" max="2" width="12.50390625" style="64" customWidth="1"/>
    <col min="3" max="3" width="11.125" style="64" bestFit="1" customWidth="1"/>
    <col min="4" max="4" width="9.00390625" style="64" customWidth="1"/>
    <col min="5" max="5" width="7.50390625" style="64" customWidth="1"/>
    <col min="6" max="6" width="7.125" style="64" customWidth="1"/>
    <col min="7" max="10" width="5.875" style="64" customWidth="1"/>
    <col min="11" max="11" width="8.25390625" style="64" customWidth="1"/>
    <col min="12" max="14" width="6.875" style="64" customWidth="1"/>
    <col min="15" max="15" width="6.00390625" style="64" customWidth="1"/>
    <col min="16" max="18" width="7.125" style="64" customWidth="1"/>
    <col min="19" max="19" width="4.50390625" style="64" customWidth="1"/>
    <col min="20" max="22" width="4.375" style="64" customWidth="1"/>
    <col min="23" max="23" width="4.50390625" style="64" customWidth="1"/>
    <col min="24" max="250" width="9.00390625" style="64" customWidth="1"/>
    <col min="251" max="251" width="12.50390625" style="64" customWidth="1"/>
    <col min="252" max="252" width="11.125" style="64" bestFit="1" customWidth="1"/>
    <col min="253" max="253" width="9.00390625" style="64" customWidth="1"/>
    <col min="254" max="254" width="7.50390625" style="64" customWidth="1"/>
    <col min="255" max="255" width="7.125" style="64" customWidth="1"/>
    <col min="256" max="16384" width="5.875" style="64" customWidth="1"/>
  </cols>
  <sheetData>
    <row r="1" ht="17.25">
      <c r="B1" s="63" t="s">
        <v>81</v>
      </c>
    </row>
    <row r="2" spans="2:23" ht="18" thickBot="1">
      <c r="B2" s="63"/>
      <c r="T2" s="381" t="s">
        <v>84</v>
      </c>
      <c r="U2" s="381"/>
      <c r="V2" s="381"/>
      <c r="W2" s="381"/>
    </row>
    <row r="3" spans="2:23" ht="29.25" customHeight="1" thickBot="1">
      <c r="B3" s="510" t="s">
        <v>0</v>
      </c>
      <c r="C3" s="513" t="s">
        <v>1</v>
      </c>
      <c r="D3" s="515" t="s">
        <v>2</v>
      </c>
      <c r="E3" s="516"/>
      <c r="F3" s="516"/>
      <c r="G3" s="516"/>
      <c r="H3" s="516"/>
      <c r="I3" s="516"/>
      <c r="J3" s="517"/>
      <c r="K3" s="65" t="s">
        <v>45</v>
      </c>
      <c r="L3" s="66" t="s">
        <v>46</v>
      </c>
      <c r="M3" s="502" t="s">
        <v>3</v>
      </c>
      <c r="N3" s="503"/>
      <c r="O3" s="65" t="s">
        <v>47</v>
      </c>
      <c r="P3" s="65" t="s">
        <v>48</v>
      </c>
      <c r="Q3" s="65" t="s">
        <v>49</v>
      </c>
      <c r="R3" s="65" t="s">
        <v>50</v>
      </c>
      <c r="S3" s="66" t="s">
        <v>51</v>
      </c>
      <c r="T3" s="504" t="s">
        <v>52</v>
      </c>
      <c r="U3" s="505"/>
      <c r="V3" s="505"/>
      <c r="W3" s="506"/>
    </row>
    <row r="4" spans="2:23" ht="45.75" customHeight="1">
      <c r="B4" s="511"/>
      <c r="C4" s="514"/>
      <c r="D4" s="518" t="s">
        <v>4</v>
      </c>
      <c r="E4" s="520" t="s">
        <v>5</v>
      </c>
      <c r="F4" s="496" t="s">
        <v>6</v>
      </c>
      <c r="G4" s="496" t="s">
        <v>7</v>
      </c>
      <c r="H4" s="496" t="s">
        <v>8</v>
      </c>
      <c r="I4" s="496" t="s">
        <v>9</v>
      </c>
      <c r="J4" s="498" t="s">
        <v>10</v>
      </c>
      <c r="K4" s="489" t="s">
        <v>11</v>
      </c>
      <c r="L4" s="500" t="s">
        <v>4</v>
      </c>
      <c r="M4" s="507" t="s">
        <v>12</v>
      </c>
      <c r="N4" s="498" t="s">
        <v>13</v>
      </c>
      <c r="O4" s="509" t="s">
        <v>14</v>
      </c>
      <c r="P4" s="67" t="s">
        <v>53</v>
      </c>
      <c r="Q4" s="489" t="s">
        <v>15</v>
      </c>
      <c r="R4" s="490" t="s">
        <v>16</v>
      </c>
      <c r="S4" s="491" t="s">
        <v>54</v>
      </c>
      <c r="T4" s="492" t="s">
        <v>17</v>
      </c>
      <c r="U4" s="494" t="s">
        <v>18</v>
      </c>
      <c r="V4" s="494" t="s">
        <v>19</v>
      </c>
      <c r="W4" s="487" t="s">
        <v>20</v>
      </c>
    </row>
    <row r="5" spans="2:23" ht="44.25" customHeight="1" thickBot="1">
      <c r="B5" s="512"/>
      <c r="C5" s="68" t="s">
        <v>21</v>
      </c>
      <c r="D5" s="519"/>
      <c r="E5" s="521"/>
      <c r="F5" s="497"/>
      <c r="G5" s="497"/>
      <c r="H5" s="497"/>
      <c r="I5" s="497"/>
      <c r="J5" s="499"/>
      <c r="K5" s="489"/>
      <c r="L5" s="501"/>
      <c r="M5" s="508"/>
      <c r="N5" s="499"/>
      <c r="O5" s="509"/>
      <c r="P5" s="69" t="s">
        <v>22</v>
      </c>
      <c r="Q5" s="489"/>
      <c r="R5" s="490"/>
      <c r="S5" s="491"/>
      <c r="T5" s="493"/>
      <c r="U5" s="495"/>
      <c r="V5" s="495"/>
      <c r="W5" s="488"/>
    </row>
    <row r="6" spans="2:23" ht="13.5" customHeight="1">
      <c r="B6" s="70" t="s">
        <v>55</v>
      </c>
      <c r="C6" s="71"/>
      <c r="D6" s="72"/>
      <c r="E6" s="73"/>
      <c r="F6" s="74"/>
      <c r="G6" s="74"/>
      <c r="H6" s="74"/>
      <c r="I6" s="74"/>
      <c r="J6" s="75"/>
      <c r="K6" s="76"/>
      <c r="L6" s="77"/>
      <c r="M6" s="78"/>
      <c r="N6" s="75"/>
      <c r="O6" s="79"/>
      <c r="P6" s="80"/>
      <c r="Q6" s="76"/>
      <c r="R6" s="81"/>
      <c r="S6" s="82"/>
      <c r="T6" s="83"/>
      <c r="U6" s="84"/>
      <c r="V6" s="84"/>
      <c r="W6" s="85"/>
    </row>
    <row r="7" spans="2:23" s="354" customFormat="1" ht="13.5" customHeight="1">
      <c r="B7" s="87" t="s">
        <v>56</v>
      </c>
      <c r="C7" s="309">
        <f aca="true" t="shared" si="0" ref="C7:C13">D7+K7+L7+O7+P7+Q7+R7+S7</f>
        <v>194</v>
      </c>
      <c r="D7" s="310">
        <f>SUM(E7:J7)</f>
        <v>106</v>
      </c>
      <c r="E7" s="311">
        <v>105</v>
      </c>
      <c r="F7" s="312">
        <v>1</v>
      </c>
      <c r="G7" s="312">
        <v>0</v>
      </c>
      <c r="H7" s="312">
        <v>0</v>
      </c>
      <c r="I7" s="312">
        <v>0</v>
      </c>
      <c r="J7" s="313">
        <v>0</v>
      </c>
      <c r="K7" s="314">
        <v>3</v>
      </c>
      <c r="L7" s="314">
        <f>SUM(M7:N7)</f>
        <v>0</v>
      </c>
      <c r="M7" s="315">
        <v>0</v>
      </c>
      <c r="N7" s="313">
        <v>0</v>
      </c>
      <c r="O7" s="314">
        <v>0</v>
      </c>
      <c r="P7" s="314">
        <v>0</v>
      </c>
      <c r="Q7" s="314">
        <v>0</v>
      </c>
      <c r="R7" s="314">
        <v>85</v>
      </c>
      <c r="S7" s="316">
        <v>0</v>
      </c>
      <c r="T7" s="317">
        <v>0</v>
      </c>
      <c r="U7" s="314">
        <v>0</v>
      </c>
      <c r="V7" s="314">
        <v>0</v>
      </c>
      <c r="W7" s="318">
        <v>0</v>
      </c>
    </row>
    <row r="8" spans="2:23" ht="13.5" customHeight="1">
      <c r="B8" s="87" t="s">
        <v>57</v>
      </c>
      <c r="C8" s="309">
        <f t="shared" si="0"/>
        <v>8897</v>
      </c>
      <c r="D8" s="310">
        <f aca="true" t="shared" si="1" ref="D8:I8">SUM(D9:D13)</f>
        <v>6718</v>
      </c>
      <c r="E8" s="321">
        <f t="shared" si="1"/>
        <v>6181</v>
      </c>
      <c r="F8" s="322">
        <f t="shared" si="1"/>
        <v>460</v>
      </c>
      <c r="G8" s="322">
        <f t="shared" si="1"/>
        <v>0</v>
      </c>
      <c r="H8" s="322">
        <f t="shared" si="1"/>
        <v>2</v>
      </c>
      <c r="I8" s="322">
        <f t="shared" si="1"/>
        <v>75</v>
      </c>
      <c r="J8" s="323">
        <f aca="true" t="shared" si="2" ref="J8:R8">SUM(J9:J13)</f>
        <v>0</v>
      </c>
      <c r="K8" s="324">
        <f t="shared" si="2"/>
        <v>656</v>
      </c>
      <c r="L8" s="314">
        <f t="shared" si="2"/>
        <v>598</v>
      </c>
      <c r="M8" s="325">
        <f t="shared" si="2"/>
        <v>109</v>
      </c>
      <c r="N8" s="323">
        <f t="shared" si="2"/>
        <v>489</v>
      </c>
      <c r="O8" s="324">
        <f t="shared" si="2"/>
        <v>21</v>
      </c>
      <c r="P8" s="324">
        <f t="shared" si="2"/>
        <v>408</v>
      </c>
      <c r="Q8" s="324">
        <f t="shared" si="2"/>
        <v>67</v>
      </c>
      <c r="R8" s="324">
        <f t="shared" si="2"/>
        <v>429</v>
      </c>
      <c r="S8" s="326">
        <f>'【男】国・私立'!S8+'【女】国・私立'!S8</f>
        <v>0</v>
      </c>
      <c r="T8" s="327">
        <f>SUM(T9:T13)</f>
        <v>0</v>
      </c>
      <c r="U8" s="324">
        <f>SUM(U9:U13)</f>
        <v>1</v>
      </c>
      <c r="V8" s="324">
        <f>SUM(V9:V13)</f>
        <v>0</v>
      </c>
      <c r="W8" s="328">
        <f>SUM(W9:W13)</f>
        <v>0</v>
      </c>
    </row>
    <row r="9" spans="2:23" ht="13.5" customHeight="1">
      <c r="B9" s="99" t="s">
        <v>24</v>
      </c>
      <c r="C9" s="309">
        <f t="shared" si="0"/>
        <v>8463</v>
      </c>
      <c r="D9" s="310">
        <f>SUM(E9:J9)</f>
        <v>6547</v>
      </c>
      <c r="E9" s="321">
        <f>'【男】国・私立'!E9+'【女】国・私立'!E9</f>
        <v>6123</v>
      </c>
      <c r="F9" s="322">
        <f>'【男】国・私立'!F9+'【女】国・私立'!F9</f>
        <v>408</v>
      </c>
      <c r="G9" s="322">
        <f>'【男】国・私立'!G9+'【女】国・私立'!G9</f>
        <v>0</v>
      </c>
      <c r="H9" s="322">
        <f>'【男】国・私立'!H9+'【女】国・私立'!H9</f>
        <v>2</v>
      </c>
      <c r="I9" s="322">
        <f>'【男】国・私立'!I9+'【女】国・私立'!I9</f>
        <v>14</v>
      </c>
      <c r="J9" s="323">
        <f>'【男】国・私立'!J9+'【女】国・私立'!J9</f>
        <v>0</v>
      </c>
      <c r="K9" s="324">
        <f>'【男】国・私立'!K9+'【女】国・私立'!K9</f>
        <v>556</v>
      </c>
      <c r="L9" s="314">
        <f>SUM(M9:N9)</f>
        <v>598</v>
      </c>
      <c r="M9" s="325">
        <f>'【男】国・私立'!M9+'【女】国・私立'!M9</f>
        <v>109</v>
      </c>
      <c r="N9" s="323">
        <f>'【男】国・私立'!N9+'【女】国・私立'!N9</f>
        <v>489</v>
      </c>
      <c r="O9" s="324">
        <f>'【男】国・私立'!O9+'【女】国・私立'!O9</f>
        <v>19</v>
      </c>
      <c r="P9" s="324">
        <f>'【男】国・私立'!P9+'【女】国・私立'!P9</f>
        <v>300</v>
      </c>
      <c r="Q9" s="324">
        <f>'【男】国・私立'!Q9+'【女】国・私立'!Q9</f>
        <v>50</v>
      </c>
      <c r="R9" s="324">
        <f>'【男】国・私立'!R9+'【女】国・私立'!R9</f>
        <v>393</v>
      </c>
      <c r="S9" s="326">
        <f>'【男】国・私立'!S9+'【女】国・私立'!S9</f>
        <v>0</v>
      </c>
      <c r="T9" s="327">
        <f>'【男】国・私立'!T9+'【女】国・私立'!T9</f>
        <v>0</v>
      </c>
      <c r="U9" s="324">
        <f>'【男】国・私立'!U9+'【女】国・私立'!U9</f>
        <v>1</v>
      </c>
      <c r="V9" s="324">
        <f>'【男】国・私立'!V9+'【女】国・私立'!V9</f>
        <v>0</v>
      </c>
      <c r="W9" s="328">
        <f>'【男】国・私立'!W9+'【女】国・私立'!W9</f>
        <v>0</v>
      </c>
    </row>
    <row r="10" spans="2:23" ht="13.5" customHeight="1">
      <c r="B10" s="100" t="s">
        <v>27</v>
      </c>
      <c r="C10" s="309">
        <f t="shared" si="0"/>
        <v>67</v>
      </c>
      <c r="D10" s="310">
        <f>SUM(E10:J10)</f>
        <v>25</v>
      </c>
      <c r="E10" s="321">
        <f>'【男】国・私立'!E10+'【女】国・私立'!E10</f>
        <v>16</v>
      </c>
      <c r="F10" s="322">
        <f>'【男】国・私立'!F10+'【女】国・私立'!F10</f>
        <v>9</v>
      </c>
      <c r="G10" s="322">
        <f>'【男】国・私立'!G10+'【女】国・私立'!G10</f>
        <v>0</v>
      </c>
      <c r="H10" s="322">
        <f>'【男】国・私立'!H10+'【女】国・私立'!H10</f>
        <v>0</v>
      </c>
      <c r="I10" s="322">
        <f>'【男】国・私立'!I10+'【女】国・私立'!I10</f>
        <v>0</v>
      </c>
      <c r="J10" s="323">
        <f>'【男】国・私立'!J10+'【女】国・私立'!J10</f>
        <v>0</v>
      </c>
      <c r="K10" s="324">
        <f>'【男】国・私立'!K10+'【女】国・私立'!K10</f>
        <v>12</v>
      </c>
      <c r="L10" s="314">
        <f>SUM(M10:N10)</f>
        <v>0</v>
      </c>
      <c r="M10" s="325">
        <f>'【男】国・私立'!M10+'【女】国・私立'!M10</f>
        <v>0</v>
      </c>
      <c r="N10" s="323">
        <f>'【男】国・私立'!N10+'【女】国・私立'!N10</f>
        <v>0</v>
      </c>
      <c r="O10" s="324">
        <f>'【男】国・私立'!O10+'【女】国・私立'!O10</f>
        <v>2</v>
      </c>
      <c r="P10" s="324">
        <f>'【男】国・私立'!P10+'【女】国・私立'!P10</f>
        <v>26</v>
      </c>
      <c r="Q10" s="324">
        <f>'【男】国・私立'!Q10+'【女】国・私立'!Q10</f>
        <v>0</v>
      </c>
      <c r="R10" s="324">
        <f>'【男】国・私立'!R10+'【女】国・私立'!R10</f>
        <v>2</v>
      </c>
      <c r="S10" s="326">
        <f>'【男】国・私立'!S10+'【女】国・私立'!S10</f>
        <v>0</v>
      </c>
      <c r="T10" s="327">
        <f>'【男】国・私立'!T10+'【女】国・私立'!T10</f>
        <v>0</v>
      </c>
      <c r="U10" s="324">
        <f>'【男】国・私立'!U10+'【女】国・私立'!U10</f>
        <v>0</v>
      </c>
      <c r="V10" s="324">
        <f>'【男】国・私立'!V10+'【女】国・私立'!V10</f>
        <v>0</v>
      </c>
      <c r="W10" s="328">
        <f>'【男】国・私立'!W10+'【女】国・私立'!W10</f>
        <v>0</v>
      </c>
    </row>
    <row r="11" spans="2:23" ht="13.5" customHeight="1">
      <c r="B11" s="100" t="s">
        <v>58</v>
      </c>
      <c r="C11" s="309">
        <f t="shared" si="0"/>
        <v>62</v>
      </c>
      <c r="D11" s="310">
        <f>SUM(E11:J11)</f>
        <v>61</v>
      </c>
      <c r="E11" s="321">
        <f>'【男】国・私立'!E11+'【女】国・私立'!E11</f>
        <v>0</v>
      </c>
      <c r="F11" s="322">
        <f>'【男】国・私立'!F11+'【女】国・私立'!F11</f>
        <v>0</v>
      </c>
      <c r="G11" s="322">
        <f>'【男】国・私立'!G11+'【女】国・私立'!G11</f>
        <v>0</v>
      </c>
      <c r="H11" s="322">
        <f>'【男】国・私立'!H11+'【女】国・私立'!H11</f>
        <v>0</v>
      </c>
      <c r="I11" s="322">
        <f>'【男】国・私立'!I11+'【女】国・私立'!I11</f>
        <v>61</v>
      </c>
      <c r="J11" s="323">
        <f>'【男】国・私立'!J11+'【女】国・私立'!J11</f>
        <v>0</v>
      </c>
      <c r="K11" s="324">
        <f>'【男】国・私立'!K11+'【女】国・私立'!K11</f>
        <v>0</v>
      </c>
      <c r="L11" s="314">
        <f>SUM(M11:N11)</f>
        <v>0</v>
      </c>
      <c r="M11" s="325">
        <f>'【男】国・私立'!M11+'【女】国・私立'!M11</f>
        <v>0</v>
      </c>
      <c r="N11" s="323">
        <f>'【男】国・私立'!N11+'【女】国・私立'!N11</f>
        <v>0</v>
      </c>
      <c r="O11" s="324">
        <f>'【男】国・私立'!O11+'【女】国・私立'!O11</f>
        <v>0</v>
      </c>
      <c r="P11" s="324">
        <f>'【男】国・私立'!P11+'【女】国・私立'!P11</f>
        <v>0</v>
      </c>
      <c r="Q11" s="324">
        <f>'【男】国・私立'!Q11+'【女】国・私立'!Q11</f>
        <v>0</v>
      </c>
      <c r="R11" s="324">
        <f>'【男】国・私立'!R11+'【女】国・私立'!R11</f>
        <v>1</v>
      </c>
      <c r="S11" s="326">
        <f>'【男】国・私立'!S11+'【女】国・私立'!S11</f>
        <v>0</v>
      </c>
      <c r="T11" s="327">
        <f>'【男】国・私立'!T11+'【女】国・私立'!T11</f>
        <v>0</v>
      </c>
      <c r="U11" s="324">
        <f>'【男】国・私立'!U11+'【女】国・私立'!U11</f>
        <v>0</v>
      </c>
      <c r="V11" s="324">
        <f>'【男】国・私立'!V11+'【女】国・私立'!V11</f>
        <v>0</v>
      </c>
      <c r="W11" s="328">
        <f>'【男】国・私立'!W11+'【女】国・私立'!W11</f>
        <v>0</v>
      </c>
    </row>
    <row r="12" spans="2:23" ht="13.5" customHeight="1">
      <c r="B12" s="100" t="s">
        <v>59</v>
      </c>
      <c r="C12" s="309">
        <f t="shared" si="0"/>
        <v>16</v>
      </c>
      <c r="D12" s="310">
        <f>SUM(E12:J12)</f>
        <v>2</v>
      </c>
      <c r="E12" s="321">
        <f>'【男】国・私立'!E12+'【女】国・私立'!E12</f>
        <v>1</v>
      </c>
      <c r="F12" s="322">
        <f>'【男】国・私立'!F12+'【女】国・私立'!F12</f>
        <v>1</v>
      </c>
      <c r="G12" s="322">
        <f>'【男】国・私立'!G12+'【女】国・私立'!G12</f>
        <v>0</v>
      </c>
      <c r="H12" s="322">
        <f>'【男】国・私立'!H12+'【女】国・私立'!H12</f>
        <v>0</v>
      </c>
      <c r="I12" s="322">
        <f>'【男】国・私立'!I12+'【女】国・私立'!I12</f>
        <v>0</v>
      </c>
      <c r="J12" s="323">
        <f>'【男】国・私立'!J12+'【女】国・私立'!J12</f>
        <v>0</v>
      </c>
      <c r="K12" s="324">
        <f>'【男】国・私立'!K12+'【女】国・私立'!K12</f>
        <v>6</v>
      </c>
      <c r="L12" s="314">
        <f>SUM(M12:N12)</f>
        <v>0</v>
      </c>
      <c r="M12" s="325">
        <f>'【男】国・私立'!M12+'【女】国・私立'!M12</f>
        <v>0</v>
      </c>
      <c r="N12" s="323">
        <f>'【男】国・私立'!N12+'【女】国・私立'!N12</f>
        <v>0</v>
      </c>
      <c r="O12" s="324">
        <f>'【男】国・私立'!O12+'【女】国・私立'!O12</f>
        <v>0</v>
      </c>
      <c r="P12" s="324">
        <f>'【男】国・私立'!P12+'【女】国・私立'!P12</f>
        <v>8</v>
      </c>
      <c r="Q12" s="324">
        <f>'【男】国・私立'!Q12+'【女】国・私立'!Q12</f>
        <v>0</v>
      </c>
      <c r="R12" s="324">
        <f>'【男】国・私立'!R12+'【女】国・私立'!R12</f>
        <v>0</v>
      </c>
      <c r="S12" s="326">
        <f>'【男】国・私立'!S12+'【女】国・私立'!S12</f>
        <v>0</v>
      </c>
      <c r="T12" s="327">
        <f>'【男】国・私立'!T12+'【女】国・私立'!T12</f>
        <v>0</v>
      </c>
      <c r="U12" s="324">
        <f>'【男】国・私立'!U12+'【女】国・私立'!U12</f>
        <v>0</v>
      </c>
      <c r="V12" s="324">
        <f>'【男】国・私立'!V12+'【女】国・私立'!V12</f>
        <v>0</v>
      </c>
      <c r="W12" s="328">
        <f>'【男】国・私立'!W12+'【女】国・私立'!W12</f>
        <v>0</v>
      </c>
    </row>
    <row r="13" spans="2:23" ht="13.5" customHeight="1">
      <c r="B13" s="100" t="s">
        <v>31</v>
      </c>
      <c r="C13" s="319">
        <f t="shared" si="0"/>
        <v>289</v>
      </c>
      <c r="D13" s="310">
        <f>SUM(E13:J13)</f>
        <v>83</v>
      </c>
      <c r="E13" s="321">
        <f>'【男】国・私立'!E13+'【女】国・私立'!E13</f>
        <v>41</v>
      </c>
      <c r="F13" s="322">
        <f>'【男】国・私立'!F13+'【女】国・私立'!F13</f>
        <v>42</v>
      </c>
      <c r="G13" s="322">
        <f>'【男】国・私立'!G13+'【女】国・私立'!G13</f>
        <v>0</v>
      </c>
      <c r="H13" s="322">
        <f>'【男】国・私立'!H13+'【女】国・私立'!H13</f>
        <v>0</v>
      </c>
      <c r="I13" s="322">
        <f>'【男】国・私立'!I13+'【女】国・私立'!I13</f>
        <v>0</v>
      </c>
      <c r="J13" s="323">
        <f>'【男】国・私立'!J13+'【女】国・私立'!J13</f>
        <v>0</v>
      </c>
      <c r="K13" s="324">
        <f>'【男】国・私立'!K13+'【女】国・私立'!K13</f>
        <v>82</v>
      </c>
      <c r="L13" s="314">
        <f>SUM(M13:N13)</f>
        <v>0</v>
      </c>
      <c r="M13" s="325">
        <f>'【男】国・私立'!M13+'【女】国・私立'!M13</f>
        <v>0</v>
      </c>
      <c r="N13" s="323">
        <f>'【男】国・私立'!N13+'【女】国・私立'!N13</f>
        <v>0</v>
      </c>
      <c r="O13" s="324">
        <f>'【男】国・私立'!O13+'【女】国・私立'!O13</f>
        <v>0</v>
      </c>
      <c r="P13" s="324">
        <f>'【男】国・私立'!P13+'【女】国・私立'!P13</f>
        <v>74</v>
      </c>
      <c r="Q13" s="324">
        <f>'【男】国・私立'!Q13+'【女】国・私立'!Q13</f>
        <v>17</v>
      </c>
      <c r="R13" s="324">
        <f>'【男】国・私立'!R13+'【女】国・私立'!R13</f>
        <v>33</v>
      </c>
      <c r="S13" s="326">
        <f>'【男】国・私立'!S13+'【女】国・私立'!S13</f>
        <v>0</v>
      </c>
      <c r="T13" s="327">
        <f>'【男】国・私立'!T13+'【女】国・私立'!T13</f>
        <v>0</v>
      </c>
      <c r="U13" s="324">
        <f>'【男】国・私立'!U13+'【女】国・私立'!U13</f>
        <v>0</v>
      </c>
      <c r="V13" s="324">
        <f>'【男】国・私立'!V13+'【女】国・私立'!V13</f>
        <v>0</v>
      </c>
      <c r="W13" s="328">
        <f>'【男】国・私立'!W13+'【女】国・私立'!W13</f>
        <v>0</v>
      </c>
    </row>
    <row r="14" spans="2:23" ht="13.5" customHeight="1">
      <c r="B14" s="101" t="s">
        <v>60</v>
      </c>
      <c r="C14" s="332"/>
      <c r="D14" s="333"/>
      <c r="E14" s="334"/>
      <c r="F14" s="335"/>
      <c r="G14" s="335"/>
      <c r="H14" s="335"/>
      <c r="I14" s="335"/>
      <c r="J14" s="336"/>
      <c r="K14" s="337"/>
      <c r="L14" s="338"/>
      <c r="M14" s="334"/>
      <c r="N14" s="336"/>
      <c r="O14" s="337"/>
      <c r="P14" s="337"/>
      <c r="Q14" s="337"/>
      <c r="R14" s="337"/>
      <c r="S14" s="339"/>
      <c r="T14" s="340"/>
      <c r="U14" s="337"/>
      <c r="V14" s="337"/>
      <c r="W14" s="341"/>
    </row>
    <row r="15" spans="2:23" ht="13.5" customHeight="1">
      <c r="B15" s="87" t="s">
        <v>61</v>
      </c>
      <c r="C15" s="319">
        <f aca="true" t="shared" si="3" ref="C15:I15">SUM(C16:C17)</f>
        <v>148</v>
      </c>
      <c r="D15" s="320">
        <f t="shared" si="3"/>
        <v>97</v>
      </c>
      <c r="E15" s="325">
        <f t="shared" si="3"/>
        <v>79</v>
      </c>
      <c r="F15" s="322">
        <f t="shared" si="3"/>
        <v>18</v>
      </c>
      <c r="G15" s="322">
        <f t="shared" si="3"/>
        <v>0</v>
      </c>
      <c r="H15" s="322">
        <f t="shared" si="3"/>
        <v>0</v>
      </c>
      <c r="I15" s="322">
        <f t="shared" si="3"/>
        <v>0</v>
      </c>
      <c r="J15" s="323">
        <f aca="true" t="shared" si="4" ref="J15:R15">SUM(J16:J17)</f>
        <v>0</v>
      </c>
      <c r="K15" s="324">
        <f t="shared" si="4"/>
        <v>15</v>
      </c>
      <c r="L15" s="314">
        <f t="shared" si="4"/>
        <v>5</v>
      </c>
      <c r="M15" s="325">
        <f t="shared" si="4"/>
        <v>1</v>
      </c>
      <c r="N15" s="323">
        <f t="shared" si="4"/>
        <v>4</v>
      </c>
      <c r="O15" s="324">
        <f t="shared" si="4"/>
        <v>1</v>
      </c>
      <c r="P15" s="324">
        <f t="shared" si="4"/>
        <v>13</v>
      </c>
      <c r="Q15" s="324">
        <f t="shared" si="4"/>
        <v>2</v>
      </c>
      <c r="R15" s="324">
        <f t="shared" si="4"/>
        <v>15</v>
      </c>
      <c r="S15" s="326">
        <f>S16+S17</f>
        <v>0</v>
      </c>
      <c r="T15" s="327">
        <f>SUM(T16:T17)</f>
        <v>0</v>
      </c>
      <c r="U15" s="324">
        <f>SUM(U16:U17)</f>
        <v>0</v>
      </c>
      <c r="V15" s="324">
        <f>SUM(V16:V17)</f>
        <v>0</v>
      </c>
      <c r="W15" s="328">
        <f>SUM(W16:W17)</f>
        <v>0</v>
      </c>
    </row>
    <row r="16" spans="2:23" ht="14.25" customHeight="1">
      <c r="B16" s="99" t="s">
        <v>24</v>
      </c>
      <c r="C16" s="319">
        <f>D16+K16+L16+O16+P16+Q16+R16+S16</f>
        <v>5</v>
      </c>
      <c r="D16" s="320">
        <f>SUM(E16:J16)</f>
        <v>1</v>
      </c>
      <c r="E16" s="325">
        <f>'【男】国・私立'!E16+'【女】国・私立'!E16</f>
        <v>1</v>
      </c>
      <c r="F16" s="322">
        <f>'【男】国・私立'!F16+'【女】国・私立'!F16</f>
        <v>0</v>
      </c>
      <c r="G16" s="322">
        <f>'【男】国・私立'!G16+'【女】国・私立'!G16</f>
        <v>0</v>
      </c>
      <c r="H16" s="322">
        <f>'【男】国・私立'!H16+'【女】国・私立'!H16</f>
        <v>0</v>
      </c>
      <c r="I16" s="322">
        <f>'【男】国・私立'!I16+'【女】国・私立'!I16</f>
        <v>0</v>
      </c>
      <c r="J16" s="323">
        <f>'【男】国・私立'!J16+'【女】国・私立'!J16</f>
        <v>0</v>
      </c>
      <c r="K16" s="324">
        <f>'【男】国・私立'!K16+'【女】国・私立'!K16</f>
        <v>0</v>
      </c>
      <c r="L16" s="314">
        <f>SUM(M16:N16)</f>
        <v>2</v>
      </c>
      <c r="M16" s="325">
        <f>'【男】国・私立'!M16+'【女】国・私立'!M16</f>
        <v>1</v>
      </c>
      <c r="N16" s="323">
        <f>'【男】国・私立'!N16+'【女】国・私立'!N16</f>
        <v>1</v>
      </c>
      <c r="O16" s="324">
        <f>'【男】国・私立'!O16+'【女】国・私立'!O16</f>
        <v>0</v>
      </c>
      <c r="P16" s="324">
        <f>'【男】国・私立'!P16+'【女】国・私立'!P16</f>
        <v>1</v>
      </c>
      <c r="Q16" s="324">
        <f>'【男】国・私立'!Q16+'【女】国・私立'!Q16</f>
        <v>0</v>
      </c>
      <c r="R16" s="324">
        <f>'【男】国・私立'!R16+'【女】国・私立'!R16</f>
        <v>1</v>
      </c>
      <c r="S16" s="326">
        <f>'【男】国・私立'!S16+'【女】国・私立'!S16</f>
        <v>0</v>
      </c>
      <c r="T16" s="327">
        <f>'【男】国・私立'!T16+'【女】国・私立'!T16</f>
        <v>0</v>
      </c>
      <c r="U16" s="324">
        <f>'【男】国・私立'!U16+'【女】国・私立'!U16</f>
        <v>0</v>
      </c>
      <c r="V16" s="324">
        <f>'【男】国・私立'!V16+'【女】国・私立'!V16</f>
        <v>0</v>
      </c>
      <c r="W16" s="328">
        <f>'【男】国・私立'!W16+'【女】国・私立'!W16</f>
        <v>0</v>
      </c>
    </row>
    <row r="17" spans="2:23" ht="13.5" customHeight="1" thickBot="1">
      <c r="B17" s="112" t="s">
        <v>32</v>
      </c>
      <c r="C17" s="343">
        <f>D17+K17+L17+O17+P17+Q17+R17+S17</f>
        <v>143</v>
      </c>
      <c r="D17" s="344">
        <f>SUM(E17:J17)</f>
        <v>96</v>
      </c>
      <c r="E17" s="345">
        <f>'【男】国・私立'!E17+'【女】国・私立'!E17</f>
        <v>78</v>
      </c>
      <c r="F17" s="346">
        <f>'【男】国・私立'!F17+'【女】国・私立'!F17</f>
        <v>18</v>
      </c>
      <c r="G17" s="346">
        <f>'【男】国・私立'!G17+'【女】国・私立'!G17</f>
        <v>0</v>
      </c>
      <c r="H17" s="346">
        <f>'【男】国・私立'!H17+'【女】国・私立'!H17</f>
        <v>0</v>
      </c>
      <c r="I17" s="346">
        <f>'【男】国・私立'!I17+'【女】国・私立'!I17</f>
        <v>0</v>
      </c>
      <c r="J17" s="347">
        <f>'【男】国・私立'!J17+'【女】国・私立'!J17</f>
        <v>0</v>
      </c>
      <c r="K17" s="348">
        <f>'【男】国・私立'!K17+'【女】国・私立'!K17</f>
        <v>15</v>
      </c>
      <c r="L17" s="349">
        <f>SUM(M17:N17)</f>
        <v>3</v>
      </c>
      <c r="M17" s="345">
        <f>'【男】国・私立'!M17+'【女】国・私立'!M17</f>
        <v>0</v>
      </c>
      <c r="N17" s="347">
        <f>'【男】国・私立'!N17+'【女】国・私立'!N17</f>
        <v>3</v>
      </c>
      <c r="O17" s="348">
        <f>'【男】国・私立'!O17+'【女】国・私立'!O17</f>
        <v>1</v>
      </c>
      <c r="P17" s="348">
        <f>'【男】国・私立'!P17+'【女】国・私立'!P17</f>
        <v>12</v>
      </c>
      <c r="Q17" s="348">
        <f>'【男】国・私立'!Q17+'【女】国・私立'!Q17</f>
        <v>2</v>
      </c>
      <c r="R17" s="348">
        <f>'【男】国・私立'!R17+'【女】国・私立'!R17</f>
        <v>14</v>
      </c>
      <c r="S17" s="350">
        <f>'【男】国・私立'!S17+'【女】国・私立'!S17</f>
        <v>0</v>
      </c>
      <c r="T17" s="351">
        <f>'【男】国・私立'!T17+'【女】国・私立'!T17</f>
        <v>0</v>
      </c>
      <c r="U17" s="348">
        <f>'【男】国・私立'!U17+'【女】国・私立'!U17</f>
        <v>0</v>
      </c>
      <c r="V17" s="348">
        <f>'【男】国・私立'!V17+'【女】国・私立'!V17</f>
        <v>0</v>
      </c>
      <c r="W17" s="352">
        <f>'【男】国・私立'!W17+'【女】国・私立'!W17</f>
        <v>0</v>
      </c>
    </row>
    <row r="18" ht="13.5">
      <c r="B18" s="123"/>
    </row>
    <row r="19" ht="14.25" thickBot="1">
      <c r="B19" s="86" t="s">
        <v>34</v>
      </c>
    </row>
    <row r="20" spans="2:23" ht="13.5">
      <c r="B20" s="124" t="s">
        <v>55</v>
      </c>
      <c r="C20" s="125"/>
      <c r="D20" s="126"/>
      <c r="E20" s="127"/>
      <c r="F20" s="128"/>
      <c r="G20" s="127"/>
      <c r="H20" s="128"/>
      <c r="I20" s="128"/>
      <c r="J20" s="127"/>
      <c r="K20" s="129"/>
      <c r="L20" s="127"/>
      <c r="M20" s="130"/>
      <c r="N20" s="127"/>
      <c r="O20" s="129"/>
      <c r="P20" s="127"/>
      <c r="Q20" s="131"/>
      <c r="R20" s="127"/>
      <c r="S20" s="307"/>
      <c r="T20" s="127"/>
      <c r="U20" s="129"/>
      <c r="V20" s="129"/>
      <c r="W20" s="132"/>
    </row>
    <row r="21" spans="2:23" ht="13.5">
      <c r="B21" s="133" t="s">
        <v>56</v>
      </c>
      <c r="C21" s="6">
        <f aca="true" t="shared" si="5" ref="C21:J21">C7/$C7*100</f>
        <v>100</v>
      </c>
      <c r="D21" s="58">
        <f t="shared" si="5"/>
        <v>54.63917525773196</v>
      </c>
      <c r="E21" s="141">
        <f t="shared" si="5"/>
        <v>54.123711340206185</v>
      </c>
      <c r="F21" s="8">
        <f t="shared" si="5"/>
        <v>0.5154639175257731</v>
      </c>
      <c r="G21" s="141">
        <f t="shared" si="5"/>
        <v>0</v>
      </c>
      <c r="H21" s="8">
        <f t="shared" si="5"/>
        <v>0</v>
      </c>
      <c r="I21" s="8">
        <f t="shared" si="5"/>
        <v>0</v>
      </c>
      <c r="J21" s="141">
        <f t="shared" si="5"/>
        <v>0</v>
      </c>
      <c r="K21" s="9">
        <f aca="true" t="shared" si="6" ref="K21:W21">K7/$C7*100</f>
        <v>1.5463917525773196</v>
      </c>
      <c r="L21" s="141">
        <f t="shared" si="6"/>
        <v>0</v>
      </c>
      <c r="M21" s="7">
        <f t="shared" si="6"/>
        <v>0</v>
      </c>
      <c r="N21" s="141">
        <f t="shared" si="6"/>
        <v>0</v>
      </c>
      <c r="O21" s="9">
        <f t="shared" si="6"/>
        <v>0</v>
      </c>
      <c r="P21" s="141">
        <f t="shared" si="6"/>
        <v>0</v>
      </c>
      <c r="Q21" s="9">
        <f t="shared" si="6"/>
        <v>0</v>
      </c>
      <c r="R21" s="141">
        <f t="shared" si="6"/>
        <v>43.81443298969072</v>
      </c>
      <c r="S21" s="142">
        <f t="shared" si="6"/>
        <v>0</v>
      </c>
      <c r="T21" s="141">
        <f t="shared" si="6"/>
        <v>0</v>
      </c>
      <c r="U21" s="9">
        <f t="shared" si="6"/>
        <v>0</v>
      </c>
      <c r="V21" s="9">
        <f t="shared" si="6"/>
        <v>0</v>
      </c>
      <c r="W21" s="57">
        <f t="shared" si="6"/>
        <v>0</v>
      </c>
    </row>
    <row r="22" spans="2:23" ht="13.5">
      <c r="B22" s="133" t="s">
        <v>62</v>
      </c>
      <c r="C22" s="6">
        <f aca="true" t="shared" si="7" ref="C22:C31">C8/$C8*100</f>
        <v>100</v>
      </c>
      <c r="D22" s="58">
        <f aca="true" t="shared" si="8" ref="D22:D31">D8/$C8*100</f>
        <v>75.5085984039564</v>
      </c>
      <c r="E22" s="141">
        <f aca="true" t="shared" si="9" ref="E22:J31">E8/$C8*100</f>
        <v>69.47285601888277</v>
      </c>
      <c r="F22" s="8">
        <f t="shared" si="9"/>
        <v>5.170282117567719</v>
      </c>
      <c r="G22" s="141">
        <f t="shared" si="9"/>
        <v>0</v>
      </c>
      <c r="H22" s="8">
        <f t="shared" si="9"/>
        <v>0.022479487467685737</v>
      </c>
      <c r="I22" s="8">
        <f t="shared" si="9"/>
        <v>0.8429807800382152</v>
      </c>
      <c r="J22" s="141">
        <f t="shared" si="9"/>
        <v>0</v>
      </c>
      <c r="K22" s="9">
        <f aca="true" t="shared" si="10" ref="K22:W22">K8/$C8*100</f>
        <v>7.373271889400922</v>
      </c>
      <c r="L22" s="141">
        <f t="shared" si="10"/>
        <v>6.721366752838036</v>
      </c>
      <c r="M22" s="7">
        <f t="shared" si="10"/>
        <v>1.2251320669888728</v>
      </c>
      <c r="N22" s="141">
        <f t="shared" si="10"/>
        <v>5.496234685849163</v>
      </c>
      <c r="O22" s="9">
        <f t="shared" si="10"/>
        <v>0.23603461841070023</v>
      </c>
      <c r="P22" s="141">
        <f t="shared" si="10"/>
        <v>4.58581544340789</v>
      </c>
      <c r="Q22" s="9">
        <f t="shared" si="10"/>
        <v>0.7530628301674722</v>
      </c>
      <c r="R22" s="141">
        <f t="shared" si="10"/>
        <v>4.821850061818591</v>
      </c>
      <c r="S22" s="142">
        <f t="shared" si="10"/>
        <v>0</v>
      </c>
      <c r="T22" s="141">
        <f t="shared" si="10"/>
        <v>0</v>
      </c>
      <c r="U22" s="9">
        <f t="shared" si="10"/>
        <v>0.011239743733842868</v>
      </c>
      <c r="V22" s="9">
        <f t="shared" si="10"/>
        <v>0</v>
      </c>
      <c r="W22" s="57">
        <f t="shared" si="10"/>
        <v>0</v>
      </c>
    </row>
    <row r="23" spans="2:23" ht="13.5">
      <c r="B23" s="303" t="s">
        <v>24</v>
      </c>
      <c r="C23" s="6">
        <f t="shared" si="7"/>
        <v>100</v>
      </c>
      <c r="D23" s="58">
        <f t="shared" si="8"/>
        <v>77.36027413446769</v>
      </c>
      <c r="E23" s="141">
        <f t="shared" si="9"/>
        <v>72.35023041474655</v>
      </c>
      <c r="F23" s="8">
        <f t="shared" si="9"/>
        <v>4.820985466146756</v>
      </c>
      <c r="G23" s="141">
        <f t="shared" si="9"/>
        <v>0</v>
      </c>
      <c r="H23" s="8">
        <f t="shared" si="9"/>
        <v>0.023632281696797826</v>
      </c>
      <c r="I23" s="8">
        <f t="shared" si="9"/>
        <v>0.1654259718775848</v>
      </c>
      <c r="J23" s="141">
        <f t="shared" si="9"/>
        <v>0</v>
      </c>
      <c r="K23" s="9">
        <f aca="true" t="shared" si="11" ref="K23:W23">K9/$C9*100</f>
        <v>6.5697743117097955</v>
      </c>
      <c r="L23" s="141">
        <f t="shared" si="11"/>
        <v>7.066052227342549</v>
      </c>
      <c r="M23" s="7">
        <f t="shared" si="11"/>
        <v>1.2879593524754815</v>
      </c>
      <c r="N23" s="141">
        <f t="shared" si="11"/>
        <v>5.778092874867069</v>
      </c>
      <c r="O23" s="9">
        <f t="shared" si="11"/>
        <v>0.22450667611957933</v>
      </c>
      <c r="P23" s="141">
        <f t="shared" si="11"/>
        <v>3.5448422545196743</v>
      </c>
      <c r="Q23" s="9">
        <f t="shared" si="11"/>
        <v>0.5908070424199456</v>
      </c>
      <c r="R23" s="141">
        <f t="shared" si="11"/>
        <v>4.643743353420772</v>
      </c>
      <c r="S23" s="142">
        <f t="shared" si="11"/>
        <v>0</v>
      </c>
      <c r="T23" s="141">
        <f t="shared" si="11"/>
        <v>0</v>
      </c>
      <c r="U23" s="9">
        <f t="shared" si="11"/>
        <v>0.011816140848398913</v>
      </c>
      <c r="V23" s="9">
        <f t="shared" si="11"/>
        <v>0</v>
      </c>
      <c r="W23" s="57">
        <f t="shared" si="11"/>
        <v>0</v>
      </c>
    </row>
    <row r="24" spans="2:23" ht="13.5">
      <c r="B24" s="304" t="s">
        <v>27</v>
      </c>
      <c r="C24" s="6">
        <f t="shared" si="7"/>
        <v>100</v>
      </c>
      <c r="D24" s="58">
        <f t="shared" si="8"/>
        <v>37.3134328358209</v>
      </c>
      <c r="E24" s="141">
        <f t="shared" si="9"/>
        <v>23.88059701492537</v>
      </c>
      <c r="F24" s="8">
        <f t="shared" si="9"/>
        <v>13.432835820895523</v>
      </c>
      <c r="G24" s="141">
        <f t="shared" si="9"/>
        <v>0</v>
      </c>
      <c r="H24" s="8">
        <f t="shared" si="9"/>
        <v>0</v>
      </c>
      <c r="I24" s="8">
        <f t="shared" si="9"/>
        <v>0</v>
      </c>
      <c r="J24" s="141">
        <f t="shared" si="9"/>
        <v>0</v>
      </c>
      <c r="K24" s="9">
        <f aca="true" t="shared" si="12" ref="K24:W24">K10/$C10*100</f>
        <v>17.91044776119403</v>
      </c>
      <c r="L24" s="141">
        <f t="shared" si="12"/>
        <v>0</v>
      </c>
      <c r="M24" s="7">
        <f t="shared" si="12"/>
        <v>0</v>
      </c>
      <c r="N24" s="141">
        <f t="shared" si="12"/>
        <v>0</v>
      </c>
      <c r="O24" s="9">
        <f t="shared" si="12"/>
        <v>2.9850746268656714</v>
      </c>
      <c r="P24" s="141">
        <f t="shared" si="12"/>
        <v>38.80597014925373</v>
      </c>
      <c r="Q24" s="9">
        <f t="shared" si="12"/>
        <v>0</v>
      </c>
      <c r="R24" s="141">
        <f t="shared" si="12"/>
        <v>2.9850746268656714</v>
      </c>
      <c r="S24" s="142">
        <f t="shared" si="12"/>
        <v>0</v>
      </c>
      <c r="T24" s="141">
        <f t="shared" si="12"/>
        <v>0</v>
      </c>
      <c r="U24" s="9">
        <f t="shared" si="12"/>
        <v>0</v>
      </c>
      <c r="V24" s="9">
        <f t="shared" si="12"/>
        <v>0</v>
      </c>
      <c r="W24" s="57">
        <f t="shared" si="12"/>
        <v>0</v>
      </c>
    </row>
    <row r="25" spans="2:23" ht="13.5">
      <c r="B25" s="304" t="s">
        <v>58</v>
      </c>
      <c r="C25" s="6">
        <f t="shared" si="7"/>
        <v>100</v>
      </c>
      <c r="D25" s="58">
        <f t="shared" si="8"/>
        <v>98.38709677419355</v>
      </c>
      <c r="E25" s="141">
        <f t="shared" si="9"/>
        <v>0</v>
      </c>
      <c r="F25" s="8">
        <f t="shared" si="9"/>
        <v>0</v>
      </c>
      <c r="G25" s="141">
        <f t="shared" si="9"/>
        <v>0</v>
      </c>
      <c r="H25" s="8">
        <f t="shared" si="9"/>
        <v>0</v>
      </c>
      <c r="I25" s="8">
        <f>I11/$C11*100</f>
        <v>98.38709677419355</v>
      </c>
      <c r="J25" s="141">
        <f t="shared" si="9"/>
        <v>0</v>
      </c>
      <c r="K25" s="9">
        <f aca="true" t="shared" si="13" ref="K25:W25">K11/$C11*100</f>
        <v>0</v>
      </c>
      <c r="L25" s="141">
        <f t="shared" si="13"/>
        <v>0</v>
      </c>
      <c r="M25" s="7">
        <f t="shared" si="13"/>
        <v>0</v>
      </c>
      <c r="N25" s="141">
        <f t="shared" si="13"/>
        <v>0</v>
      </c>
      <c r="O25" s="9">
        <f t="shared" si="13"/>
        <v>0</v>
      </c>
      <c r="P25" s="141">
        <f t="shared" si="13"/>
        <v>0</v>
      </c>
      <c r="Q25" s="9">
        <f t="shared" si="13"/>
        <v>0</v>
      </c>
      <c r="R25" s="141">
        <f t="shared" si="13"/>
        <v>1.6129032258064515</v>
      </c>
      <c r="S25" s="142">
        <f t="shared" si="13"/>
        <v>0</v>
      </c>
      <c r="T25" s="141">
        <f t="shared" si="13"/>
        <v>0</v>
      </c>
      <c r="U25" s="9">
        <f t="shared" si="13"/>
        <v>0</v>
      </c>
      <c r="V25" s="9">
        <f t="shared" si="13"/>
        <v>0</v>
      </c>
      <c r="W25" s="57">
        <f t="shared" si="13"/>
        <v>0</v>
      </c>
    </row>
    <row r="26" spans="2:23" ht="13.5">
      <c r="B26" s="304" t="s">
        <v>59</v>
      </c>
      <c r="C26" s="6">
        <f t="shared" si="7"/>
        <v>100</v>
      </c>
      <c r="D26" s="58">
        <f t="shared" si="8"/>
        <v>12.5</v>
      </c>
      <c r="E26" s="141">
        <f t="shared" si="9"/>
        <v>6.25</v>
      </c>
      <c r="F26" s="8">
        <f t="shared" si="9"/>
        <v>6.25</v>
      </c>
      <c r="G26" s="141">
        <f t="shared" si="9"/>
        <v>0</v>
      </c>
      <c r="H26" s="8">
        <f t="shared" si="9"/>
        <v>0</v>
      </c>
      <c r="I26" s="8">
        <f t="shared" si="9"/>
        <v>0</v>
      </c>
      <c r="J26" s="141">
        <f t="shared" si="9"/>
        <v>0</v>
      </c>
      <c r="K26" s="9">
        <f aca="true" t="shared" si="14" ref="K26:W26">K12/$C12*100</f>
        <v>37.5</v>
      </c>
      <c r="L26" s="141">
        <f t="shared" si="14"/>
        <v>0</v>
      </c>
      <c r="M26" s="7">
        <f t="shared" si="14"/>
        <v>0</v>
      </c>
      <c r="N26" s="141">
        <f t="shared" si="14"/>
        <v>0</v>
      </c>
      <c r="O26" s="9">
        <f t="shared" si="14"/>
        <v>0</v>
      </c>
      <c r="P26" s="141">
        <f t="shared" si="14"/>
        <v>50</v>
      </c>
      <c r="Q26" s="9">
        <f t="shared" si="14"/>
        <v>0</v>
      </c>
      <c r="R26" s="141">
        <f t="shared" si="14"/>
        <v>0</v>
      </c>
      <c r="S26" s="142">
        <f t="shared" si="14"/>
        <v>0</v>
      </c>
      <c r="T26" s="141">
        <f t="shared" si="14"/>
        <v>0</v>
      </c>
      <c r="U26" s="9">
        <f t="shared" si="14"/>
        <v>0</v>
      </c>
      <c r="V26" s="9">
        <f t="shared" si="14"/>
        <v>0</v>
      </c>
      <c r="W26" s="57">
        <f t="shared" si="14"/>
        <v>0</v>
      </c>
    </row>
    <row r="27" spans="2:23" ht="13.5">
      <c r="B27" s="304" t="s">
        <v>31</v>
      </c>
      <c r="C27" s="6">
        <f t="shared" si="7"/>
        <v>100</v>
      </c>
      <c r="D27" s="58">
        <f t="shared" si="8"/>
        <v>28.719723183391004</v>
      </c>
      <c r="E27" s="141">
        <f t="shared" si="9"/>
        <v>14.186851211072666</v>
      </c>
      <c r="F27" s="8">
        <f t="shared" si="9"/>
        <v>14.53287197231834</v>
      </c>
      <c r="G27" s="141">
        <f t="shared" si="9"/>
        <v>0</v>
      </c>
      <c r="H27" s="8">
        <f t="shared" si="9"/>
        <v>0</v>
      </c>
      <c r="I27" s="8">
        <f t="shared" si="9"/>
        <v>0</v>
      </c>
      <c r="J27" s="141">
        <f t="shared" si="9"/>
        <v>0</v>
      </c>
      <c r="K27" s="9">
        <f aca="true" t="shared" si="15" ref="K27:W27">K13/$C13*100</f>
        <v>28.373702422145332</v>
      </c>
      <c r="L27" s="141">
        <f t="shared" si="15"/>
        <v>0</v>
      </c>
      <c r="M27" s="7">
        <f t="shared" si="15"/>
        <v>0</v>
      </c>
      <c r="N27" s="141">
        <f t="shared" si="15"/>
        <v>0</v>
      </c>
      <c r="O27" s="9">
        <f t="shared" si="15"/>
        <v>0</v>
      </c>
      <c r="P27" s="141">
        <f t="shared" si="15"/>
        <v>25.60553633217993</v>
      </c>
      <c r="Q27" s="9">
        <f t="shared" si="15"/>
        <v>5.88235294117647</v>
      </c>
      <c r="R27" s="141">
        <f t="shared" si="15"/>
        <v>11.418685121107266</v>
      </c>
      <c r="S27" s="142">
        <f t="shared" si="15"/>
        <v>0</v>
      </c>
      <c r="T27" s="141">
        <f t="shared" si="15"/>
        <v>0</v>
      </c>
      <c r="U27" s="9">
        <f t="shared" si="15"/>
        <v>0</v>
      </c>
      <c r="V27" s="9">
        <f t="shared" si="15"/>
        <v>0</v>
      </c>
      <c r="W27" s="57">
        <f t="shared" si="15"/>
        <v>0</v>
      </c>
    </row>
    <row r="28" spans="2:23" ht="13.5">
      <c r="B28" s="305" t="s">
        <v>60</v>
      </c>
      <c r="C28" s="134"/>
      <c r="D28" s="135"/>
      <c r="E28" s="137"/>
      <c r="F28" s="136"/>
      <c r="G28" s="137"/>
      <c r="H28" s="136"/>
      <c r="I28" s="136"/>
      <c r="J28" s="137"/>
      <c r="K28" s="138"/>
      <c r="L28" s="137"/>
      <c r="M28" s="139"/>
      <c r="N28" s="137"/>
      <c r="O28" s="138"/>
      <c r="P28" s="137"/>
      <c r="Q28" s="138"/>
      <c r="R28" s="137"/>
      <c r="S28" s="140"/>
      <c r="T28" s="137"/>
      <c r="U28" s="138"/>
      <c r="V28" s="138"/>
      <c r="W28" s="295"/>
    </row>
    <row r="29" spans="2:23" ht="13.5">
      <c r="B29" s="133" t="s">
        <v>61</v>
      </c>
      <c r="C29" s="6">
        <f t="shared" si="7"/>
        <v>100</v>
      </c>
      <c r="D29" s="58">
        <f t="shared" si="8"/>
        <v>65.54054054054053</v>
      </c>
      <c r="E29" s="141">
        <f t="shared" si="9"/>
        <v>53.37837837837838</v>
      </c>
      <c r="F29" s="8">
        <f t="shared" si="9"/>
        <v>12.162162162162163</v>
      </c>
      <c r="G29" s="141">
        <f t="shared" si="9"/>
        <v>0</v>
      </c>
      <c r="H29" s="8">
        <f t="shared" si="9"/>
        <v>0</v>
      </c>
      <c r="I29" s="8">
        <f t="shared" si="9"/>
        <v>0</v>
      </c>
      <c r="J29" s="141">
        <f t="shared" si="9"/>
        <v>0</v>
      </c>
      <c r="K29" s="9">
        <f aca="true" t="shared" si="16" ref="K29:W29">K15/$C15*100</f>
        <v>10.135135135135135</v>
      </c>
      <c r="L29" s="141">
        <f t="shared" si="16"/>
        <v>3.3783783783783785</v>
      </c>
      <c r="M29" s="7">
        <f t="shared" si="16"/>
        <v>0.6756756756756757</v>
      </c>
      <c r="N29" s="141">
        <f t="shared" si="16"/>
        <v>2.7027027027027026</v>
      </c>
      <c r="O29" s="9">
        <f t="shared" si="16"/>
        <v>0.6756756756756757</v>
      </c>
      <c r="P29" s="141">
        <f t="shared" si="16"/>
        <v>8.783783783783784</v>
      </c>
      <c r="Q29" s="9">
        <f t="shared" si="16"/>
        <v>1.3513513513513513</v>
      </c>
      <c r="R29" s="141">
        <f t="shared" si="16"/>
        <v>10.135135135135135</v>
      </c>
      <c r="S29" s="142">
        <f t="shared" si="16"/>
        <v>0</v>
      </c>
      <c r="T29" s="141">
        <f t="shared" si="16"/>
        <v>0</v>
      </c>
      <c r="U29" s="9">
        <f t="shared" si="16"/>
        <v>0</v>
      </c>
      <c r="V29" s="9">
        <f t="shared" si="16"/>
        <v>0</v>
      </c>
      <c r="W29" s="57">
        <f t="shared" si="16"/>
        <v>0</v>
      </c>
    </row>
    <row r="30" spans="2:23" ht="13.5">
      <c r="B30" s="303" t="s">
        <v>24</v>
      </c>
      <c r="C30" s="6">
        <f t="shared" si="7"/>
        <v>100</v>
      </c>
      <c r="D30" s="58">
        <f t="shared" si="8"/>
        <v>20</v>
      </c>
      <c r="E30" s="141">
        <f t="shared" si="9"/>
        <v>20</v>
      </c>
      <c r="F30" s="8">
        <f t="shared" si="9"/>
        <v>0</v>
      </c>
      <c r="G30" s="141">
        <f t="shared" si="9"/>
        <v>0</v>
      </c>
      <c r="H30" s="8">
        <f t="shared" si="9"/>
        <v>0</v>
      </c>
      <c r="I30" s="8">
        <f t="shared" si="9"/>
        <v>0</v>
      </c>
      <c r="J30" s="141">
        <f t="shared" si="9"/>
        <v>0</v>
      </c>
      <c r="K30" s="9">
        <f aca="true" t="shared" si="17" ref="K30:W30">K16/$C16*100</f>
        <v>0</v>
      </c>
      <c r="L30" s="141">
        <f t="shared" si="17"/>
        <v>40</v>
      </c>
      <c r="M30" s="7">
        <f t="shared" si="17"/>
        <v>20</v>
      </c>
      <c r="N30" s="141">
        <f t="shared" si="17"/>
        <v>20</v>
      </c>
      <c r="O30" s="9">
        <f t="shared" si="17"/>
        <v>0</v>
      </c>
      <c r="P30" s="141">
        <f t="shared" si="17"/>
        <v>20</v>
      </c>
      <c r="Q30" s="9">
        <f t="shared" si="17"/>
        <v>0</v>
      </c>
      <c r="R30" s="141">
        <f t="shared" si="17"/>
        <v>20</v>
      </c>
      <c r="S30" s="142">
        <f t="shared" si="17"/>
        <v>0</v>
      </c>
      <c r="T30" s="141">
        <f t="shared" si="17"/>
        <v>0</v>
      </c>
      <c r="U30" s="9">
        <f t="shared" si="17"/>
        <v>0</v>
      </c>
      <c r="V30" s="9">
        <f t="shared" si="17"/>
        <v>0</v>
      </c>
      <c r="W30" s="57">
        <f t="shared" si="17"/>
        <v>0</v>
      </c>
    </row>
    <row r="31" spans="2:23" ht="14.25" thickBot="1">
      <c r="B31" s="306" t="s">
        <v>32</v>
      </c>
      <c r="C31" s="143">
        <f t="shared" si="7"/>
        <v>100</v>
      </c>
      <c r="D31" s="61">
        <f t="shared" si="8"/>
        <v>67.13286713286713</v>
      </c>
      <c r="E31" s="146">
        <f t="shared" si="9"/>
        <v>54.54545454545454</v>
      </c>
      <c r="F31" s="145">
        <f t="shared" si="9"/>
        <v>12.587412587412588</v>
      </c>
      <c r="G31" s="146">
        <f t="shared" si="9"/>
        <v>0</v>
      </c>
      <c r="H31" s="145">
        <f t="shared" si="9"/>
        <v>0</v>
      </c>
      <c r="I31" s="145">
        <f t="shared" si="9"/>
        <v>0</v>
      </c>
      <c r="J31" s="146">
        <f t="shared" si="9"/>
        <v>0</v>
      </c>
      <c r="K31" s="10">
        <f aca="true" t="shared" si="18" ref="K31:W31">K17/$C17*100</f>
        <v>10.48951048951049</v>
      </c>
      <c r="L31" s="146">
        <f t="shared" si="18"/>
        <v>2.097902097902098</v>
      </c>
      <c r="M31" s="144">
        <f t="shared" si="18"/>
        <v>0</v>
      </c>
      <c r="N31" s="146">
        <f t="shared" si="18"/>
        <v>2.097902097902098</v>
      </c>
      <c r="O31" s="10">
        <f t="shared" si="18"/>
        <v>0.6993006993006993</v>
      </c>
      <c r="P31" s="146">
        <f t="shared" si="18"/>
        <v>8.391608391608392</v>
      </c>
      <c r="Q31" s="10">
        <f t="shared" si="18"/>
        <v>1.3986013986013985</v>
      </c>
      <c r="R31" s="146">
        <f t="shared" si="18"/>
        <v>9.79020979020979</v>
      </c>
      <c r="S31" s="297">
        <f t="shared" si="18"/>
        <v>0</v>
      </c>
      <c r="T31" s="146">
        <f t="shared" si="18"/>
        <v>0</v>
      </c>
      <c r="U31" s="10">
        <f t="shared" si="18"/>
        <v>0</v>
      </c>
      <c r="V31" s="10">
        <f t="shared" si="18"/>
        <v>0</v>
      </c>
      <c r="W31" s="60">
        <f t="shared" si="18"/>
        <v>0</v>
      </c>
    </row>
  </sheetData>
  <sheetProtection/>
  <mergeCells count="25">
    <mergeCell ref="T2:W2"/>
    <mergeCell ref="B3:B5"/>
    <mergeCell ref="C3:C4"/>
    <mergeCell ref="D3:J3"/>
    <mergeCell ref="D4:D5"/>
    <mergeCell ref="E4:E5"/>
    <mergeCell ref="F4:F5"/>
    <mergeCell ref="G4:G5"/>
    <mergeCell ref="H4:H5"/>
    <mergeCell ref="U4:U5"/>
    <mergeCell ref="M3:N3"/>
    <mergeCell ref="T3:W3"/>
    <mergeCell ref="M4:M5"/>
    <mergeCell ref="N4:N5"/>
    <mergeCell ref="O4:O5"/>
    <mergeCell ref="I4:I5"/>
    <mergeCell ref="J4:J5"/>
    <mergeCell ref="K4:K5"/>
    <mergeCell ref="L4:L5"/>
    <mergeCell ref="W4:W5"/>
    <mergeCell ref="Q4:Q5"/>
    <mergeCell ref="R4:R5"/>
    <mergeCell ref="S4:S5"/>
    <mergeCell ref="T4:T5"/>
    <mergeCell ref="V4:V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5.875" defaultRowHeight="13.5"/>
  <cols>
    <col min="1" max="1" width="9.00390625" style="148" customWidth="1"/>
    <col min="2" max="2" width="12.50390625" style="148" customWidth="1"/>
    <col min="3" max="3" width="11.125" style="148" bestFit="1" customWidth="1"/>
    <col min="4" max="4" width="9.00390625" style="148" customWidth="1"/>
    <col min="5" max="5" width="7.50390625" style="148" customWidth="1"/>
    <col min="6" max="6" width="7.125" style="148" customWidth="1"/>
    <col min="7" max="8" width="5.875" style="148" customWidth="1"/>
    <col min="9" max="9" width="6.50390625" style="148" customWidth="1"/>
    <col min="10" max="10" width="5.875" style="148" customWidth="1"/>
    <col min="11" max="11" width="8.25390625" style="148" customWidth="1"/>
    <col min="12" max="14" width="6.875" style="148" customWidth="1"/>
    <col min="15" max="15" width="6.00390625" style="148" customWidth="1"/>
    <col min="16" max="18" width="7.125" style="148" customWidth="1"/>
    <col min="19" max="19" width="4.50390625" style="148" customWidth="1"/>
    <col min="20" max="22" width="4.375" style="148" customWidth="1"/>
    <col min="23" max="23" width="4.50390625" style="148" customWidth="1"/>
    <col min="24" max="250" width="9.00390625" style="148" customWidth="1"/>
    <col min="251" max="251" width="12.50390625" style="148" customWidth="1"/>
    <col min="252" max="252" width="11.125" style="148" bestFit="1" customWidth="1"/>
    <col min="253" max="253" width="9.00390625" style="148" customWidth="1"/>
    <col min="254" max="254" width="7.50390625" style="148" customWidth="1"/>
    <col min="255" max="255" width="7.125" style="148" customWidth="1"/>
    <col min="256" max="16384" width="5.875" style="148" customWidth="1"/>
  </cols>
  <sheetData>
    <row r="1" ht="17.25">
      <c r="B1" s="147" t="s">
        <v>82</v>
      </c>
    </row>
    <row r="2" spans="2:20" ht="18" thickBot="1">
      <c r="B2" s="147"/>
      <c r="T2" s="200" t="s">
        <v>83</v>
      </c>
    </row>
    <row r="3" spans="2:23" ht="29.25" customHeight="1" thickBot="1">
      <c r="B3" s="522" t="s">
        <v>0</v>
      </c>
      <c r="C3" s="525" t="s">
        <v>1</v>
      </c>
      <c r="D3" s="527" t="s">
        <v>2</v>
      </c>
      <c r="E3" s="528"/>
      <c r="F3" s="528"/>
      <c r="G3" s="528"/>
      <c r="H3" s="528"/>
      <c r="I3" s="528"/>
      <c r="J3" s="529"/>
      <c r="K3" s="149" t="s">
        <v>45</v>
      </c>
      <c r="L3" s="150" t="s">
        <v>46</v>
      </c>
      <c r="M3" s="530" t="s">
        <v>3</v>
      </c>
      <c r="N3" s="531"/>
      <c r="O3" s="149" t="s">
        <v>47</v>
      </c>
      <c r="P3" s="149" t="s">
        <v>48</v>
      </c>
      <c r="Q3" s="149" t="s">
        <v>49</v>
      </c>
      <c r="R3" s="149" t="s">
        <v>50</v>
      </c>
      <c r="S3" s="150" t="s">
        <v>51</v>
      </c>
      <c r="T3" s="532" t="s">
        <v>52</v>
      </c>
      <c r="U3" s="533"/>
      <c r="V3" s="533"/>
      <c r="W3" s="534"/>
    </row>
    <row r="4" spans="2:23" ht="45.75" customHeight="1">
      <c r="B4" s="523"/>
      <c r="C4" s="526"/>
      <c r="D4" s="543" t="s">
        <v>4</v>
      </c>
      <c r="E4" s="545" t="s">
        <v>5</v>
      </c>
      <c r="F4" s="547" t="s">
        <v>6</v>
      </c>
      <c r="G4" s="547" t="s">
        <v>7</v>
      </c>
      <c r="H4" s="547" t="s">
        <v>8</v>
      </c>
      <c r="I4" s="547" t="s">
        <v>9</v>
      </c>
      <c r="J4" s="537" t="s">
        <v>10</v>
      </c>
      <c r="K4" s="540" t="s">
        <v>11</v>
      </c>
      <c r="L4" s="553" t="s">
        <v>4</v>
      </c>
      <c r="M4" s="535" t="s">
        <v>12</v>
      </c>
      <c r="N4" s="537" t="s">
        <v>13</v>
      </c>
      <c r="O4" s="539" t="s">
        <v>14</v>
      </c>
      <c r="P4" s="151" t="s">
        <v>63</v>
      </c>
      <c r="Q4" s="540" t="s">
        <v>15</v>
      </c>
      <c r="R4" s="555" t="s">
        <v>16</v>
      </c>
      <c r="S4" s="556" t="s">
        <v>64</v>
      </c>
      <c r="T4" s="549" t="s">
        <v>17</v>
      </c>
      <c r="U4" s="551" t="s">
        <v>18</v>
      </c>
      <c r="V4" s="551" t="s">
        <v>19</v>
      </c>
      <c r="W4" s="541" t="s">
        <v>20</v>
      </c>
    </row>
    <row r="5" spans="2:23" ht="44.25" customHeight="1" thickBot="1">
      <c r="B5" s="524"/>
      <c r="C5" s="152" t="s">
        <v>21</v>
      </c>
      <c r="D5" s="544"/>
      <c r="E5" s="546"/>
      <c r="F5" s="548"/>
      <c r="G5" s="548"/>
      <c r="H5" s="548"/>
      <c r="I5" s="548"/>
      <c r="J5" s="538"/>
      <c r="K5" s="540"/>
      <c r="L5" s="554"/>
      <c r="M5" s="536"/>
      <c r="N5" s="538"/>
      <c r="O5" s="539"/>
      <c r="P5" s="153" t="s">
        <v>22</v>
      </c>
      <c r="Q5" s="540"/>
      <c r="R5" s="555"/>
      <c r="S5" s="556"/>
      <c r="T5" s="550"/>
      <c r="U5" s="552"/>
      <c r="V5" s="552"/>
      <c r="W5" s="542"/>
    </row>
    <row r="6" spans="2:23" ht="13.5" customHeight="1">
      <c r="B6" s="154" t="s">
        <v>55</v>
      </c>
      <c r="C6" s="155"/>
      <c r="D6" s="156"/>
      <c r="E6" s="157"/>
      <c r="F6" s="158"/>
      <c r="G6" s="158"/>
      <c r="H6" s="158"/>
      <c r="I6" s="158"/>
      <c r="J6" s="159"/>
      <c r="K6" s="160"/>
      <c r="L6" s="161"/>
      <c r="M6" s="162"/>
      <c r="N6" s="159"/>
      <c r="O6" s="163"/>
      <c r="P6" s="164"/>
      <c r="Q6" s="160"/>
      <c r="R6" s="165"/>
      <c r="S6" s="166"/>
      <c r="T6" s="167"/>
      <c r="U6" s="168"/>
      <c r="V6" s="168"/>
      <c r="W6" s="169"/>
    </row>
    <row r="7" spans="2:23" s="360" customFormat="1" ht="13.5" customHeight="1">
      <c r="B7" s="308" t="s">
        <v>56</v>
      </c>
      <c r="C7" s="309">
        <f>D7+K7+L7+O7+P7+Q7+R7+S7</f>
        <v>84</v>
      </c>
      <c r="D7" s="310">
        <f>SUM(E7:J7)</f>
        <v>37</v>
      </c>
      <c r="E7" s="311">
        <v>37</v>
      </c>
      <c r="F7" s="312">
        <v>0</v>
      </c>
      <c r="G7" s="312">
        <v>0</v>
      </c>
      <c r="H7" s="312">
        <v>0</v>
      </c>
      <c r="I7" s="312">
        <v>0</v>
      </c>
      <c r="J7" s="313">
        <v>0</v>
      </c>
      <c r="K7" s="314">
        <v>0</v>
      </c>
      <c r="L7" s="314">
        <f>SUM(M7:N7)</f>
        <v>0</v>
      </c>
      <c r="M7" s="315">
        <v>0</v>
      </c>
      <c r="N7" s="313">
        <v>0</v>
      </c>
      <c r="O7" s="314">
        <v>0</v>
      </c>
      <c r="P7" s="314">
        <v>0</v>
      </c>
      <c r="Q7" s="314">
        <v>0</v>
      </c>
      <c r="R7" s="314">
        <v>47</v>
      </c>
      <c r="S7" s="316">
        <v>0</v>
      </c>
      <c r="T7" s="317">
        <v>0</v>
      </c>
      <c r="U7" s="314">
        <v>0</v>
      </c>
      <c r="V7" s="314">
        <v>0</v>
      </c>
      <c r="W7" s="318">
        <v>0</v>
      </c>
    </row>
    <row r="8" spans="2:23" s="360" customFormat="1" ht="13.5" customHeight="1">
      <c r="B8" s="308" t="s">
        <v>57</v>
      </c>
      <c r="C8" s="319">
        <f aca="true" t="shared" si="0" ref="C8:W8">SUM(C9:C13)</f>
        <v>4282</v>
      </c>
      <c r="D8" s="320">
        <f t="shared" si="0"/>
        <v>3067</v>
      </c>
      <c r="E8" s="321">
        <f t="shared" si="0"/>
        <v>3007</v>
      </c>
      <c r="F8" s="322">
        <f t="shared" si="0"/>
        <v>56</v>
      </c>
      <c r="G8" s="322">
        <f t="shared" si="0"/>
        <v>0</v>
      </c>
      <c r="H8" s="322">
        <f t="shared" si="0"/>
        <v>1</v>
      </c>
      <c r="I8" s="322">
        <f t="shared" si="0"/>
        <v>3</v>
      </c>
      <c r="J8" s="323">
        <f t="shared" si="0"/>
        <v>0</v>
      </c>
      <c r="K8" s="324">
        <f t="shared" si="0"/>
        <v>281</v>
      </c>
      <c r="L8" s="314">
        <f t="shared" si="0"/>
        <v>405</v>
      </c>
      <c r="M8" s="325">
        <f t="shared" si="0"/>
        <v>71</v>
      </c>
      <c r="N8" s="323">
        <f t="shared" si="0"/>
        <v>334</v>
      </c>
      <c r="O8" s="324">
        <f t="shared" si="0"/>
        <v>18</v>
      </c>
      <c r="P8" s="324">
        <f t="shared" si="0"/>
        <v>261</v>
      </c>
      <c r="Q8" s="324">
        <f t="shared" si="0"/>
        <v>13</v>
      </c>
      <c r="R8" s="324">
        <f t="shared" si="0"/>
        <v>237</v>
      </c>
      <c r="S8" s="326">
        <f t="shared" si="0"/>
        <v>0</v>
      </c>
      <c r="T8" s="327">
        <f t="shared" si="0"/>
        <v>0</v>
      </c>
      <c r="U8" s="324">
        <f t="shared" si="0"/>
        <v>1</v>
      </c>
      <c r="V8" s="324">
        <f t="shared" si="0"/>
        <v>0</v>
      </c>
      <c r="W8" s="328">
        <f t="shared" si="0"/>
        <v>0</v>
      </c>
    </row>
    <row r="9" spans="2:23" s="360" customFormat="1" ht="13.5" customHeight="1">
      <c r="B9" s="329" t="s">
        <v>24</v>
      </c>
      <c r="C9" s="319">
        <f>D9+K9+L9+O9+P9+Q9+R9+S9</f>
        <v>4105</v>
      </c>
      <c r="D9" s="320">
        <f>SUM(E9:J9)</f>
        <v>3004</v>
      </c>
      <c r="E9" s="321">
        <v>2962</v>
      </c>
      <c r="F9" s="322">
        <v>41</v>
      </c>
      <c r="G9" s="322">
        <v>0</v>
      </c>
      <c r="H9" s="322">
        <v>1</v>
      </c>
      <c r="I9" s="322">
        <v>0</v>
      </c>
      <c r="J9" s="323">
        <v>0</v>
      </c>
      <c r="K9" s="324">
        <v>246</v>
      </c>
      <c r="L9" s="314">
        <f>SUM(M9:N9)</f>
        <v>405</v>
      </c>
      <c r="M9" s="325">
        <v>71</v>
      </c>
      <c r="N9" s="323">
        <v>334</v>
      </c>
      <c r="O9" s="324">
        <v>16</v>
      </c>
      <c r="P9" s="324">
        <v>205</v>
      </c>
      <c r="Q9" s="324">
        <v>10</v>
      </c>
      <c r="R9" s="324">
        <v>219</v>
      </c>
      <c r="S9" s="326">
        <v>0</v>
      </c>
      <c r="T9" s="327">
        <v>0</v>
      </c>
      <c r="U9" s="324">
        <v>1</v>
      </c>
      <c r="V9" s="324">
        <v>0</v>
      </c>
      <c r="W9" s="328">
        <v>0</v>
      </c>
    </row>
    <row r="10" spans="2:23" s="360" customFormat="1" ht="13.5" customHeight="1">
      <c r="B10" s="330" t="s">
        <v>27</v>
      </c>
      <c r="C10" s="319">
        <f>D10+K10+L10+O10+P10+Q10+R10+S10</f>
        <v>49</v>
      </c>
      <c r="D10" s="320">
        <f>SUM(E10:J10)</f>
        <v>20</v>
      </c>
      <c r="E10" s="321">
        <v>16</v>
      </c>
      <c r="F10" s="322">
        <v>4</v>
      </c>
      <c r="G10" s="322">
        <v>0</v>
      </c>
      <c r="H10" s="322">
        <v>0</v>
      </c>
      <c r="I10" s="322">
        <v>0</v>
      </c>
      <c r="J10" s="323">
        <v>0</v>
      </c>
      <c r="K10" s="324">
        <v>7</v>
      </c>
      <c r="L10" s="314">
        <f>SUM(M10:N10)</f>
        <v>0</v>
      </c>
      <c r="M10" s="325">
        <v>0</v>
      </c>
      <c r="N10" s="323">
        <v>0</v>
      </c>
      <c r="O10" s="324">
        <v>2</v>
      </c>
      <c r="P10" s="324">
        <v>19</v>
      </c>
      <c r="Q10" s="324">
        <v>0</v>
      </c>
      <c r="R10" s="324">
        <v>1</v>
      </c>
      <c r="S10" s="326">
        <v>0</v>
      </c>
      <c r="T10" s="327">
        <v>0</v>
      </c>
      <c r="U10" s="324">
        <v>0</v>
      </c>
      <c r="V10" s="324">
        <v>0</v>
      </c>
      <c r="W10" s="328">
        <v>0</v>
      </c>
    </row>
    <row r="11" spans="2:23" s="360" customFormat="1" ht="13.5" customHeight="1">
      <c r="B11" s="330" t="s">
        <v>58</v>
      </c>
      <c r="C11" s="319">
        <f>D11+K11+L11+O11+P11+Q11+R11+S11</f>
        <v>3</v>
      </c>
      <c r="D11" s="320">
        <f>SUM(E11:J11)</f>
        <v>3</v>
      </c>
      <c r="E11" s="321">
        <v>0</v>
      </c>
      <c r="F11" s="322">
        <v>0</v>
      </c>
      <c r="G11" s="322">
        <v>0</v>
      </c>
      <c r="H11" s="322">
        <v>0</v>
      </c>
      <c r="I11" s="322">
        <v>3</v>
      </c>
      <c r="J11" s="323">
        <v>0</v>
      </c>
      <c r="K11" s="324">
        <v>0</v>
      </c>
      <c r="L11" s="314">
        <f>SUM(M11:N11)</f>
        <v>0</v>
      </c>
      <c r="M11" s="325">
        <v>0</v>
      </c>
      <c r="N11" s="323">
        <v>0</v>
      </c>
      <c r="O11" s="324">
        <v>0</v>
      </c>
      <c r="P11" s="324">
        <v>0</v>
      </c>
      <c r="Q11" s="324">
        <v>0</v>
      </c>
      <c r="R11" s="324">
        <v>0</v>
      </c>
      <c r="S11" s="326">
        <v>0</v>
      </c>
      <c r="T11" s="327">
        <v>0</v>
      </c>
      <c r="U11" s="324">
        <v>0</v>
      </c>
      <c r="V11" s="324">
        <v>0</v>
      </c>
      <c r="W11" s="328">
        <v>0</v>
      </c>
    </row>
    <row r="12" spans="2:23" s="360" customFormat="1" ht="13.5" customHeight="1">
      <c r="B12" s="330" t="s">
        <v>59</v>
      </c>
      <c r="C12" s="319">
        <f>D12+K12+L12+O12+P12+Q12+R12+S12</f>
        <v>3</v>
      </c>
      <c r="D12" s="320">
        <f>SUM(E12:J12)</f>
        <v>0</v>
      </c>
      <c r="E12" s="321">
        <v>0</v>
      </c>
      <c r="F12" s="322">
        <v>0</v>
      </c>
      <c r="G12" s="322">
        <v>0</v>
      </c>
      <c r="H12" s="322">
        <v>0</v>
      </c>
      <c r="I12" s="322">
        <v>0</v>
      </c>
      <c r="J12" s="323">
        <v>0</v>
      </c>
      <c r="K12" s="324">
        <v>1</v>
      </c>
      <c r="L12" s="314">
        <f>SUM(M12:N12)</f>
        <v>0</v>
      </c>
      <c r="M12" s="325">
        <v>0</v>
      </c>
      <c r="N12" s="323">
        <v>0</v>
      </c>
      <c r="O12" s="324">
        <v>0</v>
      </c>
      <c r="P12" s="324">
        <v>2</v>
      </c>
      <c r="Q12" s="324">
        <v>0</v>
      </c>
      <c r="R12" s="324">
        <v>0</v>
      </c>
      <c r="S12" s="326">
        <v>0</v>
      </c>
      <c r="T12" s="327">
        <v>0</v>
      </c>
      <c r="U12" s="324">
        <v>0</v>
      </c>
      <c r="V12" s="324">
        <v>0</v>
      </c>
      <c r="W12" s="328">
        <v>0</v>
      </c>
    </row>
    <row r="13" spans="2:23" s="360" customFormat="1" ht="13.5" customHeight="1">
      <c r="B13" s="330" t="s">
        <v>31</v>
      </c>
      <c r="C13" s="319">
        <f>D13+K13+L13+O13+P13+Q13+R13+S13</f>
        <v>122</v>
      </c>
      <c r="D13" s="320">
        <f>SUM(E13:J13)</f>
        <v>40</v>
      </c>
      <c r="E13" s="321">
        <v>29</v>
      </c>
      <c r="F13" s="322">
        <v>11</v>
      </c>
      <c r="G13" s="322">
        <v>0</v>
      </c>
      <c r="H13" s="322">
        <v>0</v>
      </c>
      <c r="I13" s="322">
        <v>0</v>
      </c>
      <c r="J13" s="323">
        <v>0</v>
      </c>
      <c r="K13" s="324">
        <v>27</v>
      </c>
      <c r="L13" s="314">
        <f>SUM(M13:N13)</f>
        <v>0</v>
      </c>
      <c r="M13" s="325">
        <v>0</v>
      </c>
      <c r="N13" s="323">
        <v>0</v>
      </c>
      <c r="O13" s="324">
        <v>0</v>
      </c>
      <c r="P13" s="324">
        <v>35</v>
      </c>
      <c r="Q13" s="324">
        <v>3</v>
      </c>
      <c r="R13" s="324">
        <v>17</v>
      </c>
      <c r="S13" s="326">
        <v>0</v>
      </c>
      <c r="T13" s="327">
        <v>0</v>
      </c>
      <c r="U13" s="324">
        <v>0</v>
      </c>
      <c r="V13" s="324">
        <v>0</v>
      </c>
      <c r="W13" s="328">
        <v>0</v>
      </c>
    </row>
    <row r="14" spans="2:23" s="360" customFormat="1" ht="13.5" customHeight="1">
      <c r="B14" s="331" t="s">
        <v>60</v>
      </c>
      <c r="C14" s="332"/>
      <c r="D14" s="333"/>
      <c r="E14" s="334"/>
      <c r="F14" s="335"/>
      <c r="G14" s="335"/>
      <c r="H14" s="335"/>
      <c r="I14" s="335"/>
      <c r="J14" s="336"/>
      <c r="K14" s="337"/>
      <c r="L14" s="338"/>
      <c r="M14" s="334"/>
      <c r="N14" s="336"/>
      <c r="O14" s="337"/>
      <c r="P14" s="337"/>
      <c r="Q14" s="337"/>
      <c r="R14" s="337"/>
      <c r="S14" s="339"/>
      <c r="T14" s="340"/>
      <c r="U14" s="337"/>
      <c r="V14" s="337"/>
      <c r="W14" s="341"/>
    </row>
    <row r="15" spans="2:23" s="360" customFormat="1" ht="13.5" customHeight="1">
      <c r="B15" s="308" t="s">
        <v>61</v>
      </c>
      <c r="C15" s="319">
        <f aca="true" t="shared" si="1" ref="C15:I15">SUM(C16:C17)</f>
        <v>52</v>
      </c>
      <c r="D15" s="320">
        <f t="shared" si="1"/>
        <v>34</v>
      </c>
      <c r="E15" s="325">
        <f t="shared" si="1"/>
        <v>27</v>
      </c>
      <c r="F15" s="322">
        <f t="shared" si="1"/>
        <v>7</v>
      </c>
      <c r="G15" s="322">
        <f t="shared" si="1"/>
        <v>0</v>
      </c>
      <c r="H15" s="322">
        <f t="shared" si="1"/>
        <v>0</v>
      </c>
      <c r="I15" s="322">
        <f t="shared" si="1"/>
        <v>0</v>
      </c>
      <c r="J15" s="323">
        <f aca="true" t="shared" si="2" ref="J15:R15">SUM(J16:J17)</f>
        <v>0</v>
      </c>
      <c r="K15" s="324">
        <f t="shared" si="2"/>
        <v>8</v>
      </c>
      <c r="L15" s="314">
        <f t="shared" si="2"/>
        <v>2</v>
      </c>
      <c r="M15" s="325">
        <f t="shared" si="2"/>
        <v>1</v>
      </c>
      <c r="N15" s="323">
        <f t="shared" si="2"/>
        <v>1</v>
      </c>
      <c r="O15" s="324">
        <f t="shared" si="2"/>
        <v>0</v>
      </c>
      <c r="P15" s="324">
        <f t="shared" si="2"/>
        <v>5</v>
      </c>
      <c r="Q15" s="324">
        <f t="shared" si="2"/>
        <v>0</v>
      </c>
      <c r="R15" s="324">
        <f t="shared" si="2"/>
        <v>3</v>
      </c>
      <c r="S15" s="326">
        <f>S16+S17</f>
        <v>0</v>
      </c>
      <c r="T15" s="327">
        <f>SUM(T16:T17)</f>
        <v>0</v>
      </c>
      <c r="U15" s="324">
        <f>SUM(U16:U17)</f>
        <v>0</v>
      </c>
      <c r="V15" s="324">
        <f>SUM(V16:V17)</f>
        <v>0</v>
      </c>
      <c r="W15" s="328">
        <f>SUM(W16:W17)</f>
        <v>0</v>
      </c>
    </row>
    <row r="16" spans="2:23" s="360" customFormat="1" ht="13.5" customHeight="1">
      <c r="B16" s="329" t="s">
        <v>24</v>
      </c>
      <c r="C16" s="319">
        <f>D16+K16+L16+O16+P16+Q16+R16+S16</f>
        <v>3</v>
      </c>
      <c r="D16" s="320">
        <f>SUM(E16:J16)</f>
        <v>1</v>
      </c>
      <c r="E16" s="325">
        <v>1</v>
      </c>
      <c r="F16" s="322">
        <v>0</v>
      </c>
      <c r="G16" s="322">
        <v>0</v>
      </c>
      <c r="H16" s="322">
        <v>0</v>
      </c>
      <c r="I16" s="322">
        <v>0</v>
      </c>
      <c r="J16" s="323">
        <v>0</v>
      </c>
      <c r="K16" s="324">
        <v>0</v>
      </c>
      <c r="L16" s="314">
        <f>SUM(M16:N16)</f>
        <v>1</v>
      </c>
      <c r="M16" s="325">
        <v>1</v>
      </c>
      <c r="N16" s="323">
        <v>0</v>
      </c>
      <c r="O16" s="324">
        <v>0</v>
      </c>
      <c r="P16" s="324">
        <v>1</v>
      </c>
      <c r="Q16" s="324">
        <v>0</v>
      </c>
      <c r="R16" s="324">
        <v>0</v>
      </c>
      <c r="S16" s="326">
        <v>0</v>
      </c>
      <c r="T16" s="327">
        <v>0</v>
      </c>
      <c r="U16" s="324">
        <v>0</v>
      </c>
      <c r="V16" s="324">
        <v>0</v>
      </c>
      <c r="W16" s="328">
        <v>0</v>
      </c>
    </row>
    <row r="17" spans="2:23" s="360" customFormat="1" ht="13.5" customHeight="1" thickBot="1">
      <c r="B17" s="342" t="s">
        <v>32</v>
      </c>
      <c r="C17" s="343">
        <f>D17+K17+L17+O17+P17+Q17+R17+S17</f>
        <v>49</v>
      </c>
      <c r="D17" s="344">
        <f>SUM(E17:J17)</f>
        <v>33</v>
      </c>
      <c r="E17" s="345">
        <v>26</v>
      </c>
      <c r="F17" s="346">
        <v>7</v>
      </c>
      <c r="G17" s="346">
        <v>0</v>
      </c>
      <c r="H17" s="346">
        <v>0</v>
      </c>
      <c r="I17" s="346">
        <v>0</v>
      </c>
      <c r="J17" s="347">
        <v>0</v>
      </c>
      <c r="K17" s="348">
        <v>8</v>
      </c>
      <c r="L17" s="349">
        <f>SUM(M17:N17)</f>
        <v>1</v>
      </c>
      <c r="M17" s="345">
        <v>0</v>
      </c>
      <c r="N17" s="347">
        <v>1</v>
      </c>
      <c r="O17" s="348">
        <v>0</v>
      </c>
      <c r="P17" s="348">
        <v>4</v>
      </c>
      <c r="Q17" s="348">
        <v>0</v>
      </c>
      <c r="R17" s="348">
        <v>3</v>
      </c>
      <c r="S17" s="350">
        <v>0</v>
      </c>
      <c r="T17" s="351">
        <v>0</v>
      </c>
      <c r="U17" s="348">
        <v>0</v>
      </c>
      <c r="V17" s="348">
        <v>0</v>
      </c>
      <c r="W17" s="352">
        <v>0</v>
      </c>
    </row>
    <row r="18" spans="2:3" ht="13.5">
      <c r="B18" s="170"/>
      <c r="C18" s="170"/>
    </row>
    <row r="19" s="64" customFormat="1" ht="14.25" thickBot="1">
      <c r="B19" s="86" t="s">
        <v>34</v>
      </c>
    </row>
    <row r="20" spans="2:23" s="64" customFormat="1" ht="13.5">
      <c r="B20" s="124" t="s">
        <v>55</v>
      </c>
      <c r="C20" s="125"/>
      <c r="D20" s="126"/>
      <c r="E20" s="127"/>
      <c r="F20" s="128"/>
      <c r="G20" s="127"/>
      <c r="H20" s="128"/>
      <c r="I20" s="128"/>
      <c r="J20" s="127"/>
      <c r="K20" s="129"/>
      <c r="L20" s="127"/>
      <c r="M20" s="130"/>
      <c r="N20" s="127"/>
      <c r="O20" s="129"/>
      <c r="P20" s="127"/>
      <c r="Q20" s="131"/>
      <c r="R20" s="127"/>
      <c r="S20" s="307"/>
      <c r="T20" s="127"/>
      <c r="U20" s="129"/>
      <c r="V20" s="129"/>
      <c r="W20" s="132"/>
    </row>
    <row r="21" spans="2:23" s="64" customFormat="1" ht="13.5">
      <c r="B21" s="133" t="s">
        <v>56</v>
      </c>
      <c r="C21" s="6">
        <f>C7/$C7*100</f>
        <v>100</v>
      </c>
      <c r="D21" s="58">
        <f>D7/$C7*100</f>
        <v>44.047619047619044</v>
      </c>
      <c r="E21" s="141">
        <f>E7/$C7*100</f>
        <v>44.047619047619044</v>
      </c>
      <c r="F21" s="8">
        <f aca="true" t="shared" si="3" ref="F21:W27">F7/$C7*100</f>
        <v>0</v>
      </c>
      <c r="G21" s="141">
        <f t="shared" si="3"/>
        <v>0</v>
      </c>
      <c r="H21" s="8">
        <f t="shared" si="3"/>
        <v>0</v>
      </c>
      <c r="I21" s="8">
        <f t="shared" si="3"/>
        <v>0</v>
      </c>
      <c r="J21" s="141">
        <f t="shared" si="3"/>
        <v>0</v>
      </c>
      <c r="K21" s="9">
        <f t="shared" si="3"/>
        <v>0</v>
      </c>
      <c r="L21" s="141">
        <f t="shared" si="3"/>
        <v>0</v>
      </c>
      <c r="M21" s="7">
        <f t="shared" si="3"/>
        <v>0</v>
      </c>
      <c r="N21" s="141">
        <f t="shared" si="3"/>
        <v>0</v>
      </c>
      <c r="O21" s="9">
        <f t="shared" si="3"/>
        <v>0</v>
      </c>
      <c r="P21" s="141">
        <f t="shared" si="3"/>
        <v>0</v>
      </c>
      <c r="Q21" s="9">
        <f t="shared" si="3"/>
        <v>0</v>
      </c>
      <c r="R21" s="141">
        <f t="shared" si="3"/>
        <v>55.952380952380956</v>
      </c>
      <c r="S21" s="142">
        <f t="shared" si="3"/>
        <v>0</v>
      </c>
      <c r="T21" s="141">
        <f t="shared" si="3"/>
        <v>0</v>
      </c>
      <c r="U21" s="9">
        <f t="shared" si="3"/>
        <v>0</v>
      </c>
      <c r="V21" s="9">
        <f t="shared" si="3"/>
        <v>0</v>
      </c>
      <c r="W21" s="57">
        <f t="shared" si="3"/>
        <v>0</v>
      </c>
    </row>
    <row r="22" spans="2:23" s="64" customFormat="1" ht="13.5">
      <c r="B22" s="133" t="s">
        <v>62</v>
      </c>
      <c r="C22" s="6">
        <f aca="true" t="shared" si="4" ref="C22:R31">C8/$C8*100</f>
        <v>100</v>
      </c>
      <c r="D22" s="58">
        <f t="shared" si="4"/>
        <v>71.62540868752919</v>
      </c>
      <c r="E22" s="141">
        <f t="shared" si="4"/>
        <v>70.22419430172816</v>
      </c>
      <c r="F22" s="8">
        <f t="shared" si="4"/>
        <v>1.3078000934142924</v>
      </c>
      <c r="G22" s="141">
        <f t="shared" si="4"/>
        <v>0</v>
      </c>
      <c r="H22" s="8">
        <f t="shared" si="4"/>
        <v>0.023353573096683792</v>
      </c>
      <c r="I22" s="8">
        <f t="shared" si="4"/>
        <v>0.07006071929005138</v>
      </c>
      <c r="J22" s="141">
        <f t="shared" si="4"/>
        <v>0</v>
      </c>
      <c r="K22" s="9">
        <f t="shared" si="3"/>
        <v>6.562354040168146</v>
      </c>
      <c r="L22" s="141">
        <f t="shared" si="3"/>
        <v>9.458197104156936</v>
      </c>
      <c r="M22" s="7">
        <f t="shared" si="3"/>
        <v>1.6581036898645491</v>
      </c>
      <c r="N22" s="141">
        <f t="shared" si="3"/>
        <v>7.800093414292386</v>
      </c>
      <c r="O22" s="9">
        <f t="shared" si="3"/>
        <v>0.42036431574030825</v>
      </c>
      <c r="P22" s="141">
        <f t="shared" si="3"/>
        <v>6.09528257823447</v>
      </c>
      <c r="Q22" s="9">
        <f t="shared" si="3"/>
        <v>0.3035964502568893</v>
      </c>
      <c r="R22" s="141">
        <f t="shared" si="3"/>
        <v>5.534796823914059</v>
      </c>
      <c r="S22" s="142">
        <f t="shared" si="3"/>
        <v>0</v>
      </c>
      <c r="T22" s="141">
        <f t="shared" si="3"/>
        <v>0</v>
      </c>
      <c r="U22" s="9">
        <f t="shared" si="3"/>
        <v>0.023353573096683792</v>
      </c>
      <c r="V22" s="9">
        <f t="shared" si="3"/>
        <v>0</v>
      </c>
      <c r="W22" s="57">
        <f t="shared" si="3"/>
        <v>0</v>
      </c>
    </row>
    <row r="23" spans="2:23" s="64" customFormat="1" ht="13.5">
      <c r="B23" s="303" t="s">
        <v>24</v>
      </c>
      <c r="C23" s="6">
        <f t="shared" si="4"/>
        <v>100</v>
      </c>
      <c r="D23" s="58">
        <f t="shared" si="4"/>
        <v>73.17904993909866</v>
      </c>
      <c r="E23" s="141">
        <f t="shared" si="4"/>
        <v>72.15590742996346</v>
      </c>
      <c r="F23" s="8">
        <f t="shared" si="4"/>
        <v>0.9987819732034106</v>
      </c>
      <c r="G23" s="141">
        <f t="shared" si="4"/>
        <v>0</v>
      </c>
      <c r="H23" s="8">
        <f t="shared" si="4"/>
        <v>0.0243605359317905</v>
      </c>
      <c r="I23" s="8">
        <f t="shared" si="4"/>
        <v>0</v>
      </c>
      <c r="J23" s="141">
        <f t="shared" si="4"/>
        <v>0</v>
      </c>
      <c r="K23" s="9">
        <f t="shared" si="3"/>
        <v>5.992691839220463</v>
      </c>
      <c r="L23" s="141">
        <f t="shared" si="3"/>
        <v>9.866017052375152</v>
      </c>
      <c r="M23" s="7">
        <f t="shared" si="3"/>
        <v>1.7295980511571254</v>
      </c>
      <c r="N23" s="141">
        <f t="shared" si="3"/>
        <v>8.136419001218027</v>
      </c>
      <c r="O23" s="9">
        <f t="shared" si="3"/>
        <v>0.389768574908648</v>
      </c>
      <c r="P23" s="141">
        <f t="shared" si="3"/>
        <v>4.993909866017052</v>
      </c>
      <c r="Q23" s="9">
        <f t="shared" si="3"/>
        <v>0.24360535931790497</v>
      </c>
      <c r="R23" s="141">
        <f t="shared" si="3"/>
        <v>5.33495736906212</v>
      </c>
      <c r="S23" s="142">
        <f t="shared" si="3"/>
        <v>0</v>
      </c>
      <c r="T23" s="141">
        <f t="shared" si="3"/>
        <v>0</v>
      </c>
      <c r="U23" s="9">
        <f t="shared" si="3"/>
        <v>0.0243605359317905</v>
      </c>
      <c r="V23" s="9">
        <f t="shared" si="3"/>
        <v>0</v>
      </c>
      <c r="W23" s="57">
        <f t="shared" si="3"/>
        <v>0</v>
      </c>
    </row>
    <row r="24" spans="2:23" s="64" customFormat="1" ht="13.5">
      <c r="B24" s="304" t="s">
        <v>27</v>
      </c>
      <c r="C24" s="6">
        <f t="shared" si="4"/>
        <v>100</v>
      </c>
      <c r="D24" s="58">
        <f t="shared" si="4"/>
        <v>40.816326530612244</v>
      </c>
      <c r="E24" s="141">
        <f t="shared" si="4"/>
        <v>32.6530612244898</v>
      </c>
      <c r="F24" s="8">
        <f t="shared" si="4"/>
        <v>8.16326530612245</v>
      </c>
      <c r="G24" s="141">
        <f t="shared" si="4"/>
        <v>0</v>
      </c>
      <c r="H24" s="8">
        <f t="shared" si="4"/>
        <v>0</v>
      </c>
      <c r="I24" s="8">
        <f t="shared" si="4"/>
        <v>0</v>
      </c>
      <c r="J24" s="141">
        <f t="shared" si="4"/>
        <v>0</v>
      </c>
      <c r="K24" s="9">
        <f t="shared" si="3"/>
        <v>14.285714285714285</v>
      </c>
      <c r="L24" s="141">
        <f t="shared" si="3"/>
        <v>0</v>
      </c>
      <c r="M24" s="7">
        <f t="shared" si="3"/>
        <v>0</v>
      </c>
      <c r="N24" s="141">
        <f t="shared" si="3"/>
        <v>0</v>
      </c>
      <c r="O24" s="9">
        <f t="shared" si="3"/>
        <v>4.081632653061225</v>
      </c>
      <c r="P24" s="141">
        <f t="shared" si="3"/>
        <v>38.775510204081634</v>
      </c>
      <c r="Q24" s="9">
        <f t="shared" si="3"/>
        <v>0</v>
      </c>
      <c r="R24" s="141">
        <f t="shared" si="3"/>
        <v>2.0408163265306123</v>
      </c>
      <c r="S24" s="142">
        <f t="shared" si="3"/>
        <v>0</v>
      </c>
      <c r="T24" s="141">
        <f t="shared" si="3"/>
        <v>0</v>
      </c>
      <c r="U24" s="9">
        <f t="shared" si="3"/>
        <v>0</v>
      </c>
      <c r="V24" s="9">
        <f t="shared" si="3"/>
        <v>0</v>
      </c>
      <c r="W24" s="57">
        <f t="shared" si="3"/>
        <v>0</v>
      </c>
    </row>
    <row r="25" spans="2:23" s="64" customFormat="1" ht="13.5">
      <c r="B25" s="304" t="s">
        <v>58</v>
      </c>
      <c r="C25" s="6">
        <f t="shared" si="4"/>
        <v>100</v>
      </c>
      <c r="D25" s="58">
        <f t="shared" si="4"/>
        <v>100</v>
      </c>
      <c r="E25" s="141">
        <f t="shared" si="4"/>
        <v>0</v>
      </c>
      <c r="F25" s="8">
        <f t="shared" si="4"/>
        <v>0</v>
      </c>
      <c r="G25" s="141">
        <f t="shared" si="4"/>
        <v>0</v>
      </c>
      <c r="H25" s="8">
        <f t="shared" si="4"/>
        <v>0</v>
      </c>
      <c r="I25" s="8">
        <f t="shared" si="4"/>
        <v>100</v>
      </c>
      <c r="J25" s="141">
        <f t="shared" si="4"/>
        <v>0</v>
      </c>
      <c r="K25" s="9">
        <f t="shared" si="3"/>
        <v>0</v>
      </c>
      <c r="L25" s="141">
        <f t="shared" si="3"/>
        <v>0</v>
      </c>
      <c r="M25" s="7">
        <f t="shared" si="3"/>
        <v>0</v>
      </c>
      <c r="N25" s="141">
        <f t="shared" si="3"/>
        <v>0</v>
      </c>
      <c r="O25" s="9">
        <f t="shared" si="3"/>
        <v>0</v>
      </c>
      <c r="P25" s="141">
        <f t="shared" si="3"/>
        <v>0</v>
      </c>
      <c r="Q25" s="9">
        <f t="shared" si="3"/>
        <v>0</v>
      </c>
      <c r="R25" s="141">
        <f t="shared" si="3"/>
        <v>0</v>
      </c>
      <c r="S25" s="142">
        <f t="shared" si="3"/>
        <v>0</v>
      </c>
      <c r="T25" s="141">
        <f t="shared" si="3"/>
        <v>0</v>
      </c>
      <c r="U25" s="9">
        <f t="shared" si="3"/>
        <v>0</v>
      </c>
      <c r="V25" s="9">
        <f t="shared" si="3"/>
        <v>0</v>
      </c>
      <c r="W25" s="57">
        <f t="shared" si="3"/>
        <v>0</v>
      </c>
    </row>
    <row r="26" spans="2:23" s="64" customFormat="1" ht="13.5">
      <c r="B26" s="304" t="s">
        <v>59</v>
      </c>
      <c r="C26" s="6">
        <f t="shared" si="4"/>
        <v>100</v>
      </c>
      <c r="D26" s="58">
        <f t="shared" si="4"/>
        <v>0</v>
      </c>
      <c r="E26" s="141">
        <f t="shared" si="4"/>
        <v>0</v>
      </c>
      <c r="F26" s="8">
        <f t="shared" si="4"/>
        <v>0</v>
      </c>
      <c r="G26" s="141">
        <f t="shared" si="4"/>
        <v>0</v>
      </c>
      <c r="H26" s="8">
        <f t="shared" si="4"/>
        <v>0</v>
      </c>
      <c r="I26" s="8">
        <f t="shared" si="4"/>
        <v>0</v>
      </c>
      <c r="J26" s="141">
        <f t="shared" si="4"/>
        <v>0</v>
      </c>
      <c r="K26" s="9">
        <f t="shared" si="3"/>
        <v>33.33333333333333</v>
      </c>
      <c r="L26" s="141">
        <f t="shared" si="3"/>
        <v>0</v>
      </c>
      <c r="M26" s="7">
        <f t="shared" si="3"/>
        <v>0</v>
      </c>
      <c r="N26" s="141">
        <f t="shared" si="3"/>
        <v>0</v>
      </c>
      <c r="O26" s="9">
        <f t="shared" si="3"/>
        <v>0</v>
      </c>
      <c r="P26" s="141">
        <f t="shared" si="3"/>
        <v>66.66666666666666</v>
      </c>
      <c r="Q26" s="9">
        <f t="shared" si="3"/>
        <v>0</v>
      </c>
      <c r="R26" s="141">
        <f t="shared" si="3"/>
        <v>0</v>
      </c>
      <c r="S26" s="142">
        <f t="shared" si="3"/>
        <v>0</v>
      </c>
      <c r="T26" s="141">
        <f t="shared" si="3"/>
        <v>0</v>
      </c>
      <c r="U26" s="9">
        <f t="shared" si="3"/>
        <v>0</v>
      </c>
      <c r="V26" s="9">
        <f t="shared" si="3"/>
        <v>0</v>
      </c>
      <c r="W26" s="57">
        <f t="shared" si="3"/>
        <v>0</v>
      </c>
    </row>
    <row r="27" spans="2:23" s="64" customFormat="1" ht="13.5">
      <c r="B27" s="304" t="s">
        <v>31</v>
      </c>
      <c r="C27" s="6">
        <f t="shared" si="4"/>
        <v>100</v>
      </c>
      <c r="D27" s="58">
        <f t="shared" si="4"/>
        <v>32.78688524590164</v>
      </c>
      <c r="E27" s="141">
        <f t="shared" si="4"/>
        <v>23.770491803278688</v>
      </c>
      <c r="F27" s="8">
        <f t="shared" si="4"/>
        <v>9.01639344262295</v>
      </c>
      <c r="G27" s="141">
        <f t="shared" si="4"/>
        <v>0</v>
      </c>
      <c r="H27" s="8">
        <f t="shared" si="4"/>
        <v>0</v>
      </c>
      <c r="I27" s="8">
        <f t="shared" si="4"/>
        <v>0</v>
      </c>
      <c r="J27" s="141">
        <f t="shared" si="4"/>
        <v>0</v>
      </c>
      <c r="K27" s="9">
        <f t="shared" si="3"/>
        <v>22.131147540983605</v>
      </c>
      <c r="L27" s="141">
        <f t="shared" si="3"/>
        <v>0</v>
      </c>
      <c r="M27" s="7">
        <f t="shared" si="3"/>
        <v>0</v>
      </c>
      <c r="N27" s="141">
        <f t="shared" si="3"/>
        <v>0</v>
      </c>
      <c r="O27" s="9">
        <f t="shared" si="3"/>
        <v>0</v>
      </c>
      <c r="P27" s="141">
        <f t="shared" si="3"/>
        <v>28.688524590163933</v>
      </c>
      <c r="Q27" s="9">
        <f t="shared" si="3"/>
        <v>2.459016393442623</v>
      </c>
      <c r="R27" s="141">
        <f t="shared" si="3"/>
        <v>13.934426229508196</v>
      </c>
      <c r="S27" s="142">
        <f t="shared" si="3"/>
        <v>0</v>
      </c>
      <c r="T27" s="141">
        <f t="shared" si="3"/>
        <v>0</v>
      </c>
      <c r="U27" s="9">
        <f t="shared" si="3"/>
        <v>0</v>
      </c>
      <c r="V27" s="9">
        <f t="shared" si="3"/>
        <v>0</v>
      </c>
      <c r="W27" s="57">
        <f t="shared" si="3"/>
        <v>0</v>
      </c>
    </row>
    <row r="28" spans="2:23" s="64" customFormat="1" ht="13.5">
      <c r="B28" s="305" t="s">
        <v>60</v>
      </c>
      <c r="C28" s="134"/>
      <c r="D28" s="135"/>
      <c r="E28" s="137"/>
      <c r="F28" s="136"/>
      <c r="G28" s="137"/>
      <c r="H28" s="136"/>
      <c r="I28" s="136"/>
      <c r="J28" s="137"/>
      <c r="K28" s="138"/>
      <c r="L28" s="137"/>
      <c r="M28" s="139"/>
      <c r="N28" s="137"/>
      <c r="O28" s="138"/>
      <c r="P28" s="137"/>
      <c r="Q28" s="138"/>
      <c r="R28" s="137"/>
      <c r="S28" s="140"/>
      <c r="T28" s="137"/>
      <c r="U28" s="138"/>
      <c r="V28" s="138"/>
      <c r="W28" s="295"/>
    </row>
    <row r="29" spans="2:23" s="64" customFormat="1" ht="13.5">
      <c r="B29" s="133" t="s">
        <v>61</v>
      </c>
      <c r="C29" s="6">
        <f t="shared" si="4"/>
        <v>100</v>
      </c>
      <c r="D29" s="58">
        <f t="shared" si="4"/>
        <v>65.38461538461539</v>
      </c>
      <c r="E29" s="141">
        <f t="shared" si="4"/>
        <v>51.92307692307693</v>
      </c>
      <c r="F29" s="8">
        <f t="shared" si="4"/>
        <v>13.461538461538462</v>
      </c>
      <c r="G29" s="141">
        <f t="shared" si="4"/>
        <v>0</v>
      </c>
      <c r="H29" s="8">
        <f t="shared" si="4"/>
        <v>0</v>
      </c>
      <c r="I29" s="8">
        <f t="shared" si="4"/>
        <v>0</v>
      </c>
      <c r="J29" s="141">
        <f t="shared" si="4"/>
        <v>0</v>
      </c>
      <c r="K29" s="9">
        <f t="shared" si="4"/>
        <v>15.384615384615385</v>
      </c>
      <c r="L29" s="141">
        <f t="shared" si="4"/>
        <v>3.8461538461538463</v>
      </c>
      <c r="M29" s="7">
        <f t="shared" si="4"/>
        <v>1.9230769230769231</v>
      </c>
      <c r="N29" s="141">
        <f t="shared" si="4"/>
        <v>1.9230769230769231</v>
      </c>
      <c r="O29" s="9">
        <f t="shared" si="4"/>
        <v>0</v>
      </c>
      <c r="P29" s="141">
        <f t="shared" si="4"/>
        <v>9.615384615384617</v>
      </c>
      <c r="Q29" s="9">
        <f t="shared" si="4"/>
        <v>0</v>
      </c>
      <c r="R29" s="141">
        <f t="shared" si="4"/>
        <v>5.769230769230769</v>
      </c>
      <c r="S29" s="142">
        <f aca="true" t="shared" si="5" ref="S29:W31">S15/$C15*100</f>
        <v>0</v>
      </c>
      <c r="T29" s="141">
        <f t="shared" si="5"/>
        <v>0</v>
      </c>
      <c r="U29" s="9">
        <f t="shared" si="5"/>
        <v>0</v>
      </c>
      <c r="V29" s="9">
        <f t="shared" si="5"/>
        <v>0</v>
      </c>
      <c r="W29" s="57">
        <f t="shared" si="5"/>
        <v>0</v>
      </c>
    </row>
    <row r="30" spans="2:23" s="64" customFormat="1" ht="13.5">
      <c r="B30" s="303" t="s">
        <v>24</v>
      </c>
      <c r="C30" s="6">
        <f t="shared" si="4"/>
        <v>100</v>
      </c>
      <c r="D30" s="58">
        <f t="shared" si="4"/>
        <v>33.33333333333333</v>
      </c>
      <c r="E30" s="141">
        <f t="shared" si="4"/>
        <v>33.33333333333333</v>
      </c>
      <c r="F30" s="8">
        <f t="shared" si="4"/>
        <v>0</v>
      </c>
      <c r="G30" s="141">
        <f t="shared" si="4"/>
        <v>0</v>
      </c>
      <c r="H30" s="8">
        <f t="shared" si="4"/>
        <v>0</v>
      </c>
      <c r="I30" s="8">
        <f t="shared" si="4"/>
        <v>0</v>
      </c>
      <c r="J30" s="141">
        <f t="shared" si="4"/>
        <v>0</v>
      </c>
      <c r="K30" s="9">
        <f t="shared" si="4"/>
        <v>0</v>
      </c>
      <c r="L30" s="141">
        <f t="shared" si="4"/>
        <v>33.33333333333333</v>
      </c>
      <c r="M30" s="7">
        <f t="shared" si="4"/>
        <v>33.33333333333333</v>
      </c>
      <c r="N30" s="141">
        <f t="shared" si="4"/>
        <v>0</v>
      </c>
      <c r="O30" s="9">
        <f t="shared" si="4"/>
        <v>0</v>
      </c>
      <c r="P30" s="141">
        <f t="shared" si="4"/>
        <v>33.33333333333333</v>
      </c>
      <c r="Q30" s="9">
        <f t="shared" si="4"/>
        <v>0</v>
      </c>
      <c r="R30" s="141">
        <f t="shared" si="4"/>
        <v>0</v>
      </c>
      <c r="S30" s="142">
        <f t="shared" si="5"/>
        <v>0</v>
      </c>
      <c r="T30" s="141">
        <f t="shared" si="5"/>
        <v>0</v>
      </c>
      <c r="U30" s="9">
        <f t="shared" si="5"/>
        <v>0</v>
      </c>
      <c r="V30" s="9">
        <f t="shared" si="5"/>
        <v>0</v>
      </c>
      <c r="W30" s="57">
        <f t="shared" si="5"/>
        <v>0</v>
      </c>
    </row>
    <row r="31" spans="2:23" s="64" customFormat="1" ht="14.25" thickBot="1">
      <c r="B31" s="306" t="s">
        <v>32</v>
      </c>
      <c r="C31" s="143">
        <f t="shared" si="4"/>
        <v>100</v>
      </c>
      <c r="D31" s="61">
        <f t="shared" si="4"/>
        <v>67.3469387755102</v>
      </c>
      <c r="E31" s="146">
        <f t="shared" si="4"/>
        <v>53.06122448979592</v>
      </c>
      <c r="F31" s="145">
        <f t="shared" si="4"/>
        <v>14.285714285714285</v>
      </c>
      <c r="G31" s="146">
        <f t="shared" si="4"/>
        <v>0</v>
      </c>
      <c r="H31" s="145">
        <f t="shared" si="4"/>
        <v>0</v>
      </c>
      <c r="I31" s="145">
        <f t="shared" si="4"/>
        <v>0</v>
      </c>
      <c r="J31" s="146">
        <f t="shared" si="4"/>
        <v>0</v>
      </c>
      <c r="K31" s="10">
        <f t="shared" si="4"/>
        <v>16.3265306122449</v>
      </c>
      <c r="L31" s="146">
        <f t="shared" si="4"/>
        <v>2.0408163265306123</v>
      </c>
      <c r="M31" s="144">
        <f t="shared" si="4"/>
        <v>0</v>
      </c>
      <c r="N31" s="146">
        <f t="shared" si="4"/>
        <v>2.0408163265306123</v>
      </c>
      <c r="O31" s="10">
        <f t="shared" si="4"/>
        <v>0</v>
      </c>
      <c r="P31" s="146">
        <f t="shared" si="4"/>
        <v>8.16326530612245</v>
      </c>
      <c r="Q31" s="10">
        <f t="shared" si="4"/>
        <v>0</v>
      </c>
      <c r="R31" s="146">
        <f t="shared" si="4"/>
        <v>6.122448979591836</v>
      </c>
      <c r="S31" s="297">
        <f t="shared" si="5"/>
        <v>0</v>
      </c>
      <c r="T31" s="146">
        <f t="shared" si="5"/>
        <v>0</v>
      </c>
      <c r="U31" s="10">
        <f t="shared" si="5"/>
        <v>0</v>
      </c>
      <c r="V31" s="10">
        <f t="shared" si="5"/>
        <v>0</v>
      </c>
      <c r="W31" s="60">
        <f t="shared" si="5"/>
        <v>0</v>
      </c>
    </row>
  </sheetData>
  <sheetProtection/>
  <mergeCells count="24">
    <mergeCell ref="J4:J5"/>
    <mergeCell ref="K4:K5"/>
    <mergeCell ref="L4:L5"/>
    <mergeCell ref="R4:R5"/>
    <mergeCell ref="T3:W3"/>
    <mergeCell ref="M4:M5"/>
    <mergeCell ref="N4:N5"/>
    <mergeCell ref="O4:O5"/>
    <mergeCell ref="Q4:Q5"/>
    <mergeCell ref="W4:W5"/>
    <mergeCell ref="T4:T5"/>
    <mergeCell ref="U4:U5"/>
    <mergeCell ref="V4:V5"/>
    <mergeCell ref="S4:S5"/>
    <mergeCell ref="B3:B5"/>
    <mergeCell ref="C3:C4"/>
    <mergeCell ref="D3:J3"/>
    <mergeCell ref="M3:N3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view="pageBreakPreview" zoomScale="90" zoomScaleNormal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5.875" defaultRowHeight="13.5"/>
  <cols>
    <col min="1" max="1" width="9.00390625" style="172" customWidth="1"/>
    <col min="2" max="2" width="12.50390625" style="172" customWidth="1"/>
    <col min="3" max="3" width="11.125" style="172" bestFit="1" customWidth="1"/>
    <col min="4" max="4" width="9.00390625" style="172" customWidth="1"/>
    <col min="5" max="5" width="7.50390625" style="172" customWidth="1"/>
    <col min="6" max="6" width="7.125" style="172" customWidth="1"/>
    <col min="7" max="8" width="5.875" style="172" customWidth="1"/>
    <col min="9" max="9" width="7.875" style="172" bestFit="1" customWidth="1"/>
    <col min="10" max="10" width="5.875" style="172" customWidth="1"/>
    <col min="11" max="11" width="8.25390625" style="172" customWidth="1"/>
    <col min="12" max="14" width="6.875" style="172" customWidth="1"/>
    <col min="15" max="15" width="6.00390625" style="172" customWidth="1"/>
    <col min="16" max="18" width="7.125" style="172" customWidth="1"/>
    <col min="19" max="19" width="4.50390625" style="172" customWidth="1"/>
    <col min="20" max="22" width="4.375" style="172" customWidth="1"/>
    <col min="23" max="23" width="4.50390625" style="172" customWidth="1"/>
    <col min="24" max="250" width="9.00390625" style="172" customWidth="1"/>
    <col min="251" max="251" width="12.50390625" style="172" customWidth="1"/>
    <col min="252" max="252" width="11.125" style="172" bestFit="1" customWidth="1"/>
    <col min="253" max="253" width="9.00390625" style="172" customWidth="1"/>
    <col min="254" max="254" width="7.50390625" style="172" customWidth="1"/>
    <col min="255" max="255" width="7.125" style="172" customWidth="1"/>
    <col min="256" max="16384" width="5.875" style="172" customWidth="1"/>
  </cols>
  <sheetData>
    <row r="1" ht="17.25">
      <c r="B1" s="171" t="s">
        <v>74</v>
      </c>
    </row>
    <row r="2" spans="2:23" ht="18" thickBot="1">
      <c r="B2" s="171"/>
      <c r="T2" s="381" t="s">
        <v>84</v>
      </c>
      <c r="U2" s="381"/>
      <c r="V2" s="381"/>
      <c r="W2" s="381"/>
    </row>
    <row r="3" spans="2:23" ht="29.25" customHeight="1" thickBot="1">
      <c r="B3" s="580" t="s">
        <v>0</v>
      </c>
      <c r="C3" s="583" t="s">
        <v>1</v>
      </c>
      <c r="D3" s="585" t="s">
        <v>2</v>
      </c>
      <c r="E3" s="586"/>
      <c r="F3" s="586"/>
      <c r="G3" s="586"/>
      <c r="H3" s="586"/>
      <c r="I3" s="586"/>
      <c r="J3" s="587"/>
      <c r="K3" s="173" t="s">
        <v>45</v>
      </c>
      <c r="L3" s="174" t="s">
        <v>46</v>
      </c>
      <c r="M3" s="572" t="s">
        <v>3</v>
      </c>
      <c r="N3" s="573"/>
      <c r="O3" s="173" t="s">
        <v>47</v>
      </c>
      <c r="P3" s="173" t="s">
        <v>48</v>
      </c>
      <c r="Q3" s="173" t="s">
        <v>49</v>
      </c>
      <c r="R3" s="173" t="s">
        <v>50</v>
      </c>
      <c r="S3" s="174" t="s">
        <v>51</v>
      </c>
      <c r="T3" s="574" t="s">
        <v>52</v>
      </c>
      <c r="U3" s="575"/>
      <c r="V3" s="575"/>
      <c r="W3" s="576"/>
    </row>
    <row r="4" spans="2:23" ht="45.75" customHeight="1">
      <c r="B4" s="581"/>
      <c r="C4" s="584"/>
      <c r="D4" s="588" t="s">
        <v>4</v>
      </c>
      <c r="E4" s="590" t="s">
        <v>5</v>
      </c>
      <c r="F4" s="566" t="s">
        <v>6</v>
      </c>
      <c r="G4" s="566" t="s">
        <v>7</v>
      </c>
      <c r="H4" s="566" t="s">
        <v>8</v>
      </c>
      <c r="I4" s="566" t="s">
        <v>9</v>
      </c>
      <c r="J4" s="568" t="s">
        <v>10</v>
      </c>
      <c r="K4" s="559" t="s">
        <v>11</v>
      </c>
      <c r="L4" s="570" t="s">
        <v>4</v>
      </c>
      <c r="M4" s="577" t="s">
        <v>12</v>
      </c>
      <c r="N4" s="568" t="s">
        <v>13</v>
      </c>
      <c r="O4" s="579" t="s">
        <v>14</v>
      </c>
      <c r="P4" s="175" t="s">
        <v>63</v>
      </c>
      <c r="Q4" s="559" t="s">
        <v>15</v>
      </c>
      <c r="R4" s="560" t="s">
        <v>16</v>
      </c>
      <c r="S4" s="561" t="s">
        <v>64</v>
      </c>
      <c r="T4" s="562" t="s">
        <v>17</v>
      </c>
      <c r="U4" s="564" t="s">
        <v>18</v>
      </c>
      <c r="V4" s="564" t="s">
        <v>19</v>
      </c>
      <c r="W4" s="557" t="s">
        <v>20</v>
      </c>
    </row>
    <row r="5" spans="2:23" ht="44.25" customHeight="1" thickBot="1">
      <c r="B5" s="582"/>
      <c r="C5" s="176" t="s">
        <v>21</v>
      </c>
      <c r="D5" s="589"/>
      <c r="E5" s="591"/>
      <c r="F5" s="567"/>
      <c r="G5" s="567"/>
      <c r="H5" s="567"/>
      <c r="I5" s="567"/>
      <c r="J5" s="569"/>
      <c r="K5" s="559"/>
      <c r="L5" s="571"/>
      <c r="M5" s="578"/>
      <c r="N5" s="569"/>
      <c r="O5" s="579"/>
      <c r="P5" s="177" t="s">
        <v>22</v>
      </c>
      <c r="Q5" s="559"/>
      <c r="R5" s="560"/>
      <c r="S5" s="561"/>
      <c r="T5" s="563"/>
      <c r="U5" s="565"/>
      <c r="V5" s="565"/>
      <c r="W5" s="558"/>
    </row>
    <row r="6" spans="2:23" ht="13.5" customHeight="1">
      <c r="B6" s="178" t="s">
        <v>55</v>
      </c>
      <c r="C6" s="179"/>
      <c r="D6" s="180"/>
      <c r="E6" s="181"/>
      <c r="F6" s="182"/>
      <c r="G6" s="182"/>
      <c r="H6" s="182"/>
      <c r="I6" s="182"/>
      <c r="J6" s="183"/>
      <c r="K6" s="184"/>
      <c r="L6" s="185"/>
      <c r="M6" s="186"/>
      <c r="N6" s="183"/>
      <c r="O6" s="187"/>
      <c r="P6" s="188"/>
      <c r="Q6" s="184"/>
      <c r="R6" s="189"/>
      <c r="S6" s="190"/>
      <c r="T6" s="191"/>
      <c r="U6" s="192"/>
      <c r="V6" s="192"/>
      <c r="W6" s="193"/>
    </row>
    <row r="7" spans="2:23" s="353" customFormat="1" ht="13.5" customHeight="1">
      <c r="B7" s="194" t="s">
        <v>56</v>
      </c>
      <c r="C7" s="309">
        <f>D7+K7+L7+O7+P7+Q7+R7+S7</f>
        <v>110</v>
      </c>
      <c r="D7" s="310">
        <f>SUM(E7:J7)</f>
        <v>69</v>
      </c>
      <c r="E7" s="311">
        <v>68</v>
      </c>
      <c r="F7" s="312">
        <v>1</v>
      </c>
      <c r="G7" s="312">
        <v>0</v>
      </c>
      <c r="H7" s="312">
        <v>0</v>
      </c>
      <c r="I7" s="312">
        <v>0</v>
      </c>
      <c r="J7" s="313">
        <v>0</v>
      </c>
      <c r="K7" s="314">
        <v>3</v>
      </c>
      <c r="L7" s="314">
        <f>SUM(M7:N7)</f>
        <v>0</v>
      </c>
      <c r="M7" s="315">
        <v>0</v>
      </c>
      <c r="N7" s="313">
        <v>0</v>
      </c>
      <c r="O7" s="314">
        <v>0</v>
      </c>
      <c r="P7" s="314">
        <v>0</v>
      </c>
      <c r="Q7" s="314">
        <v>0</v>
      </c>
      <c r="R7" s="314">
        <v>38</v>
      </c>
      <c r="S7" s="316">
        <v>0</v>
      </c>
      <c r="T7" s="317">
        <v>0</v>
      </c>
      <c r="U7" s="314">
        <v>0</v>
      </c>
      <c r="V7" s="314">
        <v>0</v>
      </c>
      <c r="W7" s="318">
        <v>0</v>
      </c>
    </row>
    <row r="8" spans="2:23" ht="13.5" customHeight="1">
      <c r="B8" s="194" t="s">
        <v>57</v>
      </c>
      <c r="C8" s="88">
        <f aca="true" t="shared" si="0" ref="C8:C17">D8+K8+L8+O8+P8+Q8+R8+S8</f>
        <v>4615</v>
      </c>
      <c r="D8" s="91">
        <f aca="true" t="shared" si="1" ref="D8:I8">SUM(D9:D13)</f>
        <v>3651</v>
      </c>
      <c r="E8" s="92">
        <f t="shared" si="1"/>
        <v>3174</v>
      </c>
      <c r="F8" s="93">
        <f t="shared" si="1"/>
        <v>404</v>
      </c>
      <c r="G8" s="93">
        <f t="shared" si="1"/>
        <v>0</v>
      </c>
      <c r="H8" s="93">
        <f t="shared" si="1"/>
        <v>1</v>
      </c>
      <c r="I8" s="93">
        <f t="shared" si="1"/>
        <v>72</v>
      </c>
      <c r="J8" s="94">
        <f aca="true" t="shared" si="2" ref="J8:U8">SUM(J9:J13)</f>
        <v>0</v>
      </c>
      <c r="K8" s="95">
        <f t="shared" si="2"/>
        <v>375</v>
      </c>
      <c r="L8" s="89">
        <f t="shared" si="2"/>
        <v>193</v>
      </c>
      <c r="M8" s="96">
        <f t="shared" si="2"/>
        <v>38</v>
      </c>
      <c r="N8" s="94">
        <f t="shared" si="2"/>
        <v>155</v>
      </c>
      <c r="O8" s="95">
        <f t="shared" si="2"/>
        <v>3</v>
      </c>
      <c r="P8" s="95">
        <f t="shared" si="2"/>
        <v>147</v>
      </c>
      <c r="Q8" s="95">
        <f t="shared" si="2"/>
        <v>54</v>
      </c>
      <c r="R8" s="95">
        <f t="shared" si="2"/>
        <v>192</v>
      </c>
      <c r="S8" s="1">
        <f t="shared" si="2"/>
        <v>0</v>
      </c>
      <c r="T8" s="97">
        <f t="shared" si="2"/>
        <v>0</v>
      </c>
      <c r="U8" s="95">
        <f t="shared" si="2"/>
        <v>0</v>
      </c>
      <c r="V8" s="95">
        <f>SUM(V9:V13)</f>
        <v>0</v>
      </c>
      <c r="W8" s="98">
        <f>SUM(W9:W13)</f>
        <v>0</v>
      </c>
    </row>
    <row r="9" spans="2:23" ht="13.5" customHeight="1">
      <c r="B9" s="195" t="s">
        <v>24</v>
      </c>
      <c r="C9" s="88">
        <f t="shared" si="0"/>
        <v>4358</v>
      </c>
      <c r="D9" s="91">
        <f>SUM(E9:J9)</f>
        <v>3543</v>
      </c>
      <c r="E9" s="92">
        <v>3161</v>
      </c>
      <c r="F9" s="93">
        <v>367</v>
      </c>
      <c r="G9" s="93">
        <v>0</v>
      </c>
      <c r="H9" s="93">
        <v>1</v>
      </c>
      <c r="I9" s="93">
        <v>14</v>
      </c>
      <c r="J9" s="94">
        <v>0</v>
      </c>
      <c r="K9" s="95">
        <v>310</v>
      </c>
      <c r="L9" s="89">
        <f>SUM(M9:N9)</f>
        <v>193</v>
      </c>
      <c r="M9" s="96">
        <v>38</v>
      </c>
      <c r="N9" s="94">
        <v>155</v>
      </c>
      <c r="O9" s="95">
        <v>3</v>
      </c>
      <c r="P9" s="95">
        <v>95</v>
      </c>
      <c r="Q9" s="95">
        <v>40</v>
      </c>
      <c r="R9" s="95">
        <v>174</v>
      </c>
      <c r="S9" s="1">
        <v>0</v>
      </c>
      <c r="T9" s="97">
        <v>0</v>
      </c>
      <c r="U9" s="95">
        <v>0</v>
      </c>
      <c r="V9" s="95">
        <v>0</v>
      </c>
      <c r="W9" s="98">
        <v>0</v>
      </c>
    </row>
    <row r="10" spans="2:23" ht="13.5" customHeight="1">
      <c r="B10" s="196" t="s">
        <v>27</v>
      </c>
      <c r="C10" s="88">
        <f t="shared" si="0"/>
        <v>18</v>
      </c>
      <c r="D10" s="91">
        <f>SUM(E10:J10)</f>
        <v>5</v>
      </c>
      <c r="E10" s="92">
        <v>0</v>
      </c>
      <c r="F10" s="93">
        <v>5</v>
      </c>
      <c r="G10" s="93">
        <v>0</v>
      </c>
      <c r="H10" s="93">
        <v>0</v>
      </c>
      <c r="I10" s="93">
        <v>0</v>
      </c>
      <c r="J10" s="94">
        <v>0</v>
      </c>
      <c r="K10" s="95">
        <v>5</v>
      </c>
      <c r="L10" s="89">
        <f>SUM(M10:N10)</f>
        <v>0</v>
      </c>
      <c r="M10" s="96">
        <v>0</v>
      </c>
      <c r="N10" s="94">
        <v>0</v>
      </c>
      <c r="O10" s="95">
        <v>0</v>
      </c>
      <c r="P10" s="95">
        <v>7</v>
      </c>
      <c r="Q10" s="95">
        <v>0</v>
      </c>
      <c r="R10" s="95">
        <v>1</v>
      </c>
      <c r="S10" s="1">
        <v>0</v>
      </c>
      <c r="T10" s="97">
        <v>0</v>
      </c>
      <c r="U10" s="95">
        <v>0</v>
      </c>
      <c r="V10" s="95">
        <v>0</v>
      </c>
      <c r="W10" s="98">
        <v>0</v>
      </c>
    </row>
    <row r="11" spans="2:23" ht="13.5" customHeight="1">
      <c r="B11" s="196" t="s">
        <v>58</v>
      </c>
      <c r="C11" s="88">
        <f t="shared" si="0"/>
        <v>59</v>
      </c>
      <c r="D11" s="91">
        <f>SUM(E11:J11)</f>
        <v>58</v>
      </c>
      <c r="E11" s="92">
        <v>0</v>
      </c>
      <c r="F11" s="93">
        <v>0</v>
      </c>
      <c r="G11" s="93">
        <v>0</v>
      </c>
      <c r="H11" s="93">
        <v>0</v>
      </c>
      <c r="I11" s="93">
        <v>58</v>
      </c>
      <c r="J11" s="94">
        <v>0</v>
      </c>
      <c r="K11" s="95">
        <v>0</v>
      </c>
      <c r="L11" s="89">
        <f>SUM(M11:N11)</f>
        <v>0</v>
      </c>
      <c r="M11" s="96">
        <v>0</v>
      </c>
      <c r="N11" s="94">
        <v>0</v>
      </c>
      <c r="O11" s="95">
        <v>0</v>
      </c>
      <c r="P11" s="95">
        <v>0</v>
      </c>
      <c r="Q11" s="94">
        <v>0</v>
      </c>
      <c r="R11" s="95">
        <v>1</v>
      </c>
      <c r="S11" s="1">
        <v>0</v>
      </c>
      <c r="T11" s="97">
        <v>0</v>
      </c>
      <c r="U11" s="95">
        <v>0</v>
      </c>
      <c r="V11" s="95">
        <v>0</v>
      </c>
      <c r="W11" s="98">
        <v>0</v>
      </c>
    </row>
    <row r="12" spans="2:23" ht="13.5" customHeight="1">
      <c r="B12" s="196" t="s">
        <v>59</v>
      </c>
      <c r="C12" s="88">
        <f t="shared" si="0"/>
        <v>13</v>
      </c>
      <c r="D12" s="91">
        <f>SUM(E12:J12)</f>
        <v>2</v>
      </c>
      <c r="E12" s="92">
        <v>1</v>
      </c>
      <c r="F12" s="93">
        <v>1</v>
      </c>
      <c r="G12" s="93">
        <v>0</v>
      </c>
      <c r="H12" s="93">
        <v>0</v>
      </c>
      <c r="I12" s="93">
        <v>0</v>
      </c>
      <c r="J12" s="94">
        <v>0</v>
      </c>
      <c r="K12" s="95">
        <v>5</v>
      </c>
      <c r="L12" s="89">
        <f>SUM(M12:N12)</f>
        <v>0</v>
      </c>
      <c r="M12" s="96">
        <v>0</v>
      </c>
      <c r="N12" s="94">
        <v>0</v>
      </c>
      <c r="O12" s="95">
        <v>0</v>
      </c>
      <c r="P12" s="95">
        <v>6</v>
      </c>
      <c r="Q12" s="94">
        <v>0</v>
      </c>
      <c r="R12" s="95">
        <v>0</v>
      </c>
      <c r="S12" s="1">
        <v>0</v>
      </c>
      <c r="T12" s="97">
        <v>0</v>
      </c>
      <c r="U12" s="95">
        <v>0</v>
      </c>
      <c r="V12" s="95">
        <v>0</v>
      </c>
      <c r="W12" s="98">
        <v>0</v>
      </c>
    </row>
    <row r="13" spans="2:23" ht="13.5" customHeight="1">
      <c r="B13" s="196" t="s">
        <v>31</v>
      </c>
      <c r="C13" s="88">
        <f t="shared" si="0"/>
        <v>167</v>
      </c>
      <c r="D13" s="91">
        <f>SUM(E13:J13)</f>
        <v>43</v>
      </c>
      <c r="E13" s="92">
        <v>12</v>
      </c>
      <c r="F13" s="93">
        <v>31</v>
      </c>
      <c r="G13" s="93">
        <v>0</v>
      </c>
      <c r="H13" s="93">
        <v>0</v>
      </c>
      <c r="I13" s="93">
        <v>0</v>
      </c>
      <c r="J13" s="94">
        <v>0</v>
      </c>
      <c r="K13" s="95">
        <v>55</v>
      </c>
      <c r="L13" s="89">
        <f>SUM(M13:N13)</f>
        <v>0</v>
      </c>
      <c r="M13" s="96">
        <v>0</v>
      </c>
      <c r="N13" s="94">
        <v>0</v>
      </c>
      <c r="O13" s="95">
        <v>0</v>
      </c>
      <c r="P13" s="95">
        <v>39</v>
      </c>
      <c r="Q13" s="95">
        <v>14</v>
      </c>
      <c r="R13" s="95">
        <v>16</v>
      </c>
      <c r="S13" s="1">
        <v>0</v>
      </c>
      <c r="T13" s="97">
        <v>0</v>
      </c>
      <c r="U13" s="95">
        <v>0</v>
      </c>
      <c r="V13" s="95">
        <v>0</v>
      </c>
      <c r="W13" s="98">
        <v>0</v>
      </c>
    </row>
    <row r="14" spans="2:23" ht="13.5" customHeight="1">
      <c r="B14" s="197" t="s">
        <v>60</v>
      </c>
      <c r="C14" s="105"/>
      <c r="D14" s="103"/>
      <c r="E14" s="104"/>
      <c r="F14" s="105"/>
      <c r="G14" s="105"/>
      <c r="H14" s="105"/>
      <c r="I14" s="105"/>
      <c r="J14" s="106"/>
      <c r="K14" s="107"/>
      <c r="L14" s="108"/>
      <c r="M14" s="104"/>
      <c r="N14" s="106"/>
      <c r="O14" s="107"/>
      <c r="P14" s="107"/>
      <c r="Q14" s="107"/>
      <c r="R14" s="107"/>
      <c r="S14" s="109"/>
      <c r="T14" s="110"/>
      <c r="U14" s="107"/>
      <c r="V14" s="107"/>
      <c r="W14" s="111"/>
    </row>
    <row r="15" spans="2:23" ht="13.5" customHeight="1">
      <c r="B15" s="194" t="s">
        <v>61</v>
      </c>
      <c r="C15" s="88">
        <f aca="true" t="shared" si="3" ref="C15:I15">SUM(C16:C17)</f>
        <v>96</v>
      </c>
      <c r="D15" s="91">
        <f t="shared" si="3"/>
        <v>63</v>
      </c>
      <c r="E15" s="96">
        <f t="shared" si="3"/>
        <v>52</v>
      </c>
      <c r="F15" s="93">
        <f t="shared" si="3"/>
        <v>11</v>
      </c>
      <c r="G15" s="93">
        <f t="shared" si="3"/>
        <v>0</v>
      </c>
      <c r="H15" s="93">
        <f t="shared" si="3"/>
        <v>0</v>
      </c>
      <c r="I15" s="93">
        <f t="shared" si="3"/>
        <v>0</v>
      </c>
      <c r="J15" s="94">
        <f aca="true" t="shared" si="4" ref="J15:W15">SUM(J16:J17)</f>
        <v>0</v>
      </c>
      <c r="K15" s="95">
        <f t="shared" si="4"/>
        <v>7</v>
      </c>
      <c r="L15" s="89">
        <f t="shared" si="4"/>
        <v>3</v>
      </c>
      <c r="M15" s="96">
        <f t="shared" si="4"/>
        <v>0</v>
      </c>
      <c r="N15" s="94">
        <f t="shared" si="4"/>
        <v>3</v>
      </c>
      <c r="O15" s="95">
        <f t="shared" si="4"/>
        <v>1</v>
      </c>
      <c r="P15" s="95">
        <f t="shared" si="4"/>
        <v>8</v>
      </c>
      <c r="Q15" s="95">
        <f t="shared" si="4"/>
        <v>2</v>
      </c>
      <c r="R15" s="95">
        <f t="shared" si="4"/>
        <v>12</v>
      </c>
      <c r="S15" s="1">
        <f t="shared" si="4"/>
        <v>0</v>
      </c>
      <c r="T15" s="97">
        <f t="shared" si="4"/>
        <v>0</v>
      </c>
      <c r="U15" s="95">
        <f t="shared" si="4"/>
        <v>0</v>
      </c>
      <c r="V15" s="95">
        <f t="shared" si="4"/>
        <v>0</v>
      </c>
      <c r="W15" s="98">
        <f t="shared" si="4"/>
        <v>0</v>
      </c>
    </row>
    <row r="16" spans="2:23" ht="13.5" customHeight="1">
      <c r="B16" s="195" t="s">
        <v>24</v>
      </c>
      <c r="C16" s="88">
        <f t="shared" si="0"/>
        <v>2</v>
      </c>
      <c r="D16" s="91">
        <f>SUM(E16:J16)</f>
        <v>0</v>
      </c>
      <c r="E16" s="96">
        <v>0</v>
      </c>
      <c r="F16" s="93">
        <v>0</v>
      </c>
      <c r="G16" s="93">
        <v>0</v>
      </c>
      <c r="H16" s="93">
        <v>0</v>
      </c>
      <c r="I16" s="93">
        <v>0</v>
      </c>
      <c r="J16" s="94">
        <v>0</v>
      </c>
      <c r="K16" s="95">
        <v>0</v>
      </c>
      <c r="L16" s="89">
        <f>SUM(M16:N16)</f>
        <v>1</v>
      </c>
      <c r="M16" s="96">
        <v>0</v>
      </c>
      <c r="N16" s="94">
        <v>1</v>
      </c>
      <c r="O16" s="95">
        <v>0</v>
      </c>
      <c r="P16" s="95">
        <v>0</v>
      </c>
      <c r="Q16" s="95">
        <v>0</v>
      </c>
      <c r="R16" s="95">
        <v>1</v>
      </c>
      <c r="S16" s="1">
        <v>0</v>
      </c>
      <c r="T16" s="97">
        <v>0</v>
      </c>
      <c r="U16" s="95">
        <v>0</v>
      </c>
      <c r="V16" s="95">
        <v>0</v>
      </c>
      <c r="W16" s="98">
        <v>0</v>
      </c>
    </row>
    <row r="17" spans="2:23" ht="13.5" customHeight="1" thickBot="1">
      <c r="B17" s="198" t="s">
        <v>32</v>
      </c>
      <c r="C17" s="201">
        <f t="shared" si="0"/>
        <v>94</v>
      </c>
      <c r="D17" s="114">
        <f>SUM(E17:J17)</f>
        <v>63</v>
      </c>
      <c r="E17" s="115">
        <v>52</v>
      </c>
      <c r="F17" s="116">
        <v>11</v>
      </c>
      <c r="G17" s="116">
        <v>0</v>
      </c>
      <c r="H17" s="116">
        <v>0</v>
      </c>
      <c r="I17" s="116">
        <v>0</v>
      </c>
      <c r="J17" s="117">
        <v>0</v>
      </c>
      <c r="K17" s="118">
        <v>7</v>
      </c>
      <c r="L17" s="119">
        <f>SUM(M17:N17)</f>
        <v>2</v>
      </c>
      <c r="M17" s="115">
        <v>0</v>
      </c>
      <c r="N17" s="117">
        <v>2</v>
      </c>
      <c r="O17" s="118">
        <v>1</v>
      </c>
      <c r="P17" s="118">
        <v>8</v>
      </c>
      <c r="Q17" s="118">
        <v>2</v>
      </c>
      <c r="R17" s="118">
        <v>11</v>
      </c>
      <c r="S17" s="120">
        <v>0</v>
      </c>
      <c r="T17" s="121">
        <v>0</v>
      </c>
      <c r="U17" s="118">
        <v>0</v>
      </c>
      <c r="V17" s="118">
        <v>0</v>
      </c>
      <c r="W17" s="122">
        <v>0</v>
      </c>
    </row>
    <row r="18" ht="13.5">
      <c r="B18" s="199"/>
    </row>
    <row r="19" s="64" customFormat="1" ht="14.25" thickBot="1">
      <c r="B19" s="86" t="s">
        <v>34</v>
      </c>
    </row>
    <row r="20" spans="2:23" s="64" customFormat="1" ht="13.5">
      <c r="B20" s="124" t="s">
        <v>55</v>
      </c>
      <c r="C20" s="125"/>
      <c r="D20" s="126"/>
      <c r="E20" s="127"/>
      <c r="F20" s="128"/>
      <c r="G20" s="127"/>
      <c r="H20" s="128"/>
      <c r="I20" s="128"/>
      <c r="J20" s="127"/>
      <c r="K20" s="129"/>
      <c r="L20" s="127"/>
      <c r="M20" s="130"/>
      <c r="N20" s="127"/>
      <c r="O20" s="129"/>
      <c r="P20" s="127"/>
      <c r="Q20" s="131"/>
      <c r="R20" s="127"/>
      <c r="S20" s="307"/>
      <c r="T20" s="127"/>
      <c r="U20" s="129"/>
      <c r="V20" s="129"/>
      <c r="W20" s="132"/>
    </row>
    <row r="21" spans="2:23" s="64" customFormat="1" ht="13.5">
      <c r="B21" s="133" t="s">
        <v>56</v>
      </c>
      <c r="C21" s="6">
        <f>C7/$C7*100</f>
        <v>100</v>
      </c>
      <c r="D21" s="58">
        <f>D7/$C7*100</f>
        <v>62.727272727272734</v>
      </c>
      <c r="E21" s="141">
        <f>E7/$C7*100</f>
        <v>61.81818181818181</v>
      </c>
      <c r="F21" s="8">
        <f aca="true" t="shared" si="5" ref="F21:W27">F7/$C7*100</f>
        <v>0.9090909090909091</v>
      </c>
      <c r="G21" s="141">
        <f t="shared" si="5"/>
        <v>0</v>
      </c>
      <c r="H21" s="8">
        <f t="shared" si="5"/>
        <v>0</v>
      </c>
      <c r="I21" s="8">
        <f t="shared" si="5"/>
        <v>0</v>
      </c>
      <c r="J21" s="141">
        <f t="shared" si="5"/>
        <v>0</v>
      </c>
      <c r="K21" s="9">
        <f t="shared" si="5"/>
        <v>2.727272727272727</v>
      </c>
      <c r="L21" s="141">
        <f t="shared" si="5"/>
        <v>0</v>
      </c>
      <c r="M21" s="7">
        <f t="shared" si="5"/>
        <v>0</v>
      </c>
      <c r="N21" s="141">
        <f t="shared" si="5"/>
        <v>0</v>
      </c>
      <c r="O21" s="9">
        <f t="shared" si="5"/>
        <v>0</v>
      </c>
      <c r="P21" s="141">
        <f t="shared" si="5"/>
        <v>0</v>
      </c>
      <c r="Q21" s="9">
        <f t="shared" si="5"/>
        <v>0</v>
      </c>
      <c r="R21" s="141">
        <f t="shared" si="5"/>
        <v>34.54545454545455</v>
      </c>
      <c r="S21" s="142">
        <f t="shared" si="5"/>
        <v>0</v>
      </c>
      <c r="T21" s="141">
        <f t="shared" si="5"/>
        <v>0</v>
      </c>
      <c r="U21" s="9">
        <f t="shared" si="5"/>
        <v>0</v>
      </c>
      <c r="V21" s="9">
        <f t="shared" si="5"/>
        <v>0</v>
      </c>
      <c r="W21" s="57">
        <f t="shared" si="5"/>
        <v>0</v>
      </c>
    </row>
    <row r="22" spans="2:23" s="64" customFormat="1" ht="13.5">
      <c r="B22" s="133" t="s">
        <v>62</v>
      </c>
      <c r="C22" s="6">
        <f aca="true" t="shared" si="6" ref="C22:R31">C8/$C8*100</f>
        <v>100</v>
      </c>
      <c r="D22" s="58">
        <f t="shared" si="6"/>
        <v>79.1115926327194</v>
      </c>
      <c r="E22" s="141">
        <f t="shared" si="6"/>
        <v>68.77573131094258</v>
      </c>
      <c r="F22" s="8">
        <f t="shared" si="6"/>
        <v>8.75406283856988</v>
      </c>
      <c r="G22" s="141">
        <f t="shared" si="6"/>
        <v>0</v>
      </c>
      <c r="H22" s="8">
        <f t="shared" si="6"/>
        <v>0.021668472372697724</v>
      </c>
      <c r="I22" s="8">
        <f t="shared" si="6"/>
        <v>1.5601300108342362</v>
      </c>
      <c r="J22" s="141">
        <f t="shared" si="6"/>
        <v>0</v>
      </c>
      <c r="K22" s="9">
        <f t="shared" si="5"/>
        <v>8.125677139761647</v>
      </c>
      <c r="L22" s="141">
        <f t="shared" si="5"/>
        <v>4.182015167930661</v>
      </c>
      <c r="M22" s="7">
        <f t="shared" si="5"/>
        <v>0.8234019501625136</v>
      </c>
      <c r="N22" s="141">
        <f t="shared" si="5"/>
        <v>3.358613217768147</v>
      </c>
      <c r="O22" s="9">
        <f t="shared" si="5"/>
        <v>0.06500541711809318</v>
      </c>
      <c r="P22" s="141">
        <f t="shared" si="5"/>
        <v>3.1852654387865655</v>
      </c>
      <c r="Q22" s="9">
        <f t="shared" si="5"/>
        <v>1.170097508125677</v>
      </c>
      <c r="R22" s="141">
        <f t="shared" si="5"/>
        <v>4.160346695557964</v>
      </c>
      <c r="S22" s="142">
        <f t="shared" si="5"/>
        <v>0</v>
      </c>
      <c r="T22" s="141">
        <f t="shared" si="5"/>
        <v>0</v>
      </c>
      <c r="U22" s="9">
        <f t="shared" si="5"/>
        <v>0</v>
      </c>
      <c r="V22" s="9">
        <f t="shared" si="5"/>
        <v>0</v>
      </c>
      <c r="W22" s="57">
        <f t="shared" si="5"/>
        <v>0</v>
      </c>
    </row>
    <row r="23" spans="2:23" s="64" customFormat="1" ht="13.5">
      <c r="B23" s="303" t="s">
        <v>24</v>
      </c>
      <c r="C23" s="6">
        <f t="shared" si="6"/>
        <v>100</v>
      </c>
      <c r="D23" s="58">
        <f t="shared" si="6"/>
        <v>81.29876089949518</v>
      </c>
      <c r="E23" s="141">
        <f t="shared" si="6"/>
        <v>72.53327214318494</v>
      </c>
      <c r="F23" s="8">
        <f t="shared" si="6"/>
        <v>8.421294171638365</v>
      </c>
      <c r="G23" s="141">
        <f t="shared" si="6"/>
        <v>0</v>
      </c>
      <c r="H23" s="8">
        <f t="shared" si="6"/>
        <v>0.02294630564479119</v>
      </c>
      <c r="I23" s="8">
        <f t="shared" si="6"/>
        <v>0.32124827902707664</v>
      </c>
      <c r="J23" s="141">
        <f t="shared" si="6"/>
        <v>0</v>
      </c>
      <c r="K23" s="9">
        <f t="shared" si="5"/>
        <v>7.113354749885269</v>
      </c>
      <c r="L23" s="141">
        <f t="shared" si="5"/>
        <v>4.4286369894446995</v>
      </c>
      <c r="M23" s="7">
        <f t="shared" si="5"/>
        <v>0.8719596145020652</v>
      </c>
      <c r="N23" s="141">
        <f t="shared" si="5"/>
        <v>3.5566773749426344</v>
      </c>
      <c r="O23" s="9">
        <f t="shared" si="5"/>
        <v>0.06883891693437356</v>
      </c>
      <c r="P23" s="141">
        <f t="shared" si="5"/>
        <v>2.1798990362551627</v>
      </c>
      <c r="Q23" s="9">
        <f t="shared" si="5"/>
        <v>0.9178522257916476</v>
      </c>
      <c r="R23" s="141">
        <f t="shared" si="5"/>
        <v>3.9926571821936667</v>
      </c>
      <c r="S23" s="142">
        <f t="shared" si="5"/>
        <v>0</v>
      </c>
      <c r="T23" s="141">
        <f t="shared" si="5"/>
        <v>0</v>
      </c>
      <c r="U23" s="9">
        <f t="shared" si="5"/>
        <v>0</v>
      </c>
      <c r="V23" s="9">
        <f t="shared" si="5"/>
        <v>0</v>
      </c>
      <c r="W23" s="57">
        <f t="shared" si="5"/>
        <v>0</v>
      </c>
    </row>
    <row r="24" spans="2:23" s="64" customFormat="1" ht="13.5">
      <c r="B24" s="304" t="s">
        <v>27</v>
      </c>
      <c r="C24" s="6">
        <f t="shared" si="6"/>
        <v>100</v>
      </c>
      <c r="D24" s="58">
        <f t="shared" si="6"/>
        <v>27.77777777777778</v>
      </c>
      <c r="E24" s="141">
        <f t="shared" si="6"/>
        <v>0</v>
      </c>
      <c r="F24" s="8">
        <f t="shared" si="6"/>
        <v>27.77777777777778</v>
      </c>
      <c r="G24" s="141">
        <f t="shared" si="6"/>
        <v>0</v>
      </c>
      <c r="H24" s="8">
        <f t="shared" si="6"/>
        <v>0</v>
      </c>
      <c r="I24" s="8">
        <f t="shared" si="6"/>
        <v>0</v>
      </c>
      <c r="J24" s="141">
        <f t="shared" si="6"/>
        <v>0</v>
      </c>
      <c r="K24" s="9">
        <f t="shared" si="5"/>
        <v>27.77777777777778</v>
      </c>
      <c r="L24" s="141">
        <f t="shared" si="5"/>
        <v>0</v>
      </c>
      <c r="M24" s="7">
        <f t="shared" si="5"/>
        <v>0</v>
      </c>
      <c r="N24" s="141">
        <f t="shared" si="5"/>
        <v>0</v>
      </c>
      <c r="O24" s="9">
        <f t="shared" si="5"/>
        <v>0</v>
      </c>
      <c r="P24" s="141">
        <f t="shared" si="5"/>
        <v>38.88888888888889</v>
      </c>
      <c r="Q24" s="9">
        <f t="shared" si="5"/>
        <v>0</v>
      </c>
      <c r="R24" s="141">
        <f t="shared" si="5"/>
        <v>5.555555555555555</v>
      </c>
      <c r="S24" s="142">
        <f t="shared" si="5"/>
        <v>0</v>
      </c>
      <c r="T24" s="141">
        <f t="shared" si="5"/>
        <v>0</v>
      </c>
      <c r="U24" s="9">
        <f t="shared" si="5"/>
        <v>0</v>
      </c>
      <c r="V24" s="9">
        <f t="shared" si="5"/>
        <v>0</v>
      </c>
      <c r="W24" s="57">
        <f t="shared" si="5"/>
        <v>0</v>
      </c>
    </row>
    <row r="25" spans="2:23" s="64" customFormat="1" ht="13.5">
      <c r="B25" s="304" t="s">
        <v>58</v>
      </c>
      <c r="C25" s="6">
        <f t="shared" si="6"/>
        <v>100</v>
      </c>
      <c r="D25" s="58">
        <f t="shared" si="6"/>
        <v>98.30508474576271</v>
      </c>
      <c r="E25" s="141">
        <f t="shared" si="6"/>
        <v>0</v>
      </c>
      <c r="F25" s="8">
        <f t="shared" si="6"/>
        <v>0</v>
      </c>
      <c r="G25" s="141">
        <f t="shared" si="6"/>
        <v>0</v>
      </c>
      <c r="H25" s="8">
        <f t="shared" si="6"/>
        <v>0</v>
      </c>
      <c r="I25" s="8">
        <f t="shared" si="6"/>
        <v>98.30508474576271</v>
      </c>
      <c r="J25" s="141">
        <f t="shared" si="6"/>
        <v>0</v>
      </c>
      <c r="K25" s="9">
        <f t="shared" si="5"/>
        <v>0</v>
      </c>
      <c r="L25" s="141">
        <f t="shared" si="5"/>
        <v>0</v>
      </c>
      <c r="M25" s="7">
        <f t="shared" si="5"/>
        <v>0</v>
      </c>
      <c r="N25" s="141">
        <f t="shared" si="5"/>
        <v>0</v>
      </c>
      <c r="O25" s="9">
        <f t="shared" si="5"/>
        <v>0</v>
      </c>
      <c r="P25" s="141">
        <f t="shared" si="5"/>
        <v>0</v>
      </c>
      <c r="Q25" s="9">
        <f t="shared" si="5"/>
        <v>0</v>
      </c>
      <c r="R25" s="141">
        <f t="shared" si="5"/>
        <v>1.694915254237288</v>
      </c>
      <c r="S25" s="142">
        <f t="shared" si="5"/>
        <v>0</v>
      </c>
      <c r="T25" s="141">
        <f t="shared" si="5"/>
        <v>0</v>
      </c>
      <c r="U25" s="9">
        <f t="shared" si="5"/>
        <v>0</v>
      </c>
      <c r="V25" s="9">
        <f t="shared" si="5"/>
        <v>0</v>
      </c>
      <c r="W25" s="57">
        <f t="shared" si="5"/>
        <v>0</v>
      </c>
    </row>
    <row r="26" spans="2:23" s="64" customFormat="1" ht="13.5">
      <c r="B26" s="304" t="s">
        <v>59</v>
      </c>
      <c r="C26" s="6">
        <f t="shared" si="6"/>
        <v>100</v>
      </c>
      <c r="D26" s="58">
        <f t="shared" si="6"/>
        <v>15.384615384615385</v>
      </c>
      <c r="E26" s="141">
        <f t="shared" si="6"/>
        <v>7.6923076923076925</v>
      </c>
      <c r="F26" s="8">
        <f t="shared" si="6"/>
        <v>7.6923076923076925</v>
      </c>
      <c r="G26" s="141">
        <f t="shared" si="6"/>
        <v>0</v>
      </c>
      <c r="H26" s="8">
        <f t="shared" si="6"/>
        <v>0</v>
      </c>
      <c r="I26" s="8">
        <f t="shared" si="6"/>
        <v>0</v>
      </c>
      <c r="J26" s="141">
        <f t="shared" si="6"/>
        <v>0</v>
      </c>
      <c r="K26" s="9">
        <f t="shared" si="5"/>
        <v>38.46153846153847</v>
      </c>
      <c r="L26" s="141">
        <f t="shared" si="5"/>
        <v>0</v>
      </c>
      <c r="M26" s="7">
        <f t="shared" si="5"/>
        <v>0</v>
      </c>
      <c r="N26" s="141">
        <f t="shared" si="5"/>
        <v>0</v>
      </c>
      <c r="O26" s="9">
        <f t="shared" si="5"/>
        <v>0</v>
      </c>
      <c r="P26" s="141">
        <f t="shared" si="5"/>
        <v>46.15384615384615</v>
      </c>
      <c r="Q26" s="9">
        <f t="shared" si="5"/>
        <v>0</v>
      </c>
      <c r="R26" s="141">
        <f t="shared" si="5"/>
        <v>0</v>
      </c>
      <c r="S26" s="142">
        <f t="shared" si="5"/>
        <v>0</v>
      </c>
      <c r="T26" s="141">
        <f t="shared" si="5"/>
        <v>0</v>
      </c>
      <c r="U26" s="9">
        <f t="shared" si="5"/>
        <v>0</v>
      </c>
      <c r="V26" s="9">
        <f t="shared" si="5"/>
        <v>0</v>
      </c>
      <c r="W26" s="57">
        <f t="shared" si="5"/>
        <v>0</v>
      </c>
    </row>
    <row r="27" spans="2:23" s="64" customFormat="1" ht="13.5">
      <c r="B27" s="304" t="s">
        <v>31</v>
      </c>
      <c r="C27" s="6">
        <f t="shared" si="6"/>
        <v>100</v>
      </c>
      <c r="D27" s="58">
        <f t="shared" si="6"/>
        <v>25.748502994011975</v>
      </c>
      <c r="E27" s="141">
        <f t="shared" si="6"/>
        <v>7.18562874251497</v>
      </c>
      <c r="F27" s="8">
        <f t="shared" si="6"/>
        <v>18.562874251497004</v>
      </c>
      <c r="G27" s="141">
        <f t="shared" si="6"/>
        <v>0</v>
      </c>
      <c r="H27" s="8">
        <f t="shared" si="6"/>
        <v>0</v>
      </c>
      <c r="I27" s="8">
        <f t="shared" si="6"/>
        <v>0</v>
      </c>
      <c r="J27" s="141">
        <f t="shared" si="6"/>
        <v>0</v>
      </c>
      <c r="K27" s="9">
        <f t="shared" si="5"/>
        <v>32.93413173652694</v>
      </c>
      <c r="L27" s="141">
        <f t="shared" si="5"/>
        <v>0</v>
      </c>
      <c r="M27" s="7">
        <f t="shared" si="5"/>
        <v>0</v>
      </c>
      <c r="N27" s="141">
        <f t="shared" si="5"/>
        <v>0</v>
      </c>
      <c r="O27" s="9">
        <f t="shared" si="5"/>
        <v>0</v>
      </c>
      <c r="P27" s="141">
        <f t="shared" si="5"/>
        <v>23.353293413173652</v>
      </c>
      <c r="Q27" s="9">
        <f t="shared" si="5"/>
        <v>8.383233532934131</v>
      </c>
      <c r="R27" s="141">
        <f t="shared" si="5"/>
        <v>9.580838323353294</v>
      </c>
      <c r="S27" s="142">
        <f t="shared" si="5"/>
        <v>0</v>
      </c>
      <c r="T27" s="141">
        <f t="shared" si="5"/>
        <v>0</v>
      </c>
      <c r="U27" s="9">
        <f t="shared" si="5"/>
        <v>0</v>
      </c>
      <c r="V27" s="9">
        <f t="shared" si="5"/>
        <v>0</v>
      </c>
      <c r="W27" s="57">
        <f t="shared" si="5"/>
        <v>0</v>
      </c>
    </row>
    <row r="28" spans="2:23" s="64" customFormat="1" ht="13.5">
      <c r="B28" s="305" t="s">
        <v>60</v>
      </c>
      <c r="C28" s="134"/>
      <c r="D28" s="135"/>
      <c r="E28" s="137"/>
      <c r="F28" s="136"/>
      <c r="G28" s="137"/>
      <c r="H28" s="136"/>
      <c r="I28" s="136"/>
      <c r="J28" s="137"/>
      <c r="K28" s="138"/>
      <c r="L28" s="137"/>
      <c r="M28" s="139"/>
      <c r="N28" s="137"/>
      <c r="O28" s="138"/>
      <c r="P28" s="137"/>
      <c r="Q28" s="138"/>
      <c r="R28" s="137"/>
      <c r="S28" s="140"/>
      <c r="T28" s="137"/>
      <c r="U28" s="138"/>
      <c r="V28" s="138"/>
      <c r="W28" s="295"/>
    </row>
    <row r="29" spans="2:23" s="64" customFormat="1" ht="13.5">
      <c r="B29" s="133" t="s">
        <v>61</v>
      </c>
      <c r="C29" s="6">
        <f t="shared" si="6"/>
        <v>100</v>
      </c>
      <c r="D29" s="58">
        <f t="shared" si="6"/>
        <v>65.625</v>
      </c>
      <c r="E29" s="141">
        <f t="shared" si="6"/>
        <v>54.166666666666664</v>
      </c>
      <c r="F29" s="8">
        <f t="shared" si="6"/>
        <v>11.458333333333332</v>
      </c>
      <c r="G29" s="141">
        <f t="shared" si="6"/>
        <v>0</v>
      </c>
      <c r="H29" s="8">
        <f t="shared" si="6"/>
        <v>0</v>
      </c>
      <c r="I29" s="8">
        <f t="shared" si="6"/>
        <v>0</v>
      </c>
      <c r="J29" s="141">
        <f t="shared" si="6"/>
        <v>0</v>
      </c>
      <c r="K29" s="9">
        <f t="shared" si="6"/>
        <v>7.291666666666667</v>
      </c>
      <c r="L29" s="141">
        <f t="shared" si="6"/>
        <v>3.125</v>
      </c>
      <c r="M29" s="7">
        <f t="shared" si="6"/>
        <v>0</v>
      </c>
      <c r="N29" s="141">
        <f t="shared" si="6"/>
        <v>3.125</v>
      </c>
      <c r="O29" s="9">
        <f t="shared" si="6"/>
        <v>1.0416666666666665</v>
      </c>
      <c r="P29" s="141">
        <f t="shared" si="6"/>
        <v>8.333333333333332</v>
      </c>
      <c r="Q29" s="9">
        <f t="shared" si="6"/>
        <v>2.083333333333333</v>
      </c>
      <c r="R29" s="141">
        <f t="shared" si="6"/>
        <v>12.5</v>
      </c>
      <c r="S29" s="142">
        <f aca="true" t="shared" si="7" ref="S29:W31">S15/$C15*100</f>
        <v>0</v>
      </c>
      <c r="T29" s="141">
        <f t="shared" si="7"/>
        <v>0</v>
      </c>
      <c r="U29" s="9">
        <f t="shared" si="7"/>
        <v>0</v>
      </c>
      <c r="V29" s="9">
        <f t="shared" si="7"/>
        <v>0</v>
      </c>
      <c r="W29" s="57">
        <f t="shared" si="7"/>
        <v>0</v>
      </c>
    </row>
    <row r="30" spans="2:23" s="64" customFormat="1" ht="13.5">
      <c r="B30" s="303" t="s">
        <v>24</v>
      </c>
      <c r="C30" s="6">
        <f t="shared" si="6"/>
        <v>100</v>
      </c>
      <c r="D30" s="58">
        <f t="shared" si="6"/>
        <v>0</v>
      </c>
      <c r="E30" s="141">
        <f t="shared" si="6"/>
        <v>0</v>
      </c>
      <c r="F30" s="8">
        <f t="shared" si="6"/>
        <v>0</v>
      </c>
      <c r="G30" s="141">
        <f t="shared" si="6"/>
        <v>0</v>
      </c>
      <c r="H30" s="8">
        <f t="shared" si="6"/>
        <v>0</v>
      </c>
      <c r="I30" s="8">
        <f t="shared" si="6"/>
        <v>0</v>
      </c>
      <c r="J30" s="141">
        <f t="shared" si="6"/>
        <v>0</v>
      </c>
      <c r="K30" s="9">
        <f t="shared" si="6"/>
        <v>0</v>
      </c>
      <c r="L30" s="141">
        <f t="shared" si="6"/>
        <v>50</v>
      </c>
      <c r="M30" s="7">
        <f t="shared" si="6"/>
        <v>0</v>
      </c>
      <c r="N30" s="141">
        <f t="shared" si="6"/>
        <v>50</v>
      </c>
      <c r="O30" s="9">
        <f t="shared" si="6"/>
        <v>0</v>
      </c>
      <c r="P30" s="141">
        <f t="shared" si="6"/>
        <v>0</v>
      </c>
      <c r="Q30" s="9">
        <f t="shared" si="6"/>
        <v>0</v>
      </c>
      <c r="R30" s="141">
        <f t="shared" si="6"/>
        <v>50</v>
      </c>
      <c r="S30" s="142">
        <f t="shared" si="7"/>
        <v>0</v>
      </c>
      <c r="T30" s="141">
        <f t="shared" si="7"/>
        <v>0</v>
      </c>
      <c r="U30" s="9">
        <f t="shared" si="7"/>
        <v>0</v>
      </c>
      <c r="V30" s="9">
        <f t="shared" si="7"/>
        <v>0</v>
      </c>
      <c r="W30" s="57">
        <f t="shared" si="7"/>
        <v>0</v>
      </c>
    </row>
    <row r="31" spans="2:23" s="64" customFormat="1" ht="14.25" thickBot="1">
      <c r="B31" s="306" t="s">
        <v>32</v>
      </c>
      <c r="C31" s="143">
        <f t="shared" si="6"/>
        <v>100</v>
      </c>
      <c r="D31" s="61">
        <f t="shared" si="6"/>
        <v>67.02127659574468</v>
      </c>
      <c r="E31" s="146">
        <f t="shared" si="6"/>
        <v>55.319148936170215</v>
      </c>
      <c r="F31" s="145">
        <f t="shared" si="6"/>
        <v>11.702127659574469</v>
      </c>
      <c r="G31" s="146">
        <f t="shared" si="6"/>
        <v>0</v>
      </c>
      <c r="H31" s="145">
        <f t="shared" si="6"/>
        <v>0</v>
      </c>
      <c r="I31" s="145">
        <f t="shared" si="6"/>
        <v>0</v>
      </c>
      <c r="J31" s="146">
        <f t="shared" si="6"/>
        <v>0</v>
      </c>
      <c r="K31" s="10">
        <f t="shared" si="6"/>
        <v>7.446808510638298</v>
      </c>
      <c r="L31" s="146">
        <f t="shared" si="6"/>
        <v>2.127659574468085</v>
      </c>
      <c r="M31" s="144">
        <f t="shared" si="6"/>
        <v>0</v>
      </c>
      <c r="N31" s="146">
        <f t="shared" si="6"/>
        <v>2.127659574468085</v>
      </c>
      <c r="O31" s="10">
        <f t="shared" si="6"/>
        <v>1.0638297872340425</v>
      </c>
      <c r="P31" s="146">
        <f t="shared" si="6"/>
        <v>8.51063829787234</v>
      </c>
      <c r="Q31" s="10">
        <f t="shared" si="6"/>
        <v>2.127659574468085</v>
      </c>
      <c r="R31" s="146">
        <f t="shared" si="6"/>
        <v>11.702127659574469</v>
      </c>
      <c r="S31" s="297">
        <f t="shared" si="7"/>
        <v>0</v>
      </c>
      <c r="T31" s="146">
        <f t="shared" si="7"/>
        <v>0</v>
      </c>
      <c r="U31" s="10">
        <f t="shared" si="7"/>
        <v>0</v>
      </c>
      <c r="V31" s="10">
        <f t="shared" si="7"/>
        <v>0</v>
      </c>
      <c r="W31" s="60">
        <f t="shared" si="7"/>
        <v>0</v>
      </c>
    </row>
  </sheetData>
  <sheetProtection/>
  <mergeCells count="25">
    <mergeCell ref="T2:W2"/>
    <mergeCell ref="B3:B5"/>
    <mergeCell ref="C3:C4"/>
    <mergeCell ref="D3:J3"/>
    <mergeCell ref="D4:D5"/>
    <mergeCell ref="E4:E5"/>
    <mergeCell ref="F4:F5"/>
    <mergeCell ref="G4:G5"/>
    <mergeCell ref="H4:H5"/>
    <mergeCell ref="U4:U5"/>
    <mergeCell ref="M3:N3"/>
    <mergeCell ref="T3:W3"/>
    <mergeCell ref="M4:M5"/>
    <mergeCell ref="N4:N5"/>
    <mergeCell ref="O4:O5"/>
    <mergeCell ref="I4:I5"/>
    <mergeCell ref="J4:J5"/>
    <mergeCell ref="K4:K5"/>
    <mergeCell ref="L4:L5"/>
    <mergeCell ref="W4:W5"/>
    <mergeCell ref="Q4:Q5"/>
    <mergeCell ref="R4:R5"/>
    <mergeCell ref="S4:S5"/>
    <mergeCell ref="T4:T5"/>
    <mergeCell ref="V4:V5"/>
  </mergeCells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2012-02-08T07:05:00Z</cp:lastPrinted>
  <dcterms:created xsi:type="dcterms:W3CDTF">2011-02-09T07:18:56Z</dcterms:created>
  <dcterms:modified xsi:type="dcterms:W3CDTF">2012-02-16T02:20:48Z</dcterms:modified>
  <cp:category/>
  <cp:version/>
  <cp:contentType/>
  <cp:contentStatus/>
</cp:coreProperties>
</file>