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activeTab="0"/>
  </bookViews>
  <sheets>
    <sheet name="計" sheetId="1" r:id="rId1"/>
    <sheet name="男" sheetId="2" r:id="rId2"/>
    <sheet name="女" sheetId="3" r:id="rId3"/>
  </sheets>
  <definedNames>
    <definedName name="_xlnm.Print_Area" localSheetId="0">'計'!$B$1:$AB$32</definedName>
    <definedName name="_xlnm.Print_Area" localSheetId="2">'女'!$A$1:$AB$32</definedName>
    <definedName name="_xlnm.Print_Area" localSheetId="1">'男'!$A$1:$AB$32</definedName>
  </definedNames>
  <calcPr fullCalcOnLoad="1"/>
</workbook>
</file>

<file path=xl/sharedStrings.xml><?xml version="1.0" encoding="utf-8"?>
<sst xmlns="http://schemas.openxmlformats.org/spreadsheetml/2006/main" count="194" uniqueCount="53">
  <si>
    <t>京都国公私</t>
  </si>
  <si>
    <t>京都公立</t>
  </si>
  <si>
    <t>全国公立</t>
  </si>
  <si>
    <t>全国国公私</t>
  </si>
  <si>
    <t>計</t>
  </si>
  <si>
    <t>国立</t>
  </si>
  <si>
    <t>公立</t>
  </si>
  <si>
    <t>私立</t>
  </si>
  <si>
    <t>専修学校一般課程</t>
  </si>
  <si>
    <t>各種学校</t>
  </si>
  <si>
    <t>各年５月１日現在</t>
  </si>
  <si>
    <t>比率（％）</t>
  </si>
  <si>
    <t>就職者</t>
  </si>
  <si>
    <t>区　　分</t>
  </si>
  <si>
    <t>小　計</t>
  </si>
  <si>
    <t>公立全日制</t>
  </si>
  <si>
    <t>大学学部</t>
  </si>
  <si>
    <t>短期大学本科</t>
  </si>
  <si>
    <t>高等学校専攻科</t>
  </si>
  <si>
    <t>（左記ＡＢＣＤを除く）</t>
  </si>
  <si>
    <t>（卒業者総数）</t>
  </si>
  <si>
    <t>注</t>
  </si>
  <si>
    <t>は、非調査事項。</t>
  </si>
  <si>
    <t>「Ｂ」・「Ｃ」・［Ｄ」は就職進学者・入学者を含む。</t>
  </si>
  <si>
    <t>左記以外の者</t>
  </si>
  <si>
    <t>小 計</t>
  </si>
  <si>
    <t>大学・短大の 通  信</t>
  </si>
  <si>
    <t>合 計</t>
  </si>
  <si>
    <t>専修学校専門 課程進学者</t>
  </si>
  <si>
    <t>大学・短大の 別  科</t>
  </si>
  <si>
    <t>専修学校一般課程等入学者</t>
  </si>
  <si>
    <t xml:space="preserve"> </t>
  </si>
  <si>
    <t>は、未公表。</t>
  </si>
  <si>
    <t>一時的な仕事に就いた者</t>
  </si>
  <si>
    <t>Ａ　大学等進学者</t>
  </si>
  <si>
    <t>Ｂ</t>
  </si>
  <si>
    <t>Ｃ　</t>
  </si>
  <si>
    <t xml:space="preserve"> Ｄ</t>
  </si>
  <si>
    <t>Ｅ</t>
  </si>
  <si>
    <t>F</t>
  </si>
  <si>
    <t>G</t>
  </si>
  <si>
    <t>H</t>
  </si>
  <si>
    <t>特別支援学校　高等部専攻科</t>
  </si>
  <si>
    <t>公共職業能力開発施設等入学者</t>
  </si>
  <si>
    <t>死亡・不詳</t>
  </si>
  <si>
    <t>死亡・不詳</t>
  </si>
  <si>
    <t>就職者</t>
  </si>
  <si>
    <t>死亡・不詳</t>
  </si>
  <si>
    <t>は、未公表。</t>
  </si>
  <si>
    <t>「Ａ」･「Ｂ」・「Ｃ」・［Ｄ」は就職進学者・入学者を含む。</t>
  </si>
  <si>
    <t>第５表　高等学校卒業者の進路状況(計）</t>
  </si>
  <si>
    <t>第５表　高等学校卒業者の進路状況(男）</t>
  </si>
  <si>
    <t>第５表　高等学校卒業者の進路状況(女）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</si>
</sst>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#,##0;0;"/>
    <numFmt numFmtId="182" formatCode="0.0;0;"/>
    <numFmt numFmtId="183" formatCode="_ * #,##0.0_ ;_ * \-#,##0.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5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41" fontId="7" fillId="0" borderId="19" xfId="49" applyNumberFormat="1" applyFont="1" applyBorder="1" applyAlignment="1">
      <alignment vertical="center"/>
    </xf>
    <xf numFmtId="41" fontId="7" fillId="0" borderId="15" xfId="49" applyNumberFormat="1" applyFont="1" applyBorder="1" applyAlignment="1" applyProtection="1">
      <alignment vertical="center"/>
      <protection locked="0"/>
    </xf>
    <xf numFmtId="41" fontId="7" fillId="32" borderId="15" xfId="49" applyNumberFormat="1" applyFont="1" applyFill="1" applyBorder="1" applyAlignment="1" applyProtection="1">
      <alignment vertical="center"/>
      <protection locked="0"/>
    </xf>
    <xf numFmtId="41" fontId="7" fillId="0" borderId="15" xfId="49" applyNumberFormat="1" applyFont="1" applyBorder="1" applyAlignment="1">
      <alignment vertical="center"/>
    </xf>
    <xf numFmtId="41" fontId="7" fillId="0" borderId="17" xfId="49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1" fontId="7" fillId="0" borderId="20" xfId="49" applyNumberFormat="1" applyFont="1" applyBorder="1" applyAlignment="1">
      <alignment vertical="center"/>
    </xf>
    <xf numFmtId="41" fontId="7" fillId="0" borderId="12" xfId="49" applyNumberFormat="1" applyFont="1" applyBorder="1" applyAlignment="1">
      <alignment vertical="center"/>
    </xf>
    <xf numFmtId="41" fontId="7" fillId="0" borderId="12" xfId="49" applyNumberFormat="1" applyFont="1" applyFill="1" applyBorder="1" applyAlignment="1" applyProtection="1">
      <alignment vertical="center"/>
      <protection locked="0"/>
    </xf>
    <xf numFmtId="41" fontId="7" fillId="0" borderId="21" xfId="49" applyNumberFormat="1" applyFont="1" applyFill="1" applyBorder="1" applyAlignment="1" applyProtection="1">
      <alignment vertical="center"/>
      <protection locked="0"/>
    </xf>
    <xf numFmtId="41" fontId="7" fillId="0" borderId="12" xfId="49" applyNumberFormat="1" applyFont="1" applyBorder="1" applyAlignment="1" applyProtection="1">
      <alignment vertical="center"/>
      <protection locked="0"/>
    </xf>
    <xf numFmtId="41" fontId="7" fillId="32" borderId="12" xfId="49" applyNumberFormat="1" applyFont="1" applyFill="1" applyBorder="1" applyAlignment="1" applyProtection="1">
      <alignment vertical="center"/>
      <protection locked="0"/>
    </xf>
    <xf numFmtId="41" fontId="7" fillId="0" borderId="22" xfId="49" applyNumberFormat="1" applyFont="1" applyBorder="1" applyAlignment="1">
      <alignment vertical="center"/>
    </xf>
    <xf numFmtId="41" fontId="7" fillId="0" borderId="23" xfId="49" applyNumberFormat="1" applyFont="1" applyBorder="1" applyAlignment="1" applyProtection="1">
      <alignment vertical="center"/>
      <protection locked="0"/>
    </xf>
    <xf numFmtId="41" fontId="7" fillId="32" borderId="23" xfId="49" applyNumberFormat="1" applyFont="1" applyFill="1" applyBorder="1" applyAlignment="1" applyProtection="1">
      <alignment vertical="center"/>
      <protection locked="0"/>
    </xf>
    <xf numFmtId="41" fontId="7" fillId="0" borderId="23" xfId="49" applyNumberFormat="1" applyFont="1" applyFill="1" applyBorder="1" applyAlignment="1" applyProtection="1">
      <alignment vertical="center"/>
      <protection locked="0"/>
    </xf>
    <xf numFmtId="41" fontId="7" fillId="0" borderId="23" xfId="49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76" fontId="7" fillId="0" borderId="24" xfId="49" applyNumberFormat="1" applyFont="1" applyBorder="1" applyAlignment="1">
      <alignment vertical="center"/>
    </xf>
    <xf numFmtId="176" fontId="7" fillId="0" borderId="25" xfId="49" applyNumberFormat="1" applyFont="1" applyBorder="1" applyAlignment="1">
      <alignment vertical="center"/>
    </xf>
    <xf numFmtId="176" fontId="7" fillId="32" borderId="15" xfId="49" applyNumberFormat="1" applyFont="1" applyFill="1" applyBorder="1" applyAlignment="1" applyProtection="1">
      <alignment vertical="center"/>
      <protection locked="0"/>
    </xf>
    <xf numFmtId="176" fontId="7" fillId="0" borderId="19" xfId="49" applyNumberFormat="1" applyFont="1" applyBorder="1" applyAlignment="1">
      <alignment vertical="center"/>
    </xf>
    <xf numFmtId="176" fontId="7" fillId="0" borderId="13" xfId="49" applyNumberFormat="1" applyFont="1" applyBorder="1" applyAlignment="1">
      <alignment vertical="center"/>
    </xf>
    <xf numFmtId="176" fontId="7" fillId="0" borderId="10" xfId="49" applyNumberFormat="1" applyFont="1" applyBorder="1" applyAlignment="1">
      <alignment vertical="center"/>
    </xf>
    <xf numFmtId="176" fontId="7" fillId="0" borderId="20" xfId="49" applyNumberFormat="1" applyFont="1" applyBorder="1" applyAlignment="1">
      <alignment vertical="center"/>
    </xf>
    <xf numFmtId="176" fontId="7" fillId="32" borderId="12" xfId="49" applyNumberFormat="1" applyFont="1" applyFill="1" applyBorder="1" applyAlignment="1" applyProtection="1">
      <alignment vertical="center"/>
      <protection locked="0"/>
    </xf>
    <xf numFmtId="176" fontId="7" fillId="32" borderId="23" xfId="49" applyNumberFormat="1" applyFont="1" applyFill="1" applyBorder="1" applyAlignment="1" applyProtection="1">
      <alignment vertical="center"/>
      <protection locked="0"/>
    </xf>
    <xf numFmtId="176" fontId="7" fillId="0" borderId="26" xfId="49" applyNumberFormat="1" applyFont="1" applyBorder="1" applyAlignment="1">
      <alignment vertical="center"/>
    </xf>
    <xf numFmtId="176" fontId="7" fillId="0" borderId="27" xfId="49" applyNumberFormat="1" applyFont="1" applyBorder="1" applyAlignment="1">
      <alignment vertical="center"/>
    </xf>
    <xf numFmtId="176" fontId="7" fillId="0" borderId="22" xfId="49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32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1" fontId="7" fillId="33" borderId="12" xfId="49" applyNumberFormat="1" applyFont="1" applyFill="1" applyBorder="1" applyAlignment="1" applyProtection="1">
      <alignment vertical="center"/>
      <protection locked="0"/>
    </xf>
    <xf numFmtId="176" fontId="7" fillId="33" borderId="12" xfId="49" applyNumberFormat="1" applyFont="1" applyFill="1" applyBorder="1" applyAlignment="1" applyProtection="1">
      <alignment vertical="center"/>
      <protection locked="0"/>
    </xf>
    <xf numFmtId="0" fontId="7" fillId="1" borderId="0" xfId="0" applyFont="1" applyFill="1" applyAlignment="1">
      <alignment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distributed" textRotation="255"/>
    </xf>
    <xf numFmtId="41" fontId="7" fillId="0" borderId="15" xfId="49" applyNumberFormat="1" applyFont="1" applyFill="1" applyBorder="1" applyAlignment="1" applyProtection="1">
      <alignment vertical="center"/>
      <protection locked="0"/>
    </xf>
    <xf numFmtId="41" fontId="7" fillId="0" borderId="12" xfId="49" applyNumberFormat="1" applyFont="1" applyFill="1" applyBorder="1" applyAlignment="1">
      <alignment vertical="center"/>
    </xf>
    <xf numFmtId="41" fontId="7" fillId="0" borderId="15" xfId="49" applyNumberFormat="1" applyFont="1" applyFill="1" applyBorder="1" applyAlignment="1">
      <alignment vertical="center"/>
    </xf>
    <xf numFmtId="41" fontId="7" fillId="0" borderId="23" xfId="49" applyNumberFormat="1" applyFont="1" applyFill="1" applyBorder="1" applyAlignment="1">
      <alignment vertical="center"/>
    </xf>
    <xf numFmtId="41" fontId="7" fillId="0" borderId="17" xfId="49" applyNumberFormat="1" applyFont="1" applyFill="1" applyBorder="1" applyAlignment="1" applyProtection="1">
      <alignment vertical="center"/>
      <protection locked="0"/>
    </xf>
    <xf numFmtId="41" fontId="7" fillId="0" borderId="28" xfId="49" applyNumberFormat="1" applyFont="1" applyFill="1" applyBorder="1" applyAlignment="1" applyProtection="1">
      <alignment vertical="center"/>
      <protection locked="0"/>
    </xf>
    <xf numFmtId="41" fontId="7" fillId="0" borderId="24" xfId="49" applyNumberFormat="1" applyFont="1" applyBorder="1" applyAlignment="1">
      <alignment vertical="center"/>
    </xf>
    <xf numFmtId="41" fontId="7" fillId="0" borderId="13" xfId="49" applyNumberFormat="1" applyFont="1" applyBorder="1" applyAlignment="1">
      <alignment vertical="center"/>
    </xf>
    <xf numFmtId="41" fontId="7" fillId="0" borderId="26" xfId="49" applyNumberFormat="1" applyFont="1" applyBorder="1" applyAlignment="1">
      <alignment vertical="center"/>
    </xf>
    <xf numFmtId="183" fontId="7" fillId="0" borderId="26" xfId="49" applyNumberFormat="1" applyFont="1" applyBorder="1" applyAlignment="1">
      <alignment vertical="center"/>
    </xf>
    <xf numFmtId="183" fontId="7" fillId="0" borderId="24" xfId="49" applyNumberFormat="1" applyFont="1" applyBorder="1" applyAlignment="1">
      <alignment vertical="center"/>
    </xf>
    <xf numFmtId="183" fontId="7" fillId="0" borderId="13" xfId="49" applyNumberFormat="1" applyFont="1" applyBorder="1" applyAlignment="1">
      <alignment vertical="center"/>
    </xf>
    <xf numFmtId="176" fontId="7" fillId="0" borderId="15" xfId="49" applyNumberFormat="1" applyFont="1" applyBorder="1" applyAlignment="1">
      <alignment vertical="center"/>
    </xf>
    <xf numFmtId="176" fontId="7" fillId="0" borderId="12" xfId="49" applyNumberFormat="1" applyFont="1" applyBorder="1" applyAlignment="1">
      <alignment vertical="center"/>
    </xf>
    <xf numFmtId="176" fontId="7" fillId="0" borderId="23" xfId="49" applyNumberFormat="1" applyFont="1" applyBorder="1" applyAlignment="1">
      <alignment vertical="center"/>
    </xf>
    <xf numFmtId="41" fontId="7" fillId="0" borderId="13" xfId="4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1" fontId="7" fillId="0" borderId="29" xfId="49" applyNumberFormat="1" applyFont="1" applyBorder="1" applyAlignment="1">
      <alignment horizontal="right" vertical="center"/>
    </xf>
    <xf numFmtId="41" fontId="7" fillId="0" borderId="10" xfId="49" applyNumberFormat="1" applyFont="1" applyBorder="1" applyAlignment="1">
      <alignment horizontal="right" vertical="center"/>
    </xf>
    <xf numFmtId="176" fontId="7" fillId="0" borderId="30" xfId="49" applyNumberFormat="1" applyFont="1" applyBorder="1" applyAlignment="1">
      <alignment horizontal="right" vertical="center"/>
    </xf>
    <xf numFmtId="176" fontId="7" fillId="0" borderId="25" xfId="49" applyNumberFormat="1" applyFont="1" applyBorder="1" applyAlignment="1">
      <alignment horizontal="right" vertical="center"/>
    </xf>
    <xf numFmtId="176" fontId="7" fillId="0" borderId="29" xfId="49" applyNumberFormat="1" applyFont="1" applyBorder="1" applyAlignment="1">
      <alignment horizontal="right" vertical="center"/>
    </xf>
    <xf numFmtId="176" fontId="7" fillId="0" borderId="10" xfId="49" applyNumberFormat="1" applyFont="1" applyBorder="1" applyAlignment="1">
      <alignment horizontal="right" vertical="center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255"/>
    </xf>
    <xf numFmtId="0" fontId="7" fillId="0" borderId="13" xfId="0" applyFont="1" applyBorder="1" applyAlignment="1">
      <alignment horizontal="center" textRotation="255"/>
    </xf>
    <xf numFmtId="0" fontId="6" fillId="0" borderId="3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 textRotation="255" wrapText="1"/>
    </xf>
    <xf numFmtId="0" fontId="6" fillId="0" borderId="23" xfId="0" applyFont="1" applyBorder="1" applyAlignment="1">
      <alignment horizontal="center" vertical="top" textRotation="255" wrapText="1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41" xfId="0" applyFont="1" applyBorder="1" applyAlignment="1">
      <alignment horizontal="center" vertical="center" textRotation="255" wrapText="1"/>
    </xf>
    <xf numFmtId="41" fontId="7" fillId="0" borderId="31" xfId="49" applyNumberFormat="1" applyFont="1" applyBorder="1" applyAlignment="1">
      <alignment horizontal="right" vertical="center"/>
    </xf>
    <xf numFmtId="41" fontId="7" fillId="0" borderId="27" xfId="49" applyNumberFormat="1" applyFont="1" applyBorder="1" applyAlignment="1">
      <alignment horizontal="right" vertical="center"/>
    </xf>
    <xf numFmtId="41" fontId="7" fillId="0" borderId="30" xfId="49" applyNumberFormat="1" applyFont="1" applyBorder="1" applyAlignment="1">
      <alignment horizontal="right" vertical="center"/>
    </xf>
    <xf numFmtId="41" fontId="7" fillId="0" borderId="25" xfId="49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2" xfId="0" applyFont="1" applyBorder="1" applyAlignment="1">
      <alignment horizontal="center" vertical="top" textRotation="255" wrapText="1"/>
    </xf>
    <xf numFmtId="0" fontId="6" fillId="0" borderId="21" xfId="0" applyFont="1" applyBorder="1" applyAlignment="1">
      <alignment horizontal="center" vertical="top" textRotation="255" wrapText="1"/>
    </xf>
    <xf numFmtId="0" fontId="7" fillId="0" borderId="21" xfId="0" applyFont="1" applyBorder="1" applyAlignment="1">
      <alignment horizontal="center" vertical="top" textRotation="255" wrapText="1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176" fontId="7" fillId="0" borderId="31" xfId="49" applyNumberFormat="1" applyFont="1" applyBorder="1" applyAlignment="1">
      <alignment horizontal="right" vertical="center"/>
    </xf>
    <xf numFmtId="176" fontId="7" fillId="0" borderId="27" xfId="49" applyNumberFormat="1" applyFont="1" applyBorder="1" applyAlignment="1">
      <alignment horizontal="right" vertical="center"/>
    </xf>
    <xf numFmtId="41" fontId="7" fillId="0" borderId="29" xfId="49" applyNumberFormat="1" applyFont="1" applyFill="1" applyBorder="1" applyAlignment="1">
      <alignment horizontal="right" vertical="center"/>
    </xf>
    <xf numFmtId="41" fontId="7" fillId="0" borderId="10" xfId="49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9"/>
  <sheetViews>
    <sheetView tabSelected="1" zoomScale="75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" sqref="B4:D6"/>
    </sheetView>
  </sheetViews>
  <sheetFormatPr defaultColWidth="9.00390625" defaultRowHeight="13.5"/>
  <cols>
    <col min="1" max="1" width="3.625" style="0" customWidth="1"/>
    <col min="2" max="2" width="4.00390625" style="0" customWidth="1"/>
    <col min="3" max="3" width="5.375" style="0" customWidth="1"/>
    <col min="4" max="4" width="7.25390625" style="1" customWidth="1"/>
    <col min="5" max="5" width="11.375" style="0" customWidth="1"/>
    <col min="6" max="6" width="6.00390625" style="0" customWidth="1"/>
    <col min="7" max="7" width="4.25390625" style="0" customWidth="1"/>
    <col min="8" max="8" width="9.50390625" style="0" bestFit="1" customWidth="1"/>
    <col min="9" max="9" width="6.25390625" style="0" bestFit="1" customWidth="1"/>
    <col min="10" max="10" width="7.125" style="0" bestFit="1" customWidth="1"/>
    <col min="11" max="11" width="7.625" style="0" bestFit="1" customWidth="1"/>
    <col min="12" max="12" width="9.375" style="0" customWidth="1"/>
    <col min="13" max="14" width="6.25390625" style="0" bestFit="1" customWidth="1"/>
    <col min="15" max="15" width="7.625" style="0" bestFit="1" customWidth="1"/>
    <col min="16" max="16" width="8.625" style="0" bestFit="1" customWidth="1"/>
    <col min="17" max="18" width="7.25390625" style="0" customWidth="1"/>
    <col min="19" max="19" width="8.375" style="0" customWidth="1"/>
    <col min="20" max="20" width="9.75390625" style="0" customWidth="1"/>
    <col min="21" max="21" width="9.375" style="0" customWidth="1"/>
    <col min="22" max="23" width="9.125" style="0" bestFit="1" customWidth="1"/>
    <col min="24" max="24" width="8.25390625" style="0" customWidth="1"/>
    <col min="25" max="26" width="9.875" style="0" customWidth="1"/>
    <col min="27" max="27" width="9.625" style="0" customWidth="1"/>
    <col min="28" max="28" width="6.625" style="0" customWidth="1"/>
  </cols>
  <sheetData>
    <row r="1" spans="2:27" s="51" customFormat="1" ht="21">
      <c r="B1" s="50" t="s">
        <v>50</v>
      </c>
      <c r="D1" s="52"/>
      <c r="AA1" s="53"/>
    </row>
    <row r="2" spans="2:28" s="51" customFormat="1" ht="21">
      <c r="B2" s="50"/>
      <c r="D2" s="54"/>
      <c r="Y2" s="115" t="s">
        <v>10</v>
      </c>
      <c r="Z2" s="115"/>
      <c r="AA2" s="116"/>
      <c r="AB2" s="116"/>
    </row>
    <row r="3" spans="4:9" s="11" customFormat="1" ht="15" customHeight="1" thickBot="1">
      <c r="D3" s="12"/>
      <c r="I3" s="13"/>
    </row>
    <row r="4" spans="2:28" ht="29.25" customHeight="1">
      <c r="B4" s="124" t="s">
        <v>13</v>
      </c>
      <c r="C4" s="124"/>
      <c r="D4" s="124"/>
      <c r="E4" s="99" t="s">
        <v>27</v>
      </c>
      <c r="F4" s="107" t="s">
        <v>34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8" t="s">
        <v>35</v>
      </c>
      <c r="U4" s="9" t="s">
        <v>36</v>
      </c>
      <c r="V4" s="101" t="s">
        <v>30</v>
      </c>
      <c r="W4" s="102"/>
      <c r="X4" s="8" t="s">
        <v>37</v>
      </c>
      <c r="Y4" s="8" t="s">
        <v>38</v>
      </c>
      <c r="Z4" s="8" t="s">
        <v>39</v>
      </c>
      <c r="AA4" s="8" t="s">
        <v>40</v>
      </c>
      <c r="AB4" s="10" t="s">
        <v>41</v>
      </c>
    </row>
    <row r="5" spans="2:28" ht="45" customHeight="1">
      <c r="B5" s="125"/>
      <c r="C5" s="125"/>
      <c r="D5" s="125"/>
      <c r="E5" s="100"/>
      <c r="F5" s="120" t="s">
        <v>14</v>
      </c>
      <c r="G5" s="121"/>
      <c r="H5" s="96" t="s">
        <v>16</v>
      </c>
      <c r="I5" s="97"/>
      <c r="J5" s="97"/>
      <c r="K5" s="98"/>
      <c r="L5" s="96" t="s">
        <v>17</v>
      </c>
      <c r="M5" s="97"/>
      <c r="N5" s="97"/>
      <c r="O5" s="98"/>
      <c r="P5" s="94" t="s">
        <v>26</v>
      </c>
      <c r="Q5" s="94" t="s">
        <v>29</v>
      </c>
      <c r="R5" s="110" t="s">
        <v>18</v>
      </c>
      <c r="S5" s="110" t="s">
        <v>42</v>
      </c>
      <c r="T5" s="105" t="s">
        <v>28</v>
      </c>
      <c r="U5" s="3"/>
      <c r="V5" s="103"/>
      <c r="W5" s="104"/>
      <c r="X5" s="105" t="s">
        <v>43</v>
      </c>
      <c r="Y5" s="58" t="s">
        <v>46</v>
      </c>
      <c r="Z5" s="105" t="s">
        <v>33</v>
      </c>
      <c r="AA5" s="105" t="s">
        <v>24</v>
      </c>
      <c r="AB5" s="118" t="s">
        <v>47</v>
      </c>
    </row>
    <row r="6" spans="2:28" ht="68.25" customHeight="1" thickBot="1">
      <c r="B6" s="126"/>
      <c r="C6" s="126"/>
      <c r="D6" s="126"/>
      <c r="E6" s="5" t="s">
        <v>20</v>
      </c>
      <c r="F6" s="122"/>
      <c r="G6" s="123"/>
      <c r="H6" s="6" t="s">
        <v>4</v>
      </c>
      <c r="I6" s="7" t="s">
        <v>5</v>
      </c>
      <c r="J6" s="7" t="s">
        <v>6</v>
      </c>
      <c r="K6" s="7" t="s">
        <v>7</v>
      </c>
      <c r="L6" s="6" t="s">
        <v>4</v>
      </c>
      <c r="M6" s="7" t="s">
        <v>5</v>
      </c>
      <c r="N6" s="7" t="s">
        <v>6</v>
      </c>
      <c r="O6" s="7" t="s">
        <v>7</v>
      </c>
      <c r="P6" s="95"/>
      <c r="Q6" s="95"/>
      <c r="R6" s="94"/>
      <c r="S6" s="94"/>
      <c r="T6" s="106"/>
      <c r="U6" s="7" t="s">
        <v>25</v>
      </c>
      <c r="V6" s="7" t="s">
        <v>8</v>
      </c>
      <c r="W6" s="7" t="s">
        <v>9</v>
      </c>
      <c r="X6" s="117"/>
      <c r="Y6" s="4" t="s">
        <v>19</v>
      </c>
      <c r="Z6" s="117"/>
      <c r="AA6" s="117"/>
      <c r="AB6" s="119"/>
    </row>
    <row r="7" spans="2:28" s="19" customFormat="1" ht="22.5" customHeight="1">
      <c r="B7" s="85" t="str">
        <f>'男'!B7</f>
        <v>22年</v>
      </c>
      <c r="C7" s="92" t="s">
        <v>0</v>
      </c>
      <c r="D7" s="93"/>
      <c r="E7" s="14">
        <f>SUM('男:女'!E7)</f>
        <v>22209</v>
      </c>
      <c r="F7" s="113">
        <f>SUM('男:女'!F7:G7)</f>
        <v>14869</v>
      </c>
      <c r="G7" s="114"/>
      <c r="H7" s="15">
        <f>SUM('男:女'!H7)</f>
        <v>13238</v>
      </c>
      <c r="I7" s="16"/>
      <c r="J7" s="16"/>
      <c r="K7" s="16"/>
      <c r="L7" s="15">
        <f>SUM('男:女'!L7)</f>
        <v>1575</v>
      </c>
      <c r="M7" s="16"/>
      <c r="N7" s="16"/>
      <c r="O7" s="16"/>
      <c r="P7" s="15">
        <f>SUM('男:女'!P7)</f>
        <v>11</v>
      </c>
      <c r="Q7" s="15">
        <f>SUM('男:女'!Q7)</f>
        <v>4</v>
      </c>
      <c r="R7" s="15">
        <f>SUM('男:女'!R7)</f>
        <v>41</v>
      </c>
      <c r="S7" s="15">
        <f>SUM('男:女'!S7)</f>
        <v>0</v>
      </c>
      <c r="T7" s="15">
        <f>SUM('男:女'!T7)</f>
        <v>2640</v>
      </c>
      <c r="U7" s="17">
        <f>SUM('男:女'!U7)</f>
        <v>1279</v>
      </c>
      <c r="V7" s="15">
        <f>SUM('男:女'!V7)</f>
        <v>280</v>
      </c>
      <c r="W7" s="15">
        <f>SUM('男:女'!W7)</f>
        <v>999</v>
      </c>
      <c r="X7" s="15">
        <f>SUM('男:女'!X7)</f>
        <v>101</v>
      </c>
      <c r="Y7" s="15">
        <f>SUM('男:女'!Y7)</f>
        <v>1875</v>
      </c>
      <c r="Z7" s="15">
        <f>SUM('男:女'!Z7)</f>
        <v>302</v>
      </c>
      <c r="AA7" s="15">
        <f>SUM('男:女'!AA7)</f>
        <v>1140</v>
      </c>
      <c r="AB7" s="18">
        <f>SUM('男:女'!AB7)</f>
        <v>3</v>
      </c>
    </row>
    <row r="8" spans="2:28" s="19" customFormat="1" ht="22.5" customHeight="1">
      <c r="B8" s="86"/>
      <c r="C8" s="88" t="s">
        <v>1</v>
      </c>
      <c r="D8" s="89"/>
      <c r="E8" s="20">
        <f>SUM('男:女'!E8)</f>
        <v>13132</v>
      </c>
      <c r="F8" s="79">
        <f>SUM('男:女'!F8:G8)</f>
        <v>8123</v>
      </c>
      <c r="G8" s="80"/>
      <c r="H8" s="21">
        <f>SUM('男:女'!H8)</f>
        <v>7037</v>
      </c>
      <c r="I8" s="22">
        <f>SUM('男:女'!I8)</f>
        <v>982</v>
      </c>
      <c r="J8" s="22">
        <f>SUM('男:女'!J8)</f>
        <v>545</v>
      </c>
      <c r="K8" s="22">
        <f>SUM('男:女'!K8)</f>
        <v>5510</v>
      </c>
      <c r="L8" s="21">
        <f>SUM('男:女'!L8)</f>
        <v>1078</v>
      </c>
      <c r="M8" s="22">
        <f>SUM('男:女'!M8)</f>
        <v>0</v>
      </c>
      <c r="N8" s="22">
        <f>SUM('男:女'!N8)</f>
        <v>21</v>
      </c>
      <c r="O8" s="22">
        <f>SUM('男:女'!O8)</f>
        <v>1057</v>
      </c>
      <c r="P8" s="22">
        <f>SUM('男:女'!P8)</f>
        <v>8</v>
      </c>
      <c r="Q8" s="22">
        <f>SUM('男:女'!Q8)</f>
        <v>0</v>
      </c>
      <c r="R8" s="22">
        <f>SUM('男:女'!R8)</f>
        <v>0</v>
      </c>
      <c r="S8" s="22">
        <f>SUM('男:女'!S8)</f>
        <v>0</v>
      </c>
      <c r="T8" s="22">
        <f>SUM('男:女'!T8)</f>
        <v>2066</v>
      </c>
      <c r="U8" s="21">
        <f>SUM('男:女'!U8)</f>
        <v>545</v>
      </c>
      <c r="V8" s="22">
        <f>SUM('男:女'!V8)</f>
        <v>138</v>
      </c>
      <c r="W8" s="22">
        <f>SUM('男:女'!W8)</f>
        <v>407</v>
      </c>
      <c r="X8" s="22">
        <f>SUM('男:女'!X8)</f>
        <v>83</v>
      </c>
      <c r="Y8" s="22">
        <f>SUM('男:女'!Y8)</f>
        <v>1411</v>
      </c>
      <c r="Z8" s="22">
        <f>SUM('男:女'!Z8)</f>
        <v>222</v>
      </c>
      <c r="AA8" s="22">
        <f>SUM('男:女'!AA8)</f>
        <v>682</v>
      </c>
      <c r="AB8" s="23">
        <f>SUM('男:女'!AB8)</f>
        <v>0</v>
      </c>
    </row>
    <row r="9" spans="2:28" s="19" customFormat="1" ht="22.5" customHeight="1">
      <c r="B9" s="86"/>
      <c r="C9" s="88" t="s">
        <v>15</v>
      </c>
      <c r="D9" s="89"/>
      <c r="E9" s="20">
        <f>SUM('男:女'!E9)</f>
        <v>12762</v>
      </c>
      <c r="F9" s="79">
        <f>SUM('男:女'!F9:G9)</f>
        <v>8096</v>
      </c>
      <c r="G9" s="80"/>
      <c r="H9" s="21">
        <f>SUM('男:女'!H9)</f>
        <v>7012</v>
      </c>
      <c r="I9" s="22">
        <f>SUM('男:女'!I9)</f>
        <v>982</v>
      </c>
      <c r="J9" s="22">
        <f>SUM('男:女'!J9)</f>
        <v>545</v>
      </c>
      <c r="K9" s="22">
        <f>SUM('男:女'!K9)</f>
        <v>5485</v>
      </c>
      <c r="L9" s="21">
        <f>SUM('男:女'!L9)</f>
        <v>1076</v>
      </c>
      <c r="M9" s="22">
        <f>SUM('男:女'!M9)</f>
        <v>0</v>
      </c>
      <c r="N9" s="22">
        <f>SUM('男:女'!N9)</f>
        <v>21</v>
      </c>
      <c r="O9" s="22">
        <f>SUM('男:女'!O9)</f>
        <v>1055</v>
      </c>
      <c r="P9" s="22">
        <f>SUM('男:女'!P9)</f>
        <v>8</v>
      </c>
      <c r="Q9" s="22">
        <f>SUM('男:女'!Q9)</f>
        <v>0</v>
      </c>
      <c r="R9" s="22">
        <f>SUM('男:女'!R9)</f>
        <v>0</v>
      </c>
      <c r="S9" s="22">
        <f>SUM('男:女'!S9)</f>
        <v>0</v>
      </c>
      <c r="T9" s="22">
        <f>SUM('男:女'!T9)</f>
        <v>2035</v>
      </c>
      <c r="U9" s="21">
        <f>SUM('男:女'!U9)</f>
        <v>544</v>
      </c>
      <c r="V9" s="22">
        <f>SUM('男:女'!V9)</f>
        <v>138</v>
      </c>
      <c r="W9" s="22">
        <f>SUM('男:女'!W9)</f>
        <v>406</v>
      </c>
      <c r="X9" s="22">
        <f>SUM('男:女'!X9)</f>
        <v>75</v>
      </c>
      <c r="Y9" s="22">
        <f>SUM('男:女'!Y9)</f>
        <v>1249</v>
      </c>
      <c r="Z9" s="22">
        <f>SUM('男:女'!Z9)</f>
        <v>156</v>
      </c>
      <c r="AA9" s="22">
        <f>SUM('男:女'!AA9)</f>
        <v>607</v>
      </c>
      <c r="AB9" s="23">
        <f>SUM('男:女'!AB9)</f>
        <v>0</v>
      </c>
    </row>
    <row r="10" spans="2:28" s="19" customFormat="1" ht="22.5" customHeight="1">
      <c r="B10" s="86"/>
      <c r="C10" s="88" t="s">
        <v>2</v>
      </c>
      <c r="D10" s="89"/>
      <c r="E10" s="20">
        <f>SUM('男:女'!E10)</f>
        <v>744655</v>
      </c>
      <c r="F10" s="79">
        <f>SUM('男:女'!F10:G10)</f>
        <v>370421</v>
      </c>
      <c r="G10" s="80"/>
      <c r="H10" s="24">
        <f>SUM('男:女'!H10)</f>
        <v>322269</v>
      </c>
      <c r="I10" s="25"/>
      <c r="J10" s="25"/>
      <c r="K10" s="25"/>
      <c r="L10" s="24">
        <f>SUM('男:女'!L10)</f>
        <v>45955</v>
      </c>
      <c r="M10" s="25"/>
      <c r="N10" s="25"/>
      <c r="O10" s="25"/>
      <c r="P10" s="22">
        <f>SUM('男:女'!P10)</f>
        <v>355</v>
      </c>
      <c r="Q10" s="22">
        <f>SUM('男:女'!Q10)</f>
        <v>110</v>
      </c>
      <c r="R10" s="24">
        <f>SUM('男:女'!R10)</f>
        <v>1722</v>
      </c>
      <c r="S10" s="24">
        <f>SUM('男:女'!S10)</f>
        <v>10</v>
      </c>
      <c r="T10" s="24">
        <f>SUM('男:女'!T10)</f>
        <v>131324</v>
      </c>
      <c r="U10" s="24">
        <f>SUM('男:女'!U10)</f>
        <v>45920</v>
      </c>
      <c r="V10" s="55"/>
      <c r="W10" s="55"/>
      <c r="X10" s="24">
        <f>SUM('男:女'!X10)</f>
        <v>6620</v>
      </c>
      <c r="Y10" s="22">
        <f>SUM('男:女'!Y10)</f>
        <v>138729</v>
      </c>
      <c r="Z10" s="22">
        <f>SUM('男:女'!Z10)</f>
        <v>12915</v>
      </c>
      <c r="AA10" s="22">
        <f>SUM('男:女'!AA10)</f>
        <v>38553</v>
      </c>
      <c r="AB10" s="23">
        <f>SUM('男:女'!AB10)</f>
        <v>173</v>
      </c>
    </row>
    <row r="11" spans="2:28" s="19" customFormat="1" ht="22.5" customHeight="1" thickBot="1">
      <c r="B11" s="87"/>
      <c r="C11" s="90" t="s">
        <v>3</v>
      </c>
      <c r="D11" s="91"/>
      <c r="E11" s="26">
        <f>SUM('男:女'!E11)</f>
        <v>1069129</v>
      </c>
      <c r="F11" s="111">
        <f>SUM('男:女'!F11:G11)</f>
        <v>580578</v>
      </c>
      <c r="G11" s="112"/>
      <c r="H11" s="27">
        <f>SUM('男:女'!H11)</f>
        <v>511397</v>
      </c>
      <c r="I11" s="28"/>
      <c r="J11" s="28"/>
      <c r="K11" s="28"/>
      <c r="L11" s="27">
        <f>SUM('男:女'!L11)</f>
        <v>64220</v>
      </c>
      <c r="M11" s="28"/>
      <c r="N11" s="28"/>
      <c r="O11" s="28"/>
      <c r="P11" s="29">
        <f>SUM('男:女'!P11)</f>
        <v>522</v>
      </c>
      <c r="Q11" s="29">
        <f>SUM('男:女'!Q11)</f>
        <v>188</v>
      </c>
      <c r="R11" s="27">
        <f>SUM('男:女'!R11)</f>
        <v>4239</v>
      </c>
      <c r="S11" s="27">
        <f>SUM('男:女'!S11)</f>
        <v>12</v>
      </c>
      <c r="T11" s="27">
        <f>SUM('男:女'!T11)</f>
        <v>170182</v>
      </c>
      <c r="U11" s="30">
        <f>SUM('男:女'!U11)</f>
        <v>67876</v>
      </c>
      <c r="V11" s="27">
        <f>SUM('男:女'!V11)</f>
        <v>32409</v>
      </c>
      <c r="W11" s="27">
        <f>SUM('男:女'!W11)</f>
        <v>35467</v>
      </c>
      <c r="X11" s="27">
        <f>SUM('男:女'!X11)</f>
        <v>7689</v>
      </c>
      <c r="Y11" s="29">
        <f>SUM('男:女'!Y11)</f>
        <v>167370</v>
      </c>
      <c r="Z11" s="29">
        <f>SUM('男:女'!Z11)</f>
        <v>15553</v>
      </c>
      <c r="AA11" s="29">
        <f>SUM('男:女'!AA11)</f>
        <v>59582</v>
      </c>
      <c r="AB11" s="65">
        <f>SUM('男:女'!AB11)</f>
        <v>299</v>
      </c>
    </row>
    <row r="12" spans="2:28" s="19" customFormat="1" ht="22.5" customHeight="1">
      <c r="B12" s="85" t="str">
        <f>'男'!B12</f>
        <v>21年</v>
      </c>
      <c r="C12" s="92" t="s">
        <v>0</v>
      </c>
      <c r="D12" s="93"/>
      <c r="E12" s="14">
        <f>SUM('男:女'!E12)</f>
        <v>22446</v>
      </c>
      <c r="F12" s="113">
        <f>SUM('男:女'!F12:G12)</f>
        <v>14775</v>
      </c>
      <c r="G12" s="114"/>
      <c r="H12" s="15">
        <f>SUM('男:女'!H12)</f>
        <v>13012</v>
      </c>
      <c r="I12" s="16"/>
      <c r="J12" s="16"/>
      <c r="K12" s="16"/>
      <c r="L12" s="15">
        <f>SUM('男:女'!L12)</f>
        <v>1684</v>
      </c>
      <c r="M12" s="16"/>
      <c r="N12" s="16"/>
      <c r="O12" s="16"/>
      <c r="P12" s="15">
        <f>SUM('男:女'!P12)</f>
        <v>12</v>
      </c>
      <c r="Q12" s="15">
        <f>SUM('男:女'!Q12)</f>
        <v>7</v>
      </c>
      <c r="R12" s="15">
        <f>SUM('男:女'!R12)</f>
        <v>60</v>
      </c>
      <c r="S12" s="15">
        <f>SUM('男:女'!S12)</f>
        <v>0</v>
      </c>
      <c r="T12" s="15">
        <f>SUM('男:女'!T12)</f>
        <v>2681</v>
      </c>
      <c r="U12" s="17">
        <f>SUM('男:女'!U12)</f>
        <v>1383</v>
      </c>
      <c r="V12" s="15">
        <f>SUM('男:女'!V12)</f>
        <v>246</v>
      </c>
      <c r="W12" s="15">
        <f>SUM('男:女'!W12)</f>
        <v>1137</v>
      </c>
      <c r="X12" s="15">
        <f>SUM('男:女'!X12)</f>
        <v>87</v>
      </c>
      <c r="Y12" s="22">
        <f>SUM('男:女'!Y12)</f>
        <v>2192</v>
      </c>
      <c r="Z12" s="22">
        <f>SUM('男:女'!Z12)</f>
        <v>319</v>
      </c>
      <c r="AA12" s="22">
        <f>SUM('男:女'!AA12)</f>
        <v>1008</v>
      </c>
      <c r="AB12" s="23">
        <f>SUM('男:女'!AB12)</f>
        <v>1</v>
      </c>
    </row>
    <row r="13" spans="2:30" s="19" customFormat="1" ht="22.5" customHeight="1">
      <c r="B13" s="86"/>
      <c r="C13" s="88" t="s">
        <v>1</v>
      </c>
      <c r="D13" s="89"/>
      <c r="E13" s="20">
        <f>SUM('男:女'!E13)</f>
        <v>13187</v>
      </c>
      <c r="F13" s="79">
        <f>SUM('男:女'!F13:G13)</f>
        <v>7931</v>
      </c>
      <c r="G13" s="80"/>
      <c r="H13" s="21">
        <f>SUM('男:女'!H13)</f>
        <v>6768</v>
      </c>
      <c r="I13" s="22">
        <f>SUM('男:女'!I13)</f>
        <v>869</v>
      </c>
      <c r="J13" s="22">
        <f>SUM('男:女'!J13)</f>
        <v>455</v>
      </c>
      <c r="K13" s="22">
        <f>SUM('男:女'!K13)</f>
        <v>5444</v>
      </c>
      <c r="L13" s="21">
        <f>SUM('男:女'!L13)</f>
        <v>1152</v>
      </c>
      <c r="M13" s="22">
        <f>SUM('男:女'!M13)</f>
        <v>1</v>
      </c>
      <c r="N13" s="22">
        <f>SUM('男:女'!N13)</f>
        <v>39</v>
      </c>
      <c r="O13" s="22">
        <f>SUM('男:女'!O13)</f>
        <v>1112</v>
      </c>
      <c r="P13" s="22">
        <f>SUM('男:女'!P13)</f>
        <v>11</v>
      </c>
      <c r="Q13" s="22">
        <f>SUM('男:女'!Q13)</f>
        <v>0</v>
      </c>
      <c r="R13" s="22">
        <f>SUM('男:女'!R13)</f>
        <v>0</v>
      </c>
      <c r="S13" s="22">
        <f>SUM('男:女'!S13)</f>
        <v>0</v>
      </c>
      <c r="T13" s="22">
        <f>SUM('男:女'!T13)</f>
        <v>2051</v>
      </c>
      <c r="U13" s="21">
        <f>SUM('男:女'!U13)</f>
        <v>625</v>
      </c>
      <c r="V13" s="22">
        <f>SUM('男:女'!V13)</f>
        <v>109</v>
      </c>
      <c r="W13" s="22">
        <f>SUM('男:女'!W13)</f>
        <v>516</v>
      </c>
      <c r="X13" s="22">
        <f>SUM('男:女'!X13)</f>
        <v>74</v>
      </c>
      <c r="Y13" s="22">
        <f>SUM('男:女'!Y13)</f>
        <v>1584</v>
      </c>
      <c r="Z13" s="22">
        <f>SUM('男:女'!Z13)</f>
        <v>261</v>
      </c>
      <c r="AA13" s="22">
        <f>SUM('男:女'!AA13)</f>
        <v>661</v>
      </c>
      <c r="AB13" s="23">
        <f>SUM('男:女'!AB13)</f>
        <v>0</v>
      </c>
      <c r="AD13" s="31"/>
    </row>
    <row r="14" spans="2:28" s="19" customFormat="1" ht="22.5" customHeight="1">
      <c r="B14" s="86"/>
      <c r="C14" s="88" t="s">
        <v>15</v>
      </c>
      <c r="D14" s="89"/>
      <c r="E14" s="20">
        <f>SUM('男:女'!E14)</f>
        <v>12819</v>
      </c>
      <c r="F14" s="79">
        <f>SUM('男:女'!F14:G14)</f>
        <v>7897</v>
      </c>
      <c r="G14" s="80"/>
      <c r="H14" s="21">
        <f>SUM('男:女'!H14)</f>
        <v>6742</v>
      </c>
      <c r="I14" s="22">
        <f>SUM('男:女'!I14)</f>
        <v>869</v>
      </c>
      <c r="J14" s="22">
        <f>SUM('男:女'!J14)</f>
        <v>455</v>
      </c>
      <c r="K14" s="22">
        <f>SUM('男:女'!K14)</f>
        <v>5418</v>
      </c>
      <c r="L14" s="21">
        <f>SUM('男:女'!L14)</f>
        <v>1145</v>
      </c>
      <c r="M14" s="22">
        <f>SUM('男:女'!M14)</f>
        <v>1</v>
      </c>
      <c r="N14" s="22">
        <f>SUM('男:女'!N14)</f>
        <v>39</v>
      </c>
      <c r="O14" s="22">
        <f>SUM('男:女'!O14)</f>
        <v>1105</v>
      </c>
      <c r="P14" s="22">
        <f>SUM('男:女'!P14)</f>
        <v>10</v>
      </c>
      <c r="Q14" s="22">
        <f>SUM('男:女'!Q14)</f>
        <v>0</v>
      </c>
      <c r="R14" s="22">
        <f>SUM('男:女'!R14)</f>
        <v>0</v>
      </c>
      <c r="S14" s="22">
        <f>SUM('男:女'!S14)</f>
        <v>0</v>
      </c>
      <c r="T14" s="22">
        <f>SUM('男:女'!T14)</f>
        <v>2024</v>
      </c>
      <c r="U14" s="21">
        <f>SUM('男:女'!U14)</f>
        <v>619</v>
      </c>
      <c r="V14" s="22">
        <f>SUM('男:女'!V14)</f>
        <v>109</v>
      </c>
      <c r="W14" s="22">
        <f>SUM('男:女'!W14)</f>
        <v>510</v>
      </c>
      <c r="X14" s="22">
        <f>SUM('男:女'!X14)</f>
        <v>66</v>
      </c>
      <c r="Y14" s="22">
        <f>SUM('男:女'!Y14)</f>
        <v>1411</v>
      </c>
      <c r="Z14" s="22">
        <f>SUM('男:女'!Z14)</f>
        <v>201</v>
      </c>
      <c r="AA14" s="22">
        <f>SUM('男:女'!AA14)</f>
        <v>601</v>
      </c>
      <c r="AB14" s="23">
        <f>SUM('男:女'!AB14)</f>
        <v>0</v>
      </c>
    </row>
    <row r="15" spans="2:28" s="19" customFormat="1" ht="22.5" customHeight="1">
      <c r="B15" s="86"/>
      <c r="C15" s="88" t="s">
        <v>2</v>
      </c>
      <c r="D15" s="89"/>
      <c r="E15" s="20">
        <f>SUM('男:女'!E15)</f>
        <v>743607</v>
      </c>
      <c r="F15" s="79">
        <f>SUM('男:女'!F15:G15)</f>
        <v>368520</v>
      </c>
      <c r="G15" s="80"/>
      <c r="H15" s="24">
        <f>SUM('男:女'!H15)</f>
        <v>319585</v>
      </c>
      <c r="I15" s="25"/>
      <c r="J15" s="25"/>
      <c r="K15" s="25"/>
      <c r="L15" s="24">
        <f>SUM('男:女'!L15)</f>
        <v>46913</v>
      </c>
      <c r="M15" s="25"/>
      <c r="N15" s="25"/>
      <c r="O15" s="25"/>
      <c r="P15" s="22">
        <f>SUM('男:女'!P15)</f>
        <v>382</v>
      </c>
      <c r="Q15" s="22">
        <f>SUM('男:女'!Q15)</f>
        <v>97</v>
      </c>
      <c r="R15" s="24">
        <f>SUM('男:女'!R15)</f>
        <v>1526</v>
      </c>
      <c r="S15" s="24">
        <f>SUM('男:女'!S15)</f>
        <v>17</v>
      </c>
      <c r="T15" s="24">
        <f>SUM('男:女'!T15)</f>
        <v>120413</v>
      </c>
      <c r="U15" s="24">
        <f>SUM('男:女'!U15)</f>
        <v>44490</v>
      </c>
      <c r="V15" s="55" t="s">
        <v>31</v>
      </c>
      <c r="W15" s="55" t="s">
        <v>31</v>
      </c>
      <c r="X15" s="24">
        <f>SUM('男:女'!X15)</f>
        <v>5802</v>
      </c>
      <c r="Y15" s="22">
        <f>SUM('男:女'!Y15)</f>
        <v>157481</v>
      </c>
      <c r="Z15" s="22">
        <f>SUM('男:女'!Z15)</f>
        <v>11663</v>
      </c>
      <c r="AA15" s="22">
        <f>SUM('男:女'!AA15)</f>
        <v>35173</v>
      </c>
      <c r="AB15" s="23">
        <f>SUM('男:女'!AB15)</f>
        <v>65</v>
      </c>
    </row>
    <row r="16" spans="2:28" s="19" customFormat="1" ht="22.5" customHeight="1" thickBot="1">
      <c r="B16" s="87"/>
      <c r="C16" s="90" t="s">
        <v>3</v>
      </c>
      <c r="D16" s="91"/>
      <c r="E16" s="26">
        <f>SUM('男:女'!E16)</f>
        <v>1063581</v>
      </c>
      <c r="F16" s="111">
        <f>SUM('男:女'!F16:G16)</f>
        <v>573037</v>
      </c>
      <c r="G16" s="112"/>
      <c r="H16" s="27">
        <f>SUM('男:女'!H16)</f>
        <v>502627</v>
      </c>
      <c r="I16" s="28"/>
      <c r="J16" s="28"/>
      <c r="K16" s="28"/>
      <c r="L16" s="27">
        <f>SUM('男:女'!L16)</f>
        <v>65897</v>
      </c>
      <c r="M16" s="28"/>
      <c r="N16" s="28"/>
      <c r="O16" s="28"/>
      <c r="P16" s="29">
        <f>SUM('男:女'!P16)</f>
        <v>445</v>
      </c>
      <c r="Q16" s="29">
        <f>SUM('男:女'!Q16)</f>
        <v>156</v>
      </c>
      <c r="R16" s="27">
        <f>SUM('男:女'!R16)</f>
        <v>3893</v>
      </c>
      <c r="S16" s="27">
        <f>SUM('男:女'!S16)</f>
        <v>19</v>
      </c>
      <c r="T16" s="27">
        <f>SUM('男:女'!T16)</f>
        <v>156221</v>
      </c>
      <c r="U16" s="30">
        <f>SUM('男:女'!U16)</f>
        <v>66889</v>
      </c>
      <c r="V16" s="27">
        <f>SUM('男:女'!V16)</f>
        <v>31903</v>
      </c>
      <c r="W16" s="27">
        <f>SUM('男:女'!W16)</f>
        <v>34986</v>
      </c>
      <c r="X16" s="27">
        <f>SUM('男:女'!X16)</f>
        <v>6736</v>
      </c>
      <c r="Y16" s="29">
        <f>SUM('男:女'!Y16)</f>
        <v>192361</v>
      </c>
      <c r="Z16" s="29">
        <f>SUM('男:女'!Z16)</f>
        <v>13589</v>
      </c>
      <c r="AA16" s="29">
        <f>SUM('男:女'!AA16)</f>
        <v>54590</v>
      </c>
      <c r="AB16" s="65">
        <f>SUM('男:女'!AB16)</f>
        <v>158</v>
      </c>
    </row>
    <row r="17" spans="2:4" s="11" customFormat="1" ht="22.5" customHeight="1">
      <c r="B17" s="32"/>
      <c r="C17" s="32"/>
      <c r="D17" s="33"/>
    </row>
    <row r="18" spans="2:4" s="11" customFormat="1" ht="22.5" customHeight="1" thickBot="1">
      <c r="B18" s="32" t="s">
        <v>11</v>
      </c>
      <c r="C18" s="32"/>
      <c r="D18" s="12"/>
    </row>
    <row r="19" spans="2:28" s="19" customFormat="1" ht="22.5" customHeight="1">
      <c r="B19" s="85" t="str">
        <f>B7</f>
        <v>22年</v>
      </c>
      <c r="C19" s="92" t="s">
        <v>0</v>
      </c>
      <c r="D19" s="93"/>
      <c r="E19" s="34">
        <f>F19+T19+U19+X19+Y19+Z19+AA19+AB19</f>
        <v>100.00000000000001</v>
      </c>
      <c r="F19" s="81">
        <f aca="true" t="shared" si="0" ref="F19:F28">F7/$E7*100</f>
        <v>66.95033544959252</v>
      </c>
      <c r="G19" s="82"/>
      <c r="H19" s="35">
        <f aca="true" t="shared" si="1" ref="H19:H28">H7/$E7*100</f>
        <v>59.60646584717907</v>
      </c>
      <c r="I19" s="36"/>
      <c r="J19" s="36"/>
      <c r="K19" s="36"/>
      <c r="L19" s="35">
        <f>L7/$E7*100</f>
        <v>7.091719573146022</v>
      </c>
      <c r="M19" s="36"/>
      <c r="N19" s="36"/>
      <c r="O19" s="36"/>
      <c r="P19" s="35">
        <f aca="true" t="shared" si="2" ref="P19:P26">P7/$E7*100</f>
        <v>0.04952947003467063</v>
      </c>
      <c r="Q19" s="35">
        <f aca="true" t="shared" si="3" ref="Q19:AB19">Q7/$E7*100</f>
        <v>0.018010716376243865</v>
      </c>
      <c r="R19" s="35">
        <f t="shared" si="3"/>
        <v>0.18460984285649962</v>
      </c>
      <c r="S19" s="35">
        <f t="shared" si="3"/>
        <v>0</v>
      </c>
      <c r="T19" s="35">
        <f t="shared" si="3"/>
        <v>11.88707280832095</v>
      </c>
      <c r="U19" s="35">
        <f t="shared" si="3"/>
        <v>5.7589265613039755</v>
      </c>
      <c r="V19" s="35">
        <f t="shared" si="3"/>
        <v>1.2607501463370705</v>
      </c>
      <c r="W19" s="35">
        <f t="shared" si="3"/>
        <v>4.498176414966905</v>
      </c>
      <c r="X19" s="35">
        <f t="shared" si="3"/>
        <v>0.4547705885001576</v>
      </c>
      <c r="Y19" s="72">
        <f t="shared" si="3"/>
        <v>8.44252330136431</v>
      </c>
      <c r="Z19" s="35">
        <f t="shared" si="3"/>
        <v>1.3598090864064116</v>
      </c>
      <c r="AA19" s="35">
        <f t="shared" si="3"/>
        <v>5.133054167229502</v>
      </c>
      <c r="AB19" s="37">
        <f t="shared" si="3"/>
        <v>0.013508037282182897</v>
      </c>
    </row>
    <row r="20" spans="2:28" s="19" customFormat="1" ht="22.5" customHeight="1">
      <c r="B20" s="86"/>
      <c r="C20" s="88" t="s">
        <v>1</v>
      </c>
      <c r="D20" s="89"/>
      <c r="E20" s="38">
        <f aca="true" t="shared" si="4" ref="E20:E28">F20+T20+U20+X20+Y20+Z20+AA20+AB20</f>
        <v>99.99999999999999</v>
      </c>
      <c r="F20" s="83">
        <f t="shared" si="0"/>
        <v>61.85653365823941</v>
      </c>
      <c r="G20" s="84"/>
      <c r="H20" s="39">
        <f t="shared" si="1"/>
        <v>53.58665854401462</v>
      </c>
      <c r="I20" s="39">
        <f aca="true" t="shared" si="5" ref="I20:K21">I8/$E8*100</f>
        <v>7.477916539750229</v>
      </c>
      <c r="J20" s="39">
        <f t="shared" si="5"/>
        <v>4.150167529698447</v>
      </c>
      <c r="K20" s="39">
        <f t="shared" si="5"/>
        <v>41.95857447456595</v>
      </c>
      <c r="L20" s="39">
        <f aca="true" t="shared" si="6" ref="L20:O28">L8/$E8*100</f>
        <v>8.208955223880597</v>
      </c>
      <c r="M20" s="39">
        <f t="shared" si="6"/>
        <v>0</v>
      </c>
      <c r="N20" s="39">
        <f t="shared" si="6"/>
        <v>0.15991471215351813</v>
      </c>
      <c r="O20" s="39">
        <f t="shared" si="6"/>
        <v>8.049040511727078</v>
      </c>
      <c r="P20" s="39">
        <f t="shared" si="2"/>
        <v>0.06091989034419738</v>
      </c>
      <c r="Q20" s="39">
        <f aca="true" t="shared" si="7" ref="Q20:AB20">Q8/$E8*100</f>
        <v>0</v>
      </c>
      <c r="R20" s="39">
        <f t="shared" si="7"/>
        <v>0</v>
      </c>
      <c r="S20" s="39">
        <f t="shared" si="7"/>
        <v>0</v>
      </c>
      <c r="T20" s="39">
        <f t="shared" si="7"/>
        <v>15.732561681388974</v>
      </c>
      <c r="U20" s="39">
        <f t="shared" si="7"/>
        <v>4.150167529698447</v>
      </c>
      <c r="V20" s="39">
        <f t="shared" si="7"/>
        <v>1.0508681084374047</v>
      </c>
      <c r="W20" s="39">
        <f t="shared" si="7"/>
        <v>3.099299421261042</v>
      </c>
      <c r="X20" s="39">
        <f t="shared" si="7"/>
        <v>0.6320438623210478</v>
      </c>
      <c r="Y20" s="73">
        <f t="shared" si="7"/>
        <v>10.744745659457813</v>
      </c>
      <c r="Z20" s="39">
        <f t="shared" si="7"/>
        <v>1.6905269570514772</v>
      </c>
      <c r="AA20" s="39">
        <f t="shared" si="7"/>
        <v>5.1934206518428265</v>
      </c>
      <c r="AB20" s="40">
        <f t="shared" si="7"/>
        <v>0</v>
      </c>
    </row>
    <row r="21" spans="2:28" s="19" customFormat="1" ht="22.5" customHeight="1">
      <c r="B21" s="86"/>
      <c r="C21" s="88" t="s">
        <v>15</v>
      </c>
      <c r="D21" s="89"/>
      <c r="E21" s="38">
        <f t="shared" si="4"/>
        <v>100.00000000000001</v>
      </c>
      <c r="F21" s="83">
        <f t="shared" si="0"/>
        <v>63.43833254975709</v>
      </c>
      <c r="G21" s="84"/>
      <c r="H21" s="39">
        <f t="shared" si="1"/>
        <v>54.94436608682025</v>
      </c>
      <c r="I21" s="39">
        <f t="shared" si="5"/>
        <v>7.694718696129134</v>
      </c>
      <c r="J21" s="39">
        <f t="shared" si="5"/>
        <v>4.270490518727472</v>
      </c>
      <c r="K21" s="39">
        <f t="shared" si="5"/>
        <v>42.97915687196364</v>
      </c>
      <c r="L21" s="39">
        <f t="shared" si="6"/>
        <v>8.431280363579376</v>
      </c>
      <c r="M21" s="39">
        <f t="shared" si="6"/>
        <v>0</v>
      </c>
      <c r="N21" s="39">
        <f t="shared" si="6"/>
        <v>0.16455101081335213</v>
      </c>
      <c r="O21" s="39">
        <f t="shared" si="6"/>
        <v>8.266729352766024</v>
      </c>
      <c r="P21" s="39">
        <f t="shared" si="2"/>
        <v>0.06268609935746748</v>
      </c>
      <c r="Q21" s="39">
        <f aca="true" t="shared" si="8" ref="Q21:AB21">Q9/$E9*100</f>
        <v>0</v>
      </c>
      <c r="R21" s="39">
        <f t="shared" si="8"/>
        <v>0</v>
      </c>
      <c r="S21" s="39">
        <f t="shared" si="8"/>
        <v>0</v>
      </c>
      <c r="T21" s="39">
        <f t="shared" si="8"/>
        <v>15.945776524055791</v>
      </c>
      <c r="U21" s="39">
        <f t="shared" si="8"/>
        <v>4.262654756307789</v>
      </c>
      <c r="V21" s="39">
        <f t="shared" si="8"/>
        <v>1.0813352139163142</v>
      </c>
      <c r="W21" s="39">
        <f t="shared" si="8"/>
        <v>3.1813195423914746</v>
      </c>
      <c r="X21" s="39">
        <f t="shared" si="8"/>
        <v>0.5876821814762577</v>
      </c>
      <c r="Y21" s="73">
        <f t="shared" si="8"/>
        <v>9.786867262184611</v>
      </c>
      <c r="Z21" s="39">
        <f t="shared" si="8"/>
        <v>1.222378937470616</v>
      </c>
      <c r="AA21" s="39">
        <f t="shared" si="8"/>
        <v>4.756307788747845</v>
      </c>
      <c r="AB21" s="40">
        <f t="shared" si="8"/>
        <v>0</v>
      </c>
    </row>
    <row r="22" spans="2:28" s="19" customFormat="1" ht="22.5" customHeight="1">
      <c r="B22" s="86"/>
      <c r="C22" s="88" t="s">
        <v>2</v>
      </c>
      <c r="D22" s="89"/>
      <c r="E22" s="38">
        <f t="shared" si="4"/>
        <v>100.00000000000001</v>
      </c>
      <c r="F22" s="83">
        <f t="shared" si="0"/>
        <v>49.7439753980031</v>
      </c>
      <c r="G22" s="84"/>
      <c r="H22" s="39">
        <f t="shared" si="1"/>
        <v>43.2776252089894</v>
      </c>
      <c r="I22" s="41"/>
      <c r="J22" s="41"/>
      <c r="K22" s="41"/>
      <c r="L22" s="39">
        <f t="shared" si="6"/>
        <v>6.171314232765509</v>
      </c>
      <c r="M22" s="41"/>
      <c r="N22" s="41"/>
      <c r="O22" s="41"/>
      <c r="P22" s="39">
        <f t="shared" si="2"/>
        <v>0.04767308350847037</v>
      </c>
      <c r="Q22" s="39">
        <f aca="true" t="shared" si="9" ref="Q22:U26">Q10/$E10*100</f>
        <v>0.014771941368821803</v>
      </c>
      <c r="R22" s="39">
        <f t="shared" si="9"/>
        <v>0.23124802761010133</v>
      </c>
      <c r="S22" s="39">
        <f t="shared" si="9"/>
        <v>0.0013429037608019823</v>
      </c>
      <c r="T22" s="39">
        <f t="shared" si="9"/>
        <v>17.63554934835595</v>
      </c>
      <c r="U22" s="39">
        <f t="shared" si="9"/>
        <v>6.166614069602702</v>
      </c>
      <c r="V22" s="56"/>
      <c r="W22" s="56"/>
      <c r="X22" s="39">
        <f aca="true" t="shared" si="10" ref="X22:AB28">X10/$E10*100</f>
        <v>0.8890022896509121</v>
      </c>
      <c r="Y22" s="73">
        <f t="shared" si="10"/>
        <v>18.62996958322982</v>
      </c>
      <c r="Z22" s="39">
        <f t="shared" si="10"/>
        <v>1.73436020707576</v>
      </c>
      <c r="AA22" s="39">
        <f t="shared" si="10"/>
        <v>5.177296869019882</v>
      </c>
      <c r="AB22" s="40">
        <f t="shared" si="10"/>
        <v>0.02323223506187429</v>
      </c>
    </row>
    <row r="23" spans="2:28" s="19" customFormat="1" ht="22.5" customHeight="1" thickBot="1">
      <c r="B23" s="87"/>
      <c r="C23" s="90" t="s">
        <v>3</v>
      </c>
      <c r="D23" s="91"/>
      <c r="E23" s="43">
        <f t="shared" si="4"/>
        <v>100</v>
      </c>
      <c r="F23" s="127">
        <f t="shared" si="0"/>
        <v>54.303830501277204</v>
      </c>
      <c r="G23" s="128"/>
      <c r="H23" s="39">
        <f t="shared" si="1"/>
        <v>47.83304914561292</v>
      </c>
      <c r="I23" s="42"/>
      <c r="J23" s="42"/>
      <c r="K23" s="42"/>
      <c r="L23" s="39">
        <f t="shared" si="6"/>
        <v>6.0067587727954255</v>
      </c>
      <c r="M23" s="42"/>
      <c r="N23" s="42"/>
      <c r="O23" s="42"/>
      <c r="P23" s="39">
        <f t="shared" si="2"/>
        <v>0.04882479102147636</v>
      </c>
      <c r="Q23" s="39">
        <f t="shared" si="9"/>
        <v>0.01758440749432482</v>
      </c>
      <c r="R23" s="39">
        <f t="shared" si="9"/>
        <v>0.39649097536405803</v>
      </c>
      <c r="S23" s="39">
        <f t="shared" si="9"/>
        <v>0.0011224089889994566</v>
      </c>
      <c r="T23" s="39">
        <f t="shared" si="9"/>
        <v>15.917817213825462</v>
      </c>
      <c r="U23" s="39">
        <f t="shared" si="9"/>
        <v>6.348719378110593</v>
      </c>
      <c r="V23" s="39">
        <f aca="true" t="shared" si="11" ref="V23:W26">V11/$E11*100</f>
        <v>3.0313460770402822</v>
      </c>
      <c r="W23" s="39">
        <f t="shared" si="11"/>
        <v>3.3173733010703104</v>
      </c>
      <c r="X23" s="39">
        <f t="shared" si="10"/>
        <v>0.7191835597014018</v>
      </c>
      <c r="Y23" s="74">
        <f t="shared" si="10"/>
        <v>15.654799374069919</v>
      </c>
      <c r="Z23" s="44">
        <f t="shared" si="10"/>
        <v>1.4547355838257123</v>
      </c>
      <c r="AA23" s="44">
        <f t="shared" si="10"/>
        <v>5.572947698547135</v>
      </c>
      <c r="AB23" s="45">
        <f t="shared" si="10"/>
        <v>0.02796669064256979</v>
      </c>
    </row>
    <row r="24" spans="2:28" s="19" customFormat="1" ht="22.5" customHeight="1">
      <c r="B24" s="85" t="str">
        <f>B12</f>
        <v>21年</v>
      </c>
      <c r="C24" s="92" t="s">
        <v>0</v>
      </c>
      <c r="D24" s="93"/>
      <c r="E24" s="38">
        <f t="shared" si="4"/>
        <v>100.00000000000001</v>
      </c>
      <c r="F24" s="81">
        <f t="shared" si="0"/>
        <v>65.82464581662657</v>
      </c>
      <c r="G24" s="82"/>
      <c r="H24" s="35">
        <f t="shared" si="1"/>
        <v>57.97023968635837</v>
      </c>
      <c r="I24" s="36"/>
      <c r="J24" s="36"/>
      <c r="K24" s="36"/>
      <c r="L24" s="35">
        <f t="shared" si="6"/>
        <v>7.5024503252249835</v>
      </c>
      <c r="M24" s="36"/>
      <c r="N24" s="36"/>
      <c r="O24" s="36"/>
      <c r="P24" s="35">
        <f t="shared" si="2"/>
        <v>0.05346164127238706</v>
      </c>
      <c r="Q24" s="35">
        <f t="shared" si="9"/>
        <v>0.03118595740889245</v>
      </c>
      <c r="R24" s="35">
        <f t="shared" si="9"/>
        <v>0.2673082063619353</v>
      </c>
      <c r="S24" s="35">
        <f t="shared" si="9"/>
        <v>0</v>
      </c>
      <c r="T24" s="35">
        <f t="shared" si="9"/>
        <v>11.94422168760581</v>
      </c>
      <c r="U24" s="35">
        <f t="shared" si="9"/>
        <v>6.161454156642609</v>
      </c>
      <c r="V24" s="35">
        <f t="shared" si="11"/>
        <v>1.0959636460839348</v>
      </c>
      <c r="W24" s="35">
        <f t="shared" si="11"/>
        <v>5.065490510558674</v>
      </c>
      <c r="X24" s="35">
        <f t="shared" si="10"/>
        <v>0.3875968992248062</v>
      </c>
      <c r="Y24" s="73">
        <f t="shared" si="10"/>
        <v>9.765659805756037</v>
      </c>
      <c r="Z24" s="39">
        <f t="shared" si="10"/>
        <v>1.421188630490956</v>
      </c>
      <c r="AA24" s="39">
        <f t="shared" si="10"/>
        <v>4.490777866880514</v>
      </c>
      <c r="AB24" s="40">
        <f t="shared" si="10"/>
        <v>0.004455136772698922</v>
      </c>
    </row>
    <row r="25" spans="2:28" s="19" customFormat="1" ht="22.5" customHeight="1">
      <c r="B25" s="86"/>
      <c r="C25" s="88" t="s">
        <v>1</v>
      </c>
      <c r="D25" s="89"/>
      <c r="E25" s="38">
        <f t="shared" si="4"/>
        <v>100</v>
      </c>
      <c r="F25" s="83">
        <f t="shared" si="0"/>
        <v>60.14256464700083</v>
      </c>
      <c r="G25" s="84"/>
      <c r="H25" s="39">
        <f t="shared" si="1"/>
        <v>51.3232729203003</v>
      </c>
      <c r="I25" s="39">
        <f aca="true" t="shared" si="12" ref="I25:K26">I13/$E13*100</f>
        <v>6.58982331083643</v>
      </c>
      <c r="J25" s="39">
        <f t="shared" si="12"/>
        <v>3.450367786456358</v>
      </c>
      <c r="K25" s="39">
        <f t="shared" si="12"/>
        <v>41.28308182300751</v>
      </c>
      <c r="L25" s="39">
        <f t="shared" si="6"/>
        <v>8.735876241753243</v>
      </c>
      <c r="M25" s="39">
        <f t="shared" si="6"/>
        <v>0.00758322590429969</v>
      </c>
      <c r="N25" s="39">
        <f t="shared" si="6"/>
        <v>0.29574581026768787</v>
      </c>
      <c r="O25" s="39">
        <f t="shared" si="6"/>
        <v>8.432547205581255</v>
      </c>
      <c r="P25" s="39">
        <f t="shared" si="2"/>
        <v>0.08341548494729657</v>
      </c>
      <c r="Q25" s="39">
        <f t="shared" si="9"/>
        <v>0</v>
      </c>
      <c r="R25" s="39">
        <f t="shared" si="9"/>
        <v>0</v>
      </c>
      <c r="S25" s="39">
        <f t="shared" si="9"/>
        <v>0</v>
      </c>
      <c r="T25" s="39">
        <f t="shared" si="9"/>
        <v>15.553196329718663</v>
      </c>
      <c r="U25" s="39">
        <f t="shared" si="9"/>
        <v>4.739516190187305</v>
      </c>
      <c r="V25" s="39">
        <f t="shared" si="11"/>
        <v>0.8265716235686661</v>
      </c>
      <c r="W25" s="39">
        <f t="shared" si="11"/>
        <v>3.9129445666186395</v>
      </c>
      <c r="X25" s="39">
        <f t="shared" si="10"/>
        <v>0.561158716918177</v>
      </c>
      <c r="Y25" s="73">
        <f t="shared" si="10"/>
        <v>12.011829832410708</v>
      </c>
      <c r="Z25" s="39">
        <f t="shared" si="10"/>
        <v>1.9792219610222188</v>
      </c>
      <c r="AA25" s="39">
        <f t="shared" si="10"/>
        <v>5.0125123227420945</v>
      </c>
      <c r="AB25" s="40">
        <f t="shared" si="10"/>
        <v>0</v>
      </c>
    </row>
    <row r="26" spans="2:28" s="19" customFormat="1" ht="22.5" customHeight="1">
      <c r="B26" s="86"/>
      <c r="C26" s="88" t="s">
        <v>15</v>
      </c>
      <c r="D26" s="89"/>
      <c r="E26" s="38">
        <f t="shared" si="4"/>
        <v>100</v>
      </c>
      <c r="F26" s="83">
        <f t="shared" si="0"/>
        <v>61.603869256572274</v>
      </c>
      <c r="G26" s="84"/>
      <c r="H26" s="39">
        <f t="shared" si="1"/>
        <v>52.593806069116155</v>
      </c>
      <c r="I26" s="39">
        <f t="shared" si="12"/>
        <v>6.778999921990795</v>
      </c>
      <c r="J26" s="39">
        <f t="shared" si="12"/>
        <v>3.5494188314221073</v>
      </c>
      <c r="K26" s="39">
        <f t="shared" si="12"/>
        <v>42.26538731570325</v>
      </c>
      <c r="L26" s="39">
        <f t="shared" si="6"/>
        <v>8.93205398236992</v>
      </c>
      <c r="M26" s="39">
        <f t="shared" si="6"/>
        <v>0.007800920508620017</v>
      </c>
      <c r="N26" s="39">
        <f t="shared" si="6"/>
        <v>0.30423589983618066</v>
      </c>
      <c r="O26" s="39">
        <f t="shared" si="6"/>
        <v>8.62001716202512</v>
      </c>
      <c r="P26" s="39">
        <f t="shared" si="2"/>
        <v>0.07800920508620017</v>
      </c>
      <c r="Q26" s="39">
        <f t="shared" si="9"/>
        <v>0</v>
      </c>
      <c r="R26" s="39">
        <f t="shared" si="9"/>
        <v>0</v>
      </c>
      <c r="S26" s="39">
        <f t="shared" si="9"/>
        <v>0</v>
      </c>
      <c r="T26" s="39">
        <f t="shared" si="9"/>
        <v>15.789063109446916</v>
      </c>
      <c r="U26" s="39">
        <f t="shared" si="9"/>
        <v>4.82876979483579</v>
      </c>
      <c r="V26" s="39">
        <f t="shared" si="11"/>
        <v>0.8503003354395818</v>
      </c>
      <c r="W26" s="39">
        <f t="shared" si="11"/>
        <v>3.978469459396209</v>
      </c>
      <c r="X26" s="39">
        <f t="shared" si="10"/>
        <v>0.5148607535689211</v>
      </c>
      <c r="Y26" s="73">
        <f t="shared" si="10"/>
        <v>11.007098837662845</v>
      </c>
      <c r="Z26" s="39">
        <f t="shared" si="10"/>
        <v>1.5679850222326235</v>
      </c>
      <c r="AA26" s="39">
        <f t="shared" si="10"/>
        <v>4.688353225680631</v>
      </c>
      <c r="AB26" s="40">
        <f t="shared" si="10"/>
        <v>0</v>
      </c>
    </row>
    <row r="27" spans="2:28" s="19" customFormat="1" ht="22.5" customHeight="1">
      <c r="B27" s="86"/>
      <c r="C27" s="88" t="s">
        <v>2</v>
      </c>
      <c r="D27" s="89"/>
      <c r="E27" s="38">
        <f t="shared" si="4"/>
        <v>100</v>
      </c>
      <c r="F27" s="83">
        <f t="shared" si="0"/>
        <v>49.558436109396496</v>
      </c>
      <c r="G27" s="84"/>
      <c r="H27" s="39">
        <f t="shared" si="1"/>
        <v>42.97767503533452</v>
      </c>
      <c r="I27" s="41"/>
      <c r="J27" s="41"/>
      <c r="K27" s="41"/>
      <c r="L27" s="39">
        <f t="shared" si="6"/>
        <v>6.308843246499832</v>
      </c>
      <c r="M27" s="41"/>
      <c r="N27" s="41"/>
      <c r="O27" s="41"/>
      <c r="P27" s="39">
        <f aca="true" t="shared" si="13" ref="P27:U27">P15/$E15*100</f>
        <v>0.05137122162647743</v>
      </c>
      <c r="Q27" s="39">
        <f t="shared" si="13"/>
        <v>0.013044524863267827</v>
      </c>
      <c r="R27" s="39">
        <f t="shared" si="13"/>
        <v>0.2052159272303784</v>
      </c>
      <c r="S27" s="39">
        <f t="shared" si="13"/>
        <v>0.002286153842016011</v>
      </c>
      <c r="T27" s="39">
        <f t="shared" si="13"/>
        <v>16.19309662227494</v>
      </c>
      <c r="U27" s="39">
        <f t="shared" si="13"/>
        <v>5.982999084193667</v>
      </c>
      <c r="V27" s="56"/>
      <c r="W27" s="56"/>
      <c r="X27" s="39">
        <f t="shared" si="10"/>
        <v>0.780250858316288</v>
      </c>
      <c r="Y27" s="73">
        <f t="shared" si="10"/>
        <v>21.17798783497197</v>
      </c>
      <c r="Z27" s="39">
        <f t="shared" si="10"/>
        <v>1.5684360152607495</v>
      </c>
      <c r="AA27" s="39">
        <f t="shared" si="10"/>
        <v>4.730052299131128</v>
      </c>
      <c r="AB27" s="40">
        <f t="shared" si="10"/>
        <v>0.008741176454767102</v>
      </c>
    </row>
    <row r="28" spans="2:28" s="19" customFormat="1" ht="22.5" customHeight="1" thickBot="1">
      <c r="B28" s="87"/>
      <c r="C28" s="90" t="s">
        <v>3</v>
      </c>
      <c r="D28" s="91"/>
      <c r="E28" s="43">
        <f t="shared" si="4"/>
        <v>100</v>
      </c>
      <c r="F28" s="127">
        <f t="shared" si="0"/>
        <v>53.878077927304076</v>
      </c>
      <c r="G28" s="128"/>
      <c r="H28" s="44">
        <f t="shared" si="1"/>
        <v>47.25798975348375</v>
      </c>
      <c r="I28" s="42"/>
      <c r="J28" s="42"/>
      <c r="K28" s="42"/>
      <c r="L28" s="44">
        <f t="shared" si="6"/>
        <v>6.19576694205707</v>
      </c>
      <c r="M28" s="42"/>
      <c r="N28" s="42"/>
      <c r="O28" s="42"/>
      <c r="P28" s="44">
        <f aca="true" t="shared" si="14" ref="P28:U28">P16/$E16*100</f>
        <v>0.041839784652038726</v>
      </c>
      <c r="Q28" s="44">
        <f t="shared" si="14"/>
        <v>0.01466743012520908</v>
      </c>
      <c r="R28" s="44">
        <f t="shared" si="14"/>
        <v>0.3660275992143523</v>
      </c>
      <c r="S28" s="44">
        <f t="shared" si="14"/>
        <v>0.0017864177716600804</v>
      </c>
      <c r="T28" s="44">
        <f t="shared" si="14"/>
        <v>14.688208984553128</v>
      </c>
      <c r="U28" s="44">
        <f t="shared" si="14"/>
        <v>6.289036754135322</v>
      </c>
      <c r="V28" s="44">
        <f>V16/$E16*100</f>
        <v>2.999583482593239</v>
      </c>
      <c r="W28" s="44">
        <f>W16/$E16*100</f>
        <v>3.289453271542083</v>
      </c>
      <c r="X28" s="44">
        <f t="shared" si="10"/>
        <v>0.6333321110474897</v>
      </c>
      <c r="Y28" s="74">
        <f t="shared" si="10"/>
        <v>18.086163630226565</v>
      </c>
      <c r="Z28" s="44">
        <f t="shared" si="10"/>
        <v>1.277664794688886</v>
      </c>
      <c r="AA28" s="44">
        <f t="shared" si="10"/>
        <v>5.132660323943358</v>
      </c>
      <c r="AB28" s="45">
        <f t="shared" si="10"/>
        <v>0.0148554741011733</v>
      </c>
    </row>
    <row r="29" spans="2:7" s="11" customFormat="1" ht="22.5" customHeight="1">
      <c r="B29" s="32"/>
      <c r="C29" s="32"/>
      <c r="D29" s="46"/>
      <c r="E29" s="32"/>
      <c r="F29" s="32"/>
      <c r="G29" s="32"/>
    </row>
    <row r="30" spans="2:7" s="11" customFormat="1" ht="22.5" customHeight="1">
      <c r="B30" s="32" t="s">
        <v>21</v>
      </c>
      <c r="C30" s="47"/>
      <c r="D30" s="32" t="s">
        <v>22</v>
      </c>
      <c r="F30" s="57"/>
      <c r="G30" s="32" t="s">
        <v>32</v>
      </c>
    </row>
    <row r="31" spans="3:4" s="11" customFormat="1" ht="22.5" customHeight="1">
      <c r="C31" s="48" t="s">
        <v>23</v>
      </c>
      <c r="D31" s="49"/>
    </row>
    <row r="32" spans="3:6" ht="23.25" customHeight="1">
      <c r="C32" s="48"/>
      <c r="D32" s="2"/>
      <c r="E32" s="2"/>
      <c r="F32" s="2"/>
    </row>
    <row r="33" spans="4:6" ht="13.5">
      <c r="D33" s="2"/>
      <c r="E33" s="2"/>
      <c r="F33" s="2"/>
    </row>
    <row r="34" spans="4:6" ht="13.5">
      <c r="D34" s="2"/>
      <c r="E34" s="2"/>
      <c r="F34" s="2"/>
    </row>
    <row r="35" spans="4:6" ht="13.5">
      <c r="D35" s="2"/>
      <c r="E35" s="2"/>
      <c r="F35" s="2"/>
    </row>
    <row r="36" spans="4:6" ht="13.5">
      <c r="D36" s="2"/>
      <c r="E36" s="2"/>
      <c r="F36" s="2"/>
    </row>
    <row r="37" spans="4:6" ht="13.5">
      <c r="D37" s="2"/>
      <c r="E37" s="2"/>
      <c r="F37" s="2"/>
    </row>
    <row r="38" spans="4:6" ht="13.5">
      <c r="D38" s="2"/>
      <c r="E38" s="2"/>
      <c r="F38" s="2"/>
    </row>
    <row r="39" spans="4:6" ht="13.5">
      <c r="D39" s="2"/>
      <c r="E39" s="2"/>
      <c r="F39" s="2"/>
    </row>
    <row r="40" spans="4:6" ht="13.5">
      <c r="D40" s="2"/>
      <c r="E40" s="2"/>
      <c r="F40" s="2"/>
    </row>
    <row r="41" spans="4:6" ht="13.5">
      <c r="D41" s="2"/>
      <c r="E41" s="2"/>
      <c r="F41" s="2"/>
    </row>
    <row r="42" spans="4:6" ht="13.5">
      <c r="D42" s="2"/>
      <c r="E42" s="2"/>
      <c r="F42" s="2"/>
    </row>
    <row r="43" spans="4:6" ht="13.5">
      <c r="D43" s="2"/>
      <c r="E43" s="2"/>
      <c r="F43" s="2"/>
    </row>
    <row r="44" spans="4:6" ht="13.5">
      <c r="D44" s="2"/>
      <c r="E44" s="2"/>
      <c r="F44" s="2"/>
    </row>
    <row r="45" spans="4:6" ht="13.5">
      <c r="D45" s="2"/>
      <c r="E45" s="2"/>
      <c r="F45" s="2"/>
    </row>
    <row r="46" spans="4:6" ht="13.5">
      <c r="D46" s="2"/>
      <c r="E46" s="2"/>
      <c r="F46" s="2"/>
    </row>
    <row r="47" spans="4:6" ht="13.5">
      <c r="D47" s="2"/>
      <c r="E47" s="2"/>
      <c r="F47" s="2"/>
    </row>
    <row r="48" spans="4:6" ht="13.5">
      <c r="D48" s="2"/>
      <c r="E48" s="2"/>
      <c r="F48" s="2"/>
    </row>
    <row r="49" spans="4:6" ht="13.5">
      <c r="D49" s="2"/>
      <c r="E49" s="2"/>
      <c r="F49" s="2"/>
    </row>
  </sheetData>
  <sheetProtection/>
  <mergeCells count="61">
    <mergeCell ref="F26:G26"/>
    <mergeCell ref="F27:G27"/>
    <mergeCell ref="F28:G28"/>
    <mergeCell ref="F22:G22"/>
    <mergeCell ref="F23:G23"/>
    <mergeCell ref="F24:G24"/>
    <mergeCell ref="F25:G25"/>
    <mergeCell ref="C15:D15"/>
    <mergeCell ref="C16:D16"/>
    <mergeCell ref="F14:G14"/>
    <mergeCell ref="F16:G16"/>
    <mergeCell ref="F15:G15"/>
    <mergeCell ref="X5:X6"/>
    <mergeCell ref="B4:D6"/>
    <mergeCell ref="B7:B11"/>
    <mergeCell ref="C9:D9"/>
    <mergeCell ref="C10:D10"/>
    <mergeCell ref="F12:G12"/>
    <mergeCell ref="Y2:AB2"/>
    <mergeCell ref="AA5:AA6"/>
    <mergeCell ref="AB5:AB6"/>
    <mergeCell ref="Z5:Z6"/>
    <mergeCell ref="F21:G21"/>
    <mergeCell ref="F5:G6"/>
    <mergeCell ref="F7:G7"/>
    <mergeCell ref="F8:G8"/>
    <mergeCell ref="F9:G9"/>
    <mergeCell ref="V4:W5"/>
    <mergeCell ref="T5:T6"/>
    <mergeCell ref="F4:S4"/>
    <mergeCell ref="R5:R6"/>
    <mergeCell ref="S5:S6"/>
    <mergeCell ref="F11:G11"/>
    <mergeCell ref="F10:G10"/>
    <mergeCell ref="C7:D7"/>
    <mergeCell ref="C8:D8"/>
    <mergeCell ref="C12:D12"/>
    <mergeCell ref="C13:D13"/>
    <mergeCell ref="Q5:Q6"/>
    <mergeCell ref="H5:K5"/>
    <mergeCell ref="L5:O5"/>
    <mergeCell ref="P5:P6"/>
    <mergeCell ref="E4:E5"/>
    <mergeCell ref="C11:D11"/>
    <mergeCell ref="B24:B28"/>
    <mergeCell ref="B19:B23"/>
    <mergeCell ref="C24:D24"/>
    <mergeCell ref="C25:D25"/>
    <mergeCell ref="C26:D26"/>
    <mergeCell ref="C27:D27"/>
    <mergeCell ref="C28:D28"/>
    <mergeCell ref="F13:G13"/>
    <mergeCell ref="F19:G19"/>
    <mergeCell ref="F20:G20"/>
    <mergeCell ref="B12:B16"/>
    <mergeCell ref="C22:D22"/>
    <mergeCell ref="C23:D23"/>
    <mergeCell ref="C19:D19"/>
    <mergeCell ref="C20:D20"/>
    <mergeCell ref="C21:D21"/>
    <mergeCell ref="C14:D14"/>
  </mergeCells>
  <printOptions horizontalCentered="1" verticalCentered="1"/>
  <pageMargins left="0.5905511811023623" right="0.5905511811023623" top="0" bottom="0" header="0" footer="0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5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Z10" sqref="Z10"/>
    </sheetView>
  </sheetViews>
  <sheetFormatPr defaultColWidth="9.00390625" defaultRowHeight="13.5"/>
  <cols>
    <col min="1" max="1" width="3.625" style="0" customWidth="1"/>
    <col min="2" max="2" width="4.00390625" style="0" customWidth="1"/>
    <col min="3" max="3" width="5.00390625" style="0" customWidth="1"/>
    <col min="4" max="4" width="7.25390625" style="1" customWidth="1"/>
    <col min="5" max="5" width="11.375" style="0" customWidth="1"/>
    <col min="6" max="6" width="6.00390625" style="0" customWidth="1"/>
    <col min="7" max="7" width="4.00390625" style="0" customWidth="1"/>
    <col min="8" max="8" width="10.375" style="0" bestFit="1" customWidth="1"/>
    <col min="9" max="9" width="6.75390625" style="0" bestFit="1" customWidth="1"/>
    <col min="10" max="10" width="7.25390625" style="0" bestFit="1" customWidth="1"/>
    <col min="11" max="11" width="8.25390625" style="0" bestFit="1" customWidth="1"/>
    <col min="12" max="12" width="9.375" style="0" bestFit="1" customWidth="1"/>
    <col min="13" max="14" width="6.375" style="0" bestFit="1" customWidth="1"/>
    <col min="15" max="15" width="7.625" style="0" bestFit="1" customWidth="1"/>
    <col min="16" max="16" width="8.75390625" style="0" bestFit="1" customWidth="1"/>
    <col min="17" max="17" width="7.25390625" style="0" customWidth="1"/>
    <col min="18" max="18" width="6.875" style="0" customWidth="1"/>
    <col min="19" max="19" width="8.375" style="0" customWidth="1"/>
    <col min="20" max="20" width="9.75390625" style="0" customWidth="1"/>
    <col min="21" max="22" width="9.25390625" style="0" bestFit="1" customWidth="1"/>
    <col min="23" max="23" width="9.125" style="0" bestFit="1" customWidth="1"/>
    <col min="24" max="24" width="8.25390625" style="0" customWidth="1"/>
    <col min="25" max="26" width="9.875" style="0" customWidth="1"/>
    <col min="27" max="27" width="9.625" style="0" customWidth="1"/>
    <col min="28" max="28" width="6.625" style="0" customWidth="1"/>
  </cols>
  <sheetData>
    <row r="1" spans="2:29" s="51" customFormat="1" ht="21">
      <c r="B1" s="50" t="s">
        <v>51</v>
      </c>
      <c r="D1" s="52"/>
      <c r="AA1" s="53"/>
      <c r="AC1" s="76">
        <v>22</v>
      </c>
    </row>
    <row r="2" spans="2:28" s="51" customFormat="1" ht="21">
      <c r="B2" s="50"/>
      <c r="D2" s="54"/>
      <c r="Y2" s="115" t="s">
        <v>10</v>
      </c>
      <c r="Z2" s="115"/>
      <c r="AA2" s="116"/>
      <c r="AB2" s="116"/>
    </row>
    <row r="3" s="11" customFormat="1" ht="15" customHeight="1" thickBot="1">
      <c r="D3" s="12"/>
    </row>
    <row r="4" spans="2:28" ht="29.25" customHeight="1">
      <c r="B4" s="124" t="s">
        <v>13</v>
      </c>
      <c r="C4" s="124"/>
      <c r="D4" s="124"/>
      <c r="E4" s="99" t="s">
        <v>27</v>
      </c>
      <c r="F4" s="131" t="s">
        <v>34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  <c r="T4" s="8" t="s">
        <v>35</v>
      </c>
      <c r="U4" s="9" t="s">
        <v>36</v>
      </c>
      <c r="V4" s="101" t="s">
        <v>30</v>
      </c>
      <c r="W4" s="102"/>
      <c r="X4" s="8" t="s">
        <v>37</v>
      </c>
      <c r="Y4" s="8" t="s">
        <v>38</v>
      </c>
      <c r="Z4" s="8" t="s">
        <v>39</v>
      </c>
      <c r="AA4" s="8" t="s">
        <v>40</v>
      </c>
      <c r="AB4" s="10" t="s">
        <v>41</v>
      </c>
    </row>
    <row r="5" spans="2:28" ht="45" customHeight="1">
      <c r="B5" s="125"/>
      <c r="C5" s="125"/>
      <c r="D5" s="125"/>
      <c r="E5" s="100"/>
      <c r="F5" s="120" t="s">
        <v>14</v>
      </c>
      <c r="G5" s="121"/>
      <c r="H5" s="96" t="s">
        <v>16</v>
      </c>
      <c r="I5" s="97"/>
      <c r="J5" s="97"/>
      <c r="K5" s="98"/>
      <c r="L5" s="96" t="s">
        <v>17</v>
      </c>
      <c r="M5" s="97"/>
      <c r="N5" s="97"/>
      <c r="O5" s="98"/>
      <c r="P5" s="94" t="s">
        <v>26</v>
      </c>
      <c r="Q5" s="94" t="s">
        <v>29</v>
      </c>
      <c r="R5" s="110" t="s">
        <v>18</v>
      </c>
      <c r="S5" s="110" t="s">
        <v>42</v>
      </c>
      <c r="T5" s="105" t="s">
        <v>28</v>
      </c>
      <c r="U5" s="3"/>
      <c r="V5" s="103"/>
      <c r="W5" s="104"/>
      <c r="X5" s="105" t="s">
        <v>43</v>
      </c>
      <c r="Y5" s="59" t="s">
        <v>12</v>
      </c>
      <c r="Z5" s="105" t="s">
        <v>33</v>
      </c>
      <c r="AA5" s="105" t="s">
        <v>24</v>
      </c>
      <c r="AB5" s="118" t="s">
        <v>45</v>
      </c>
    </row>
    <row r="6" spans="2:28" ht="68.25" customHeight="1" thickBot="1">
      <c r="B6" s="126"/>
      <c r="C6" s="126"/>
      <c r="D6" s="126"/>
      <c r="E6" s="5" t="s">
        <v>20</v>
      </c>
      <c r="F6" s="122"/>
      <c r="G6" s="123"/>
      <c r="H6" s="6" t="s">
        <v>4</v>
      </c>
      <c r="I6" s="7" t="s">
        <v>5</v>
      </c>
      <c r="J6" s="7" t="s">
        <v>6</v>
      </c>
      <c r="K6" s="7" t="s">
        <v>7</v>
      </c>
      <c r="L6" s="6" t="s">
        <v>4</v>
      </c>
      <c r="M6" s="7" t="s">
        <v>5</v>
      </c>
      <c r="N6" s="7" t="s">
        <v>6</v>
      </c>
      <c r="O6" s="7" t="s">
        <v>7</v>
      </c>
      <c r="P6" s="95"/>
      <c r="Q6" s="95"/>
      <c r="R6" s="94"/>
      <c r="S6" s="94"/>
      <c r="T6" s="106"/>
      <c r="U6" s="7" t="s">
        <v>25</v>
      </c>
      <c r="V6" s="7" t="s">
        <v>8</v>
      </c>
      <c r="W6" s="7" t="s">
        <v>9</v>
      </c>
      <c r="X6" s="117"/>
      <c r="Y6" s="4" t="s">
        <v>19</v>
      </c>
      <c r="Z6" s="117"/>
      <c r="AA6" s="117"/>
      <c r="AB6" s="119"/>
    </row>
    <row r="7" spans="2:28" s="19" customFormat="1" ht="23.25" customHeight="1">
      <c r="B7" s="85" t="str">
        <f>AC1&amp;"年"</f>
        <v>22年</v>
      </c>
      <c r="C7" s="92" t="s">
        <v>0</v>
      </c>
      <c r="D7" s="93"/>
      <c r="E7" s="66">
        <f aca="true" t="shared" si="0" ref="E7:E16">F7+T7+U7+X7+Y7+Z7+AA7+AB7</f>
        <v>11157</v>
      </c>
      <c r="F7" s="113">
        <f aca="true" t="shared" si="1" ref="F7:F16">H7+L7+P7+Q7+R7+S7</f>
        <v>7230</v>
      </c>
      <c r="G7" s="114"/>
      <c r="H7" s="60">
        <v>7040</v>
      </c>
      <c r="I7" s="16"/>
      <c r="J7" s="16"/>
      <c r="K7" s="16"/>
      <c r="L7" s="60">
        <v>174</v>
      </c>
      <c r="M7" s="16"/>
      <c r="N7" s="16"/>
      <c r="O7" s="16"/>
      <c r="P7" s="60">
        <v>8</v>
      </c>
      <c r="Q7" s="60">
        <v>4</v>
      </c>
      <c r="R7" s="60">
        <v>4</v>
      </c>
      <c r="S7" s="60">
        <v>0</v>
      </c>
      <c r="T7" s="60">
        <v>1078</v>
      </c>
      <c r="U7" s="62">
        <f>SUM(V7:W7)</f>
        <v>884</v>
      </c>
      <c r="V7" s="60">
        <v>146</v>
      </c>
      <c r="W7" s="60">
        <v>738</v>
      </c>
      <c r="X7" s="60">
        <v>82</v>
      </c>
      <c r="Y7" s="60">
        <v>1136</v>
      </c>
      <c r="Z7" s="60">
        <v>115</v>
      </c>
      <c r="AA7" s="60">
        <v>629</v>
      </c>
      <c r="AB7" s="64">
        <v>3</v>
      </c>
    </row>
    <row r="8" spans="2:28" s="19" customFormat="1" ht="22.5" customHeight="1">
      <c r="B8" s="86"/>
      <c r="C8" s="88" t="s">
        <v>1</v>
      </c>
      <c r="D8" s="89"/>
      <c r="E8" s="75">
        <f t="shared" si="0"/>
        <v>6635</v>
      </c>
      <c r="F8" s="129">
        <f t="shared" si="1"/>
        <v>4056</v>
      </c>
      <c r="G8" s="130"/>
      <c r="H8" s="61">
        <f>SUM(I8:K8)</f>
        <v>3935</v>
      </c>
      <c r="I8" s="22">
        <v>607</v>
      </c>
      <c r="J8" s="22">
        <v>230</v>
      </c>
      <c r="K8" s="22">
        <v>3098</v>
      </c>
      <c r="L8" s="61">
        <f>SUM(M8:O8)</f>
        <v>114</v>
      </c>
      <c r="M8" s="22">
        <v>0</v>
      </c>
      <c r="N8" s="22">
        <v>3</v>
      </c>
      <c r="O8" s="22">
        <v>111</v>
      </c>
      <c r="P8" s="22">
        <v>7</v>
      </c>
      <c r="Q8" s="22">
        <v>0</v>
      </c>
      <c r="R8" s="22">
        <v>0</v>
      </c>
      <c r="S8" s="22">
        <v>0</v>
      </c>
      <c r="T8" s="22">
        <v>828</v>
      </c>
      <c r="U8" s="61">
        <f>SUM(V8:W8)</f>
        <v>368</v>
      </c>
      <c r="V8" s="22">
        <v>83</v>
      </c>
      <c r="W8" s="22">
        <v>285</v>
      </c>
      <c r="X8" s="22">
        <v>66</v>
      </c>
      <c r="Y8" s="22">
        <v>858</v>
      </c>
      <c r="Z8" s="22">
        <v>92</v>
      </c>
      <c r="AA8" s="22">
        <v>367</v>
      </c>
      <c r="AB8" s="23">
        <v>0</v>
      </c>
    </row>
    <row r="9" spans="2:28" s="19" customFormat="1" ht="22.5" customHeight="1">
      <c r="B9" s="86"/>
      <c r="C9" s="88" t="s">
        <v>15</v>
      </c>
      <c r="D9" s="89"/>
      <c r="E9" s="75">
        <f t="shared" si="0"/>
        <v>6389</v>
      </c>
      <c r="F9" s="129">
        <f t="shared" si="1"/>
        <v>4033</v>
      </c>
      <c r="G9" s="130"/>
      <c r="H9" s="61">
        <f>SUM(I9:K9)</f>
        <v>3914</v>
      </c>
      <c r="I9" s="22">
        <v>607</v>
      </c>
      <c r="J9" s="22">
        <v>230</v>
      </c>
      <c r="K9" s="22">
        <v>3077</v>
      </c>
      <c r="L9" s="61">
        <f>SUM(M9:O9)</f>
        <v>112</v>
      </c>
      <c r="M9" s="22">
        <v>0</v>
      </c>
      <c r="N9" s="22">
        <v>3</v>
      </c>
      <c r="O9" s="22">
        <v>109</v>
      </c>
      <c r="P9" s="22">
        <v>7</v>
      </c>
      <c r="Q9" s="22">
        <v>0</v>
      </c>
      <c r="R9" s="22">
        <v>0</v>
      </c>
      <c r="S9" s="22">
        <v>0</v>
      </c>
      <c r="T9" s="22">
        <v>809</v>
      </c>
      <c r="U9" s="61">
        <f>SUM(V9:W9)</f>
        <v>367</v>
      </c>
      <c r="V9" s="22">
        <v>83</v>
      </c>
      <c r="W9" s="22">
        <v>284</v>
      </c>
      <c r="X9" s="22">
        <v>60</v>
      </c>
      <c r="Y9" s="22">
        <v>743</v>
      </c>
      <c r="Z9" s="22">
        <v>55</v>
      </c>
      <c r="AA9" s="22">
        <v>322</v>
      </c>
      <c r="AB9" s="23">
        <v>0</v>
      </c>
    </row>
    <row r="10" spans="2:28" s="19" customFormat="1" ht="22.5" customHeight="1">
      <c r="B10" s="86"/>
      <c r="C10" s="88" t="s">
        <v>2</v>
      </c>
      <c r="D10" s="89"/>
      <c r="E10" s="67">
        <f t="shared" si="0"/>
        <v>373944</v>
      </c>
      <c r="F10" s="79">
        <f t="shared" si="1"/>
        <v>179823</v>
      </c>
      <c r="G10" s="80"/>
      <c r="H10" s="22">
        <v>174856</v>
      </c>
      <c r="I10" s="25"/>
      <c r="J10" s="25"/>
      <c r="K10" s="25"/>
      <c r="L10" s="22">
        <v>4185</v>
      </c>
      <c r="M10" s="25"/>
      <c r="N10" s="25"/>
      <c r="O10" s="25"/>
      <c r="P10" s="22">
        <v>154</v>
      </c>
      <c r="Q10" s="22">
        <v>56</v>
      </c>
      <c r="R10" s="22">
        <v>568</v>
      </c>
      <c r="S10" s="22">
        <v>4</v>
      </c>
      <c r="T10" s="22">
        <v>52043</v>
      </c>
      <c r="U10" s="22">
        <v>29202</v>
      </c>
      <c r="V10" s="55"/>
      <c r="W10" s="55"/>
      <c r="X10" s="22">
        <v>5693</v>
      </c>
      <c r="Y10" s="22">
        <v>82998</v>
      </c>
      <c r="Z10" s="22">
        <v>4384</v>
      </c>
      <c r="AA10" s="22">
        <v>19703</v>
      </c>
      <c r="AB10" s="23">
        <v>98</v>
      </c>
    </row>
    <row r="11" spans="2:28" s="19" customFormat="1" ht="22.5" customHeight="1" thickBot="1">
      <c r="B11" s="87"/>
      <c r="C11" s="90" t="s">
        <v>3</v>
      </c>
      <c r="D11" s="91"/>
      <c r="E11" s="68">
        <f t="shared" si="0"/>
        <v>540796</v>
      </c>
      <c r="F11" s="111">
        <f t="shared" si="1"/>
        <v>285067</v>
      </c>
      <c r="G11" s="112"/>
      <c r="H11" s="29">
        <v>277700</v>
      </c>
      <c r="I11" s="28"/>
      <c r="J11" s="28"/>
      <c r="K11" s="28"/>
      <c r="L11" s="29">
        <v>6133</v>
      </c>
      <c r="M11" s="28"/>
      <c r="N11" s="28"/>
      <c r="O11" s="28"/>
      <c r="P11" s="29">
        <v>194</v>
      </c>
      <c r="Q11" s="29">
        <v>108</v>
      </c>
      <c r="R11" s="29">
        <v>928</v>
      </c>
      <c r="S11" s="29">
        <v>4</v>
      </c>
      <c r="T11" s="29">
        <v>68911</v>
      </c>
      <c r="U11" s="63">
        <f>SUM(V11:W11)</f>
        <v>44241</v>
      </c>
      <c r="V11" s="29">
        <v>20336</v>
      </c>
      <c r="W11" s="29">
        <v>23905</v>
      </c>
      <c r="X11" s="29">
        <v>6640</v>
      </c>
      <c r="Y11" s="29">
        <v>99139</v>
      </c>
      <c r="Z11" s="29">
        <v>5337</v>
      </c>
      <c r="AA11" s="29">
        <v>31294</v>
      </c>
      <c r="AB11" s="65">
        <v>167</v>
      </c>
    </row>
    <row r="12" spans="2:28" s="19" customFormat="1" ht="22.5" customHeight="1">
      <c r="B12" s="85" t="str">
        <f>AC1-1&amp;"年"</f>
        <v>21年</v>
      </c>
      <c r="C12" s="92" t="s">
        <v>0</v>
      </c>
      <c r="D12" s="93"/>
      <c r="E12" s="66">
        <f t="shared" si="0"/>
        <v>11103</v>
      </c>
      <c r="F12" s="113">
        <f t="shared" si="1"/>
        <v>7016</v>
      </c>
      <c r="G12" s="114"/>
      <c r="H12" s="60">
        <v>6858</v>
      </c>
      <c r="I12" s="16"/>
      <c r="J12" s="16"/>
      <c r="K12" s="16"/>
      <c r="L12" s="60">
        <v>151</v>
      </c>
      <c r="M12" s="16"/>
      <c r="N12" s="16"/>
      <c r="O12" s="16"/>
      <c r="P12" s="60">
        <v>2</v>
      </c>
      <c r="Q12" s="60">
        <v>4</v>
      </c>
      <c r="R12" s="60">
        <v>1</v>
      </c>
      <c r="S12" s="60">
        <v>0</v>
      </c>
      <c r="T12" s="60">
        <v>1043</v>
      </c>
      <c r="U12" s="62">
        <f>SUM(V12:W12)</f>
        <v>1017</v>
      </c>
      <c r="V12" s="60">
        <v>182</v>
      </c>
      <c r="W12" s="60">
        <v>835</v>
      </c>
      <c r="X12" s="60">
        <v>76</v>
      </c>
      <c r="Y12" s="60">
        <v>1310</v>
      </c>
      <c r="Z12" s="60">
        <v>127</v>
      </c>
      <c r="AA12" s="60">
        <v>513</v>
      </c>
      <c r="AB12" s="64">
        <v>1</v>
      </c>
    </row>
    <row r="13" spans="2:28" s="19" customFormat="1" ht="22.5" customHeight="1">
      <c r="B13" s="86"/>
      <c r="C13" s="88" t="s">
        <v>1</v>
      </c>
      <c r="D13" s="89"/>
      <c r="E13" s="75">
        <f t="shared" si="0"/>
        <v>6584</v>
      </c>
      <c r="F13" s="129">
        <f t="shared" si="1"/>
        <v>3863</v>
      </c>
      <c r="G13" s="130"/>
      <c r="H13" s="61">
        <f>SUM(I13:K13)</f>
        <v>3763</v>
      </c>
      <c r="I13" s="22">
        <v>535</v>
      </c>
      <c r="J13" s="22">
        <v>204</v>
      </c>
      <c r="K13" s="22">
        <v>3024</v>
      </c>
      <c r="L13" s="61">
        <f>SUM(M13:O13)</f>
        <v>98</v>
      </c>
      <c r="M13" s="22">
        <v>1</v>
      </c>
      <c r="N13" s="22">
        <v>1</v>
      </c>
      <c r="O13" s="22">
        <v>96</v>
      </c>
      <c r="P13" s="22">
        <v>2</v>
      </c>
      <c r="Q13" s="22">
        <v>0</v>
      </c>
      <c r="R13" s="22">
        <v>0</v>
      </c>
      <c r="S13" s="22">
        <v>0</v>
      </c>
      <c r="T13" s="22">
        <v>778</v>
      </c>
      <c r="U13" s="61">
        <f>SUM(V13:W13)</f>
        <v>425</v>
      </c>
      <c r="V13" s="22">
        <v>76</v>
      </c>
      <c r="W13" s="22">
        <v>349</v>
      </c>
      <c r="X13" s="22">
        <v>64</v>
      </c>
      <c r="Y13" s="22">
        <v>969</v>
      </c>
      <c r="Z13" s="22">
        <v>114</v>
      </c>
      <c r="AA13" s="22">
        <v>371</v>
      </c>
      <c r="AB13" s="23">
        <v>0</v>
      </c>
    </row>
    <row r="14" spans="2:28" s="19" customFormat="1" ht="22.5" customHeight="1">
      <c r="B14" s="86"/>
      <c r="C14" s="88" t="s">
        <v>15</v>
      </c>
      <c r="D14" s="89"/>
      <c r="E14" s="75">
        <f t="shared" si="0"/>
        <v>6322</v>
      </c>
      <c r="F14" s="129">
        <f t="shared" si="1"/>
        <v>3839</v>
      </c>
      <c r="G14" s="130"/>
      <c r="H14" s="61">
        <f>SUM(I14:K14)</f>
        <v>3742</v>
      </c>
      <c r="I14" s="22">
        <v>535</v>
      </c>
      <c r="J14" s="22">
        <v>204</v>
      </c>
      <c r="K14" s="22">
        <v>3003</v>
      </c>
      <c r="L14" s="61">
        <f>SUM(M14:O14)</f>
        <v>95</v>
      </c>
      <c r="M14" s="22">
        <v>1</v>
      </c>
      <c r="N14" s="22">
        <v>1</v>
      </c>
      <c r="O14" s="22">
        <v>93</v>
      </c>
      <c r="P14" s="22">
        <v>2</v>
      </c>
      <c r="Q14" s="22">
        <v>0</v>
      </c>
      <c r="R14" s="22">
        <v>0</v>
      </c>
      <c r="S14" s="22">
        <v>0</v>
      </c>
      <c r="T14" s="22">
        <v>761</v>
      </c>
      <c r="U14" s="61">
        <f>SUM(V14:W14)</f>
        <v>420</v>
      </c>
      <c r="V14" s="22">
        <v>76</v>
      </c>
      <c r="W14" s="22">
        <v>344</v>
      </c>
      <c r="X14" s="22">
        <v>58</v>
      </c>
      <c r="Y14" s="22">
        <v>827</v>
      </c>
      <c r="Z14" s="22">
        <v>78</v>
      </c>
      <c r="AA14" s="22">
        <v>339</v>
      </c>
      <c r="AB14" s="23">
        <v>0</v>
      </c>
    </row>
    <row r="15" spans="2:28" s="19" customFormat="1" ht="22.5" customHeight="1">
      <c r="B15" s="86"/>
      <c r="C15" s="88" t="s">
        <v>2</v>
      </c>
      <c r="D15" s="89"/>
      <c r="E15" s="67">
        <f t="shared" si="0"/>
        <v>372309</v>
      </c>
      <c r="F15" s="79">
        <f t="shared" si="1"/>
        <v>178599</v>
      </c>
      <c r="G15" s="80"/>
      <c r="H15" s="22">
        <v>173997</v>
      </c>
      <c r="I15" s="25"/>
      <c r="J15" s="25"/>
      <c r="K15" s="25"/>
      <c r="L15" s="22">
        <v>3909</v>
      </c>
      <c r="M15" s="25"/>
      <c r="N15" s="25"/>
      <c r="O15" s="25"/>
      <c r="P15" s="22">
        <v>142</v>
      </c>
      <c r="Q15" s="22">
        <v>51</v>
      </c>
      <c r="R15" s="22">
        <v>488</v>
      </c>
      <c r="S15" s="22">
        <v>12</v>
      </c>
      <c r="T15" s="22">
        <v>45981</v>
      </c>
      <c r="U15" s="22">
        <v>28140</v>
      </c>
      <c r="V15" s="55"/>
      <c r="W15" s="55"/>
      <c r="X15" s="22">
        <v>4917</v>
      </c>
      <c r="Y15" s="22">
        <v>92743</v>
      </c>
      <c r="Z15" s="22">
        <v>4245</v>
      </c>
      <c r="AA15" s="22">
        <v>17645</v>
      </c>
      <c r="AB15" s="23">
        <v>39</v>
      </c>
    </row>
    <row r="16" spans="2:28" s="19" customFormat="1" ht="22.5" customHeight="1" thickBot="1">
      <c r="B16" s="87"/>
      <c r="C16" s="90" t="s">
        <v>3</v>
      </c>
      <c r="D16" s="91"/>
      <c r="E16" s="68">
        <f t="shared" si="0"/>
        <v>536575</v>
      </c>
      <c r="F16" s="111">
        <f t="shared" si="1"/>
        <v>280432</v>
      </c>
      <c r="G16" s="112"/>
      <c r="H16" s="29">
        <v>273688</v>
      </c>
      <c r="I16" s="28"/>
      <c r="J16" s="28"/>
      <c r="K16" s="28"/>
      <c r="L16" s="29">
        <v>5733</v>
      </c>
      <c r="M16" s="28"/>
      <c r="N16" s="28"/>
      <c r="O16" s="28"/>
      <c r="P16" s="29">
        <v>176</v>
      </c>
      <c r="Q16" s="29">
        <v>75</v>
      </c>
      <c r="R16" s="29">
        <v>746</v>
      </c>
      <c r="S16" s="29">
        <v>14</v>
      </c>
      <c r="T16" s="29">
        <v>60782</v>
      </c>
      <c r="U16" s="63">
        <f>SUM(V16:W16)</f>
        <v>43664</v>
      </c>
      <c r="V16" s="29">
        <v>20021</v>
      </c>
      <c r="W16" s="29">
        <v>23643</v>
      </c>
      <c r="X16" s="29">
        <v>5744</v>
      </c>
      <c r="Y16" s="29">
        <v>113016</v>
      </c>
      <c r="Z16" s="29">
        <v>4849</v>
      </c>
      <c r="AA16" s="29">
        <v>28002</v>
      </c>
      <c r="AB16" s="65">
        <v>86</v>
      </c>
    </row>
    <row r="17" spans="2:4" s="11" customFormat="1" ht="22.5" customHeight="1">
      <c r="B17" s="32"/>
      <c r="C17" s="32"/>
      <c r="D17" s="33"/>
    </row>
    <row r="18" spans="2:4" s="11" customFormat="1" ht="22.5" customHeight="1" thickBot="1">
      <c r="B18" s="32" t="s">
        <v>11</v>
      </c>
      <c r="C18" s="32"/>
      <c r="D18" s="12"/>
    </row>
    <row r="19" spans="2:28" s="19" customFormat="1" ht="22.5" customHeight="1">
      <c r="B19" s="85" t="str">
        <f>B7</f>
        <v>22年</v>
      </c>
      <c r="C19" s="92" t="s">
        <v>0</v>
      </c>
      <c r="D19" s="93"/>
      <c r="E19" s="34">
        <f>F19+T19+U19+X19+Y19+Z19+AA19+AB19</f>
        <v>100</v>
      </c>
      <c r="F19" s="81">
        <f aca="true" t="shared" si="2" ref="F19:F28">F7/$E7*100</f>
        <v>64.8023662274805</v>
      </c>
      <c r="G19" s="82"/>
      <c r="H19" s="35">
        <f aca="true" t="shared" si="3" ref="H19:H24">H7/$E7*100</f>
        <v>63.09939948014699</v>
      </c>
      <c r="I19" s="36"/>
      <c r="J19" s="36"/>
      <c r="K19" s="36"/>
      <c r="L19" s="35">
        <f>L7/$E7*100</f>
        <v>1.5595590212422694</v>
      </c>
      <c r="M19" s="36"/>
      <c r="N19" s="36"/>
      <c r="O19" s="36"/>
      <c r="P19" s="35">
        <f aca="true" t="shared" si="4" ref="P19:AB19">P7/$E7*100</f>
        <v>0.07170386304562158</v>
      </c>
      <c r="Q19" s="35">
        <f t="shared" si="4"/>
        <v>0.03585193152281079</v>
      </c>
      <c r="R19" s="35">
        <f t="shared" si="4"/>
        <v>0.03585193152281079</v>
      </c>
      <c r="S19" s="35">
        <f t="shared" si="4"/>
        <v>0</v>
      </c>
      <c r="T19" s="35">
        <f t="shared" si="4"/>
        <v>9.66209554539751</v>
      </c>
      <c r="U19" s="35">
        <f t="shared" si="4"/>
        <v>7.923276866541185</v>
      </c>
      <c r="V19" s="35">
        <f t="shared" si="4"/>
        <v>1.3085955005825938</v>
      </c>
      <c r="W19" s="35">
        <f t="shared" si="4"/>
        <v>6.6146813659585915</v>
      </c>
      <c r="X19" s="35">
        <f t="shared" si="4"/>
        <v>0.7349645962176212</v>
      </c>
      <c r="Y19" s="35">
        <f t="shared" si="4"/>
        <v>10.181948552478264</v>
      </c>
      <c r="Z19" s="35">
        <f t="shared" si="4"/>
        <v>1.0307430312808101</v>
      </c>
      <c r="AA19" s="35">
        <f t="shared" si="4"/>
        <v>5.637716231961997</v>
      </c>
      <c r="AB19" s="37">
        <f t="shared" si="4"/>
        <v>0.026888948642108095</v>
      </c>
    </row>
    <row r="20" spans="2:28" s="19" customFormat="1" ht="22.5" customHeight="1">
      <c r="B20" s="86"/>
      <c r="C20" s="88" t="s">
        <v>1</v>
      </c>
      <c r="D20" s="89"/>
      <c r="E20" s="38">
        <f aca="true" t="shared" si="5" ref="E20:E28">F20+T20+U20+X20+Y20+Z20+AA20+AB20</f>
        <v>100.00000000000001</v>
      </c>
      <c r="F20" s="83">
        <f t="shared" si="2"/>
        <v>61.130369253956296</v>
      </c>
      <c r="G20" s="84"/>
      <c r="H20" s="39">
        <f t="shared" si="3"/>
        <v>59.306706857573474</v>
      </c>
      <c r="I20" s="39">
        <f aca="true" t="shared" si="6" ref="I20:K21">I8/$E8*100</f>
        <v>9.148455162019593</v>
      </c>
      <c r="J20" s="39">
        <f t="shared" si="6"/>
        <v>3.4664657121326297</v>
      </c>
      <c r="K20" s="39">
        <f t="shared" si="6"/>
        <v>46.691785983421255</v>
      </c>
      <c r="L20" s="39">
        <f>L8/$E8*100</f>
        <v>1.7181612660135643</v>
      </c>
      <c r="M20" s="39">
        <f aca="true" t="shared" si="7" ref="M20:O21">M8/$E8*100</f>
        <v>0</v>
      </c>
      <c r="N20" s="39">
        <f t="shared" si="7"/>
        <v>0.0452147701582517</v>
      </c>
      <c r="O20" s="39">
        <f t="shared" si="7"/>
        <v>1.6729464958553129</v>
      </c>
      <c r="P20" s="39">
        <f aca="true" t="shared" si="8" ref="P20:AB20">P8/$E8*100</f>
        <v>0.10550113036925396</v>
      </c>
      <c r="Q20" s="39">
        <f t="shared" si="8"/>
        <v>0</v>
      </c>
      <c r="R20" s="39">
        <f t="shared" si="8"/>
        <v>0</v>
      </c>
      <c r="S20" s="39">
        <f t="shared" si="8"/>
        <v>0</v>
      </c>
      <c r="T20" s="39">
        <f t="shared" si="8"/>
        <v>12.479276563677468</v>
      </c>
      <c r="U20" s="39">
        <f t="shared" si="8"/>
        <v>5.546345139412208</v>
      </c>
      <c r="V20" s="39">
        <f t="shared" si="8"/>
        <v>1.2509419743782968</v>
      </c>
      <c r="W20" s="39">
        <f t="shared" si="8"/>
        <v>4.295403165033911</v>
      </c>
      <c r="X20" s="39">
        <f t="shared" si="8"/>
        <v>0.9947249434815373</v>
      </c>
      <c r="Y20" s="39">
        <f t="shared" si="8"/>
        <v>12.931424265259986</v>
      </c>
      <c r="Z20" s="39">
        <f t="shared" si="8"/>
        <v>1.386586284853052</v>
      </c>
      <c r="AA20" s="39">
        <f t="shared" si="8"/>
        <v>5.531273549359458</v>
      </c>
      <c r="AB20" s="40">
        <f t="shared" si="8"/>
        <v>0</v>
      </c>
    </row>
    <row r="21" spans="2:28" s="19" customFormat="1" ht="22.5" customHeight="1">
      <c r="B21" s="86"/>
      <c r="C21" s="88" t="s">
        <v>15</v>
      </c>
      <c r="D21" s="89"/>
      <c r="E21" s="38">
        <f t="shared" si="5"/>
        <v>100.00000000000001</v>
      </c>
      <c r="F21" s="83">
        <f t="shared" si="2"/>
        <v>63.12411958052904</v>
      </c>
      <c r="G21" s="84"/>
      <c r="H21" s="39">
        <f t="shared" si="3"/>
        <v>61.26154327750821</v>
      </c>
      <c r="I21" s="39">
        <f t="shared" si="6"/>
        <v>9.500704335576772</v>
      </c>
      <c r="J21" s="39">
        <f t="shared" si="6"/>
        <v>3.599937392393176</v>
      </c>
      <c r="K21" s="39">
        <f t="shared" si="6"/>
        <v>48.16090154953827</v>
      </c>
      <c r="L21" s="39">
        <f>L9/$E9*100</f>
        <v>1.7530129910784162</v>
      </c>
      <c r="M21" s="39">
        <f t="shared" si="7"/>
        <v>0</v>
      </c>
      <c r="N21" s="39">
        <f t="shared" si="7"/>
        <v>0.04695570511817186</v>
      </c>
      <c r="O21" s="39">
        <f t="shared" si="7"/>
        <v>1.706057285960244</v>
      </c>
      <c r="P21" s="39">
        <f aca="true" t="shared" si="9" ref="P21:AB21">P9/$E9*100</f>
        <v>0.10956331194240101</v>
      </c>
      <c r="Q21" s="39">
        <f t="shared" si="9"/>
        <v>0</v>
      </c>
      <c r="R21" s="39">
        <f t="shared" si="9"/>
        <v>0</v>
      </c>
      <c r="S21" s="39">
        <f t="shared" si="9"/>
        <v>0</v>
      </c>
      <c r="T21" s="39">
        <f t="shared" si="9"/>
        <v>12.662388480200345</v>
      </c>
      <c r="U21" s="39">
        <f t="shared" si="9"/>
        <v>5.744247926123023</v>
      </c>
      <c r="V21" s="39">
        <f t="shared" si="9"/>
        <v>1.2991078416027546</v>
      </c>
      <c r="W21" s="39">
        <f t="shared" si="9"/>
        <v>4.445140084520269</v>
      </c>
      <c r="X21" s="39">
        <f t="shared" si="9"/>
        <v>0.9391141023634371</v>
      </c>
      <c r="Y21" s="39">
        <f t="shared" si="9"/>
        <v>11.629362967600564</v>
      </c>
      <c r="Z21" s="39">
        <f t="shared" si="9"/>
        <v>0.8608545938331507</v>
      </c>
      <c r="AA21" s="39">
        <f t="shared" si="9"/>
        <v>5.0399123493504465</v>
      </c>
      <c r="AB21" s="40">
        <f t="shared" si="9"/>
        <v>0</v>
      </c>
    </row>
    <row r="22" spans="2:28" s="19" customFormat="1" ht="22.5" customHeight="1">
      <c r="B22" s="86"/>
      <c r="C22" s="88" t="s">
        <v>2</v>
      </c>
      <c r="D22" s="89"/>
      <c r="E22" s="38">
        <f t="shared" si="5"/>
        <v>100</v>
      </c>
      <c r="F22" s="83">
        <f t="shared" si="2"/>
        <v>48.08821641743149</v>
      </c>
      <c r="G22" s="84"/>
      <c r="H22" s="39">
        <f t="shared" si="3"/>
        <v>46.7599426652119</v>
      </c>
      <c r="I22" s="41"/>
      <c r="J22" s="41"/>
      <c r="K22" s="41"/>
      <c r="L22" s="39">
        <f>L10/$E10*100</f>
        <v>1.1191515307104807</v>
      </c>
      <c r="M22" s="41"/>
      <c r="N22" s="41"/>
      <c r="O22" s="41"/>
      <c r="P22" s="39">
        <f aca="true" t="shared" si="10" ref="P22:W28">P10/$E10*100</f>
        <v>0.04118263697238089</v>
      </c>
      <c r="Q22" s="39">
        <f t="shared" si="10"/>
        <v>0.014975504353593051</v>
      </c>
      <c r="R22" s="39">
        <f t="shared" si="10"/>
        <v>0.15189440130072954</v>
      </c>
      <c r="S22" s="39">
        <f t="shared" si="10"/>
        <v>0.0010696788823995036</v>
      </c>
      <c r="T22" s="39">
        <f t="shared" si="10"/>
        <v>13.917324519179342</v>
      </c>
      <c r="U22" s="39">
        <f t="shared" si="10"/>
        <v>7.809190680957577</v>
      </c>
      <c r="V22" s="56"/>
      <c r="W22" s="56"/>
      <c r="X22" s="39">
        <f aca="true" t="shared" si="11" ref="X22:AB28">X10/$E10*100</f>
        <v>1.5224204693750938</v>
      </c>
      <c r="Y22" s="39">
        <f t="shared" si="11"/>
        <v>22.195301970348503</v>
      </c>
      <c r="Z22" s="39">
        <f t="shared" si="11"/>
        <v>1.1723680551098559</v>
      </c>
      <c r="AA22" s="39">
        <f t="shared" si="11"/>
        <v>5.268970754979355</v>
      </c>
      <c r="AB22" s="40">
        <f t="shared" si="11"/>
        <v>0.02620713261878784</v>
      </c>
    </row>
    <row r="23" spans="2:28" s="19" customFormat="1" ht="22.5" customHeight="1" thickBot="1">
      <c r="B23" s="87"/>
      <c r="C23" s="90" t="s">
        <v>3</v>
      </c>
      <c r="D23" s="91"/>
      <c r="E23" s="43">
        <f t="shared" si="5"/>
        <v>100</v>
      </c>
      <c r="F23" s="127">
        <f t="shared" si="2"/>
        <v>52.712483080496156</v>
      </c>
      <c r="G23" s="128"/>
      <c r="H23" s="39">
        <f t="shared" si="3"/>
        <v>51.35023188041332</v>
      </c>
      <c r="I23" s="42"/>
      <c r="J23" s="42"/>
      <c r="K23" s="42"/>
      <c r="L23" s="39">
        <f>L11/$E11*100</f>
        <v>1.1340690389721817</v>
      </c>
      <c r="M23" s="42"/>
      <c r="N23" s="42"/>
      <c r="O23" s="42"/>
      <c r="P23" s="39">
        <f t="shared" si="10"/>
        <v>0.03587304639827217</v>
      </c>
      <c r="Q23" s="39">
        <f t="shared" si="10"/>
        <v>0.01997056191244018</v>
      </c>
      <c r="R23" s="39">
        <f t="shared" si="10"/>
        <v>0.17159890235874525</v>
      </c>
      <c r="S23" s="39">
        <f t="shared" si="10"/>
        <v>0.0007396504412014882</v>
      </c>
      <c r="T23" s="39">
        <f t="shared" si="10"/>
        <v>12.742512888408939</v>
      </c>
      <c r="U23" s="39">
        <f t="shared" si="10"/>
        <v>8.180718792298759</v>
      </c>
      <c r="V23" s="39">
        <f>V11/$E11*100</f>
        <v>3.760382843068366</v>
      </c>
      <c r="W23" s="39">
        <f>W11/$E11*100</f>
        <v>4.4203359492303935</v>
      </c>
      <c r="X23" s="39">
        <f t="shared" si="11"/>
        <v>1.2278197323944704</v>
      </c>
      <c r="Y23" s="39">
        <f t="shared" si="11"/>
        <v>18.332051272568584</v>
      </c>
      <c r="Z23" s="39">
        <f t="shared" si="11"/>
        <v>0.9868786011730857</v>
      </c>
      <c r="AA23" s="39">
        <f t="shared" si="11"/>
        <v>5.786655226739843</v>
      </c>
      <c r="AB23" s="40">
        <f t="shared" si="11"/>
        <v>0.030880405920162134</v>
      </c>
    </row>
    <row r="24" spans="2:28" s="19" customFormat="1" ht="22.5" customHeight="1">
      <c r="B24" s="85" t="str">
        <f>AC1-1&amp;"年"</f>
        <v>21年</v>
      </c>
      <c r="C24" s="92" t="s">
        <v>0</v>
      </c>
      <c r="D24" s="93"/>
      <c r="E24" s="38">
        <f t="shared" si="5"/>
        <v>99.99999999999997</v>
      </c>
      <c r="F24" s="81">
        <f t="shared" si="2"/>
        <v>63.19012879401963</v>
      </c>
      <c r="G24" s="82"/>
      <c r="H24" s="35">
        <f t="shared" si="3"/>
        <v>61.76708997568225</v>
      </c>
      <c r="I24" s="36"/>
      <c r="J24" s="36"/>
      <c r="K24" s="36"/>
      <c r="L24" s="35">
        <f aca="true" t="shared" si="12" ref="L24:O28">L12/$E12*100</f>
        <v>1.3599927947401602</v>
      </c>
      <c r="M24" s="36"/>
      <c r="N24" s="36"/>
      <c r="O24" s="36"/>
      <c r="P24" s="35">
        <f t="shared" si="10"/>
        <v>0.018013149599207422</v>
      </c>
      <c r="Q24" s="35">
        <f t="shared" si="10"/>
        <v>0.036026299198414845</v>
      </c>
      <c r="R24" s="35">
        <f t="shared" si="10"/>
        <v>0.009006574799603711</v>
      </c>
      <c r="S24" s="35">
        <f t="shared" si="10"/>
        <v>0</v>
      </c>
      <c r="T24" s="35">
        <f t="shared" si="10"/>
        <v>9.39385751598667</v>
      </c>
      <c r="U24" s="35">
        <f t="shared" si="10"/>
        <v>9.159686571196973</v>
      </c>
      <c r="V24" s="35">
        <f t="shared" si="10"/>
        <v>1.6391966135278755</v>
      </c>
      <c r="W24" s="35">
        <f t="shared" si="10"/>
        <v>7.520489957669098</v>
      </c>
      <c r="X24" s="35">
        <f t="shared" si="11"/>
        <v>0.684499684769882</v>
      </c>
      <c r="Y24" s="35">
        <f t="shared" si="11"/>
        <v>11.798612987480862</v>
      </c>
      <c r="Z24" s="35">
        <f t="shared" si="11"/>
        <v>1.1438349995496713</v>
      </c>
      <c r="AA24" s="35">
        <f t="shared" si="11"/>
        <v>4.620372872196703</v>
      </c>
      <c r="AB24" s="37">
        <f t="shared" si="11"/>
        <v>0.009006574799603711</v>
      </c>
    </row>
    <row r="25" spans="2:28" s="19" customFormat="1" ht="22.5" customHeight="1">
      <c r="B25" s="86"/>
      <c r="C25" s="88" t="s">
        <v>1</v>
      </c>
      <c r="D25" s="89"/>
      <c r="E25" s="38">
        <f t="shared" si="5"/>
        <v>100</v>
      </c>
      <c r="F25" s="83">
        <f t="shared" si="2"/>
        <v>58.67253948967193</v>
      </c>
      <c r="G25" s="84"/>
      <c r="H25" s="39">
        <f aca="true" t="shared" si="13" ref="H25:K28">H13/$E13*100</f>
        <v>57.15370595382746</v>
      </c>
      <c r="I25" s="39">
        <f>I13/$E13*100</f>
        <v>8.125759416767922</v>
      </c>
      <c r="J25" s="39">
        <f t="shared" si="13"/>
        <v>3.0984204131227218</v>
      </c>
      <c r="K25" s="39">
        <f t="shared" si="13"/>
        <v>45.92952612393682</v>
      </c>
      <c r="L25" s="39">
        <f t="shared" si="12"/>
        <v>1.488456865127582</v>
      </c>
      <c r="M25" s="39">
        <f t="shared" si="12"/>
        <v>0.015188335358444714</v>
      </c>
      <c r="N25" s="39">
        <f t="shared" si="12"/>
        <v>0.015188335358444714</v>
      </c>
      <c r="O25" s="39">
        <f t="shared" si="12"/>
        <v>1.4580801944106925</v>
      </c>
      <c r="P25" s="39">
        <f t="shared" si="10"/>
        <v>0.030376670716889428</v>
      </c>
      <c r="Q25" s="39">
        <f t="shared" si="10"/>
        <v>0</v>
      </c>
      <c r="R25" s="39">
        <f t="shared" si="10"/>
        <v>0</v>
      </c>
      <c r="S25" s="39">
        <f t="shared" si="10"/>
        <v>0</v>
      </c>
      <c r="T25" s="39">
        <f t="shared" si="10"/>
        <v>11.816524908869988</v>
      </c>
      <c r="U25" s="39">
        <f t="shared" si="10"/>
        <v>6.455042527339004</v>
      </c>
      <c r="V25" s="39">
        <f t="shared" si="10"/>
        <v>1.1543134872417984</v>
      </c>
      <c r="W25" s="39">
        <f t="shared" si="10"/>
        <v>5.300729040097205</v>
      </c>
      <c r="X25" s="39">
        <f t="shared" si="11"/>
        <v>0.9720534629404617</v>
      </c>
      <c r="Y25" s="39">
        <f t="shared" si="11"/>
        <v>14.717496962332929</v>
      </c>
      <c r="Z25" s="39">
        <f t="shared" si="11"/>
        <v>1.7314702308626977</v>
      </c>
      <c r="AA25" s="39">
        <f t="shared" si="11"/>
        <v>5.634872417982989</v>
      </c>
      <c r="AB25" s="40">
        <f t="shared" si="11"/>
        <v>0</v>
      </c>
    </row>
    <row r="26" spans="2:28" s="19" customFormat="1" ht="22.5" customHeight="1">
      <c r="B26" s="86"/>
      <c r="C26" s="88" t="s">
        <v>15</v>
      </c>
      <c r="D26" s="89"/>
      <c r="E26" s="38">
        <f t="shared" si="5"/>
        <v>99.99999999999999</v>
      </c>
      <c r="F26" s="83">
        <f t="shared" si="2"/>
        <v>60.724454286618155</v>
      </c>
      <c r="G26" s="84"/>
      <c r="H26" s="39">
        <f t="shared" si="13"/>
        <v>59.19012970578931</v>
      </c>
      <c r="I26" s="39">
        <f t="shared" si="13"/>
        <v>8.462511863334388</v>
      </c>
      <c r="J26" s="39">
        <f t="shared" si="13"/>
        <v>3.226826953495729</v>
      </c>
      <c r="K26" s="39">
        <f t="shared" si="13"/>
        <v>47.50079088895919</v>
      </c>
      <c r="L26" s="39">
        <f t="shared" si="12"/>
        <v>1.5026890224612466</v>
      </c>
      <c r="M26" s="39">
        <f t="shared" si="12"/>
        <v>0.015817779183802595</v>
      </c>
      <c r="N26" s="39">
        <f t="shared" si="12"/>
        <v>0.015817779183802595</v>
      </c>
      <c r="O26" s="39">
        <f t="shared" si="12"/>
        <v>1.4710534640936412</v>
      </c>
      <c r="P26" s="39">
        <f t="shared" si="10"/>
        <v>0.03163555836760519</v>
      </c>
      <c r="Q26" s="39">
        <f t="shared" si="10"/>
        <v>0</v>
      </c>
      <c r="R26" s="39">
        <f t="shared" si="10"/>
        <v>0</v>
      </c>
      <c r="S26" s="39">
        <f t="shared" si="10"/>
        <v>0</v>
      </c>
      <c r="T26" s="39">
        <f t="shared" si="10"/>
        <v>12.037329958873775</v>
      </c>
      <c r="U26" s="39">
        <f t="shared" si="10"/>
        <v>6.6434672571970905</v>
      </c>
      <c r="V26" s="39">
        <f t="shared" si="10"/>
        <v>1.202151217968997</v>
      </c>
      <c r="W26" s="39">
        <f t="shared" si="10"/>
        <v>5.441316039228092</v>
      </c>
      <c r="X26" s="39">
        <f t="shared" si="11"/>
        <v>0.9174311926605505</v>
      </c>
      <c r="Y26" s="39">
        <f t="shared" si="11"/>
        <v>13.081303385004745</v>
      </c>
      <c r="Z26" s="39">
        <f t="shared" si="11"/>
        <v>1.2337867763366024</v>
      </c>
      <c r="AA26" s="39">
        <f t="shared" si="11"/>
        <v>5.362227143309079</v>
      </c>
      <c r="AB26" s="40">
        <f t="shared" si="11"/>
        <v>0</v>
      </c>
    </row>
    <row r="27" spans="2:28" s="19" customFormat="1" ht="22.5" customHeight="1">
      <c r="B27" s="86"/>
      <c r="C27" s="88" t="s">
        <v>2</v>
      </c>
      <c r="D27" s="89"/>
      <c r="E27" s="38">
        <f t="shared" si="5"/>
        <v>99.99999999999999</v>
      </c>
      <c r="F27" s="83">
        <f t="shared" si="2"/>
        <v>47.970637293216114</v>
      </c>
      <c r="G27" s="84"/>
      <c r="H27" s="39">
        <f t="shared" si="13"/>
        <v>46.734567254619144</v>
      </c>
      <c r="I27" s="41"/>
      <c r="J27" s="41"/>
      <c r="K27" s="41"/>
      <c r="L27" s="39">
        <f t="shared" si="12"/>
        <v>1.0499343287430603</v>
      </c>
      <c r="M27" s="41"/>
      <c r="N27" s="41"/>
      <c r="O27" s="41"/>
      <c r="P27" s="39">
        <f t="shared" si="10"/>
        <v>0.03814036190368753</v>
      </c>
      <c r="Q27" s="39">
        <f t="shared" si="10"/>
        <v>0.013698298993577914</v>
      </c>
      <c r="R27" s="39">
        <f t="shared" si="10"/>
        <v>0.13107391978168673</v>
      </c>
      <c r="S27" s="39">
        <f t="shared" si="10"/>
        <v>0.0032231291749595095</v>
      </c>
      <c r="T27" s="39">
        <f t="shared" si="10"/>
        <v>12.3502252161511</v>
      </c>
      <c r="U27" s="39">
        <f t="shared" si="10"/>
        <v>7.55823791528005</v>
      </c>
      <c r="V27" s="56"/>
      <c r="W27" s="56"/>
      <c r="X27" s="39">
        <f t="shared" si="11"/>
        <v>1.320677179439659</v>
      </c>
      <c r="Y27" s="39">
        <f t="shared" si="11"/>
        <v>24.91022242277248</v>
      </c>
      <c r="Z27" s="39">
        <f t="shared" si="11"/>
        <v>1.1401819456419264</v>
      </c>
      <c r="AA27" s="39">
        <f t="shared" si="11"/>
        <v>4.739342857680046</v>
      </c>
      <c r="AB27" s="40">
        <f t="shared" si="11"/>
        <v>0.010475169818618405</v>
      </c>
    </row>
    <row r="28" spans="2:28" s="19" customFormat="1" ht="22.5" customHeight="1" thickBot="1">
      <c r="B28" s="87"/>
      <c r="C28" s="90" t="s">
        <v>3</v>
      </c>
      <c r="D28" s="91"/>
      <c r="E28" s="43">
        <f t="shared" si="5"/>
        <v>100.00000000000001</v>
      </c>
      <c r="F28" s="127">
        <f t="shared" si="2"/>
        <v>52.263336905372036</v>
      </c>
      <c r="G28" s="128"/>
      <c r="H28" s="44">
        <f t="shared" si="13"/>
        <v>51.00647626147323</v>
      </c>
      <c r="I28" s="42"/>
      <c r="J28" s="42"/>
      <c r="K28" s="42"/>
      <c r="L28" s="44">
        <f t="shared" si="12"/>
        <v>1.0684433676559661</v>
      </c>
      <c r="M28" s="42"/>
      <c r="N28" s="42"/>
      <c r="O28" s="42"/>
      <c r="P28" s="44">
        <f t="shared" si="10"/>
        <v>0.032800633648604575</v>
      </c>
      <c r="Q28" s="44">
        <f t="shared" si="10"/>
        <v>0.013977542747984904</v>
      </c>
      <c r="R28" s="44">
        <f t="shared" si="10"/>
        <v>0.13902995853328984</v>
      </c>
      <c r="S28" s="44">
        <f t="shared" si="10"/>
        <v>0.002609141312957182</v>
      </c>
      <c r="T28" s="44">
        <f t="shared" si="10"/>
        <v>11.327773377440247</v>
      </c>
      <c r="U28" s="44">
        <f t="shared" si="10"/>
        <v>8.137539020640173</v>
      </c>
      <c r="V28" s="44">
        <f>V16/$E16*100</f>
        <v>3.7312584447654102</v>
      </c>
      <c r="W28" s="44">
        <f>W16/$E16*100</f>
        <v>4.406280575874761</v>
      </c>
      <c r="X28" s="44">
        <f t="shared" si="11"/>
        <v>1.070493407259004</v>
      </c>
      <c r="Y28" s="44">
        <f t="shared" si="11"/>
        <v>21.062479616083493</v>
      </c>
      <c r="Z28" s="44">
        <f t="shared" si="11"/>
        <v>0.9036947304663839</v>
      </c>
      <c r="AA28" s="44">
        <f t="shared" si="11"/>
        <v>5.218655360387644</v>
      </c>
      <c r="AB28" s="45">
        <f t="shared" si="11"/>
        <v>0.01602758235102269</v>
      </c>
    </row>
    <row r="29" spans="2:7" s="11" customFormat="1" ht="22.5" customHeight="1">
      <c r="B29" s="32"/>
      <c r="C29" s="32"/>
      <c r="D29" s="46"/>
      <c r="E29" s="32"/>
      <c r="F29" s="32"/>
      <c r="G29" s="32"/>
    </row>
    <row r="30" spans="2:7" s="11" customFormat="1" ht="22.5" customHeight="1">
      <c r="B30" s="32" t="s">
        <v>21</v>
      </c>
      <c r="C30" s="47"/>
      <c r="D30" s="32" t="s">
        <v>22</v>
      </c>
      <c r="F30" s="57"/>
      <c r="G30" s="32" t="s">
        <v>48</v>
      </c>
    </row>
    <row r="31" spans="3:4" s="11" customFormat="1" ht="22.5" customHeight="1">
      <c r="C31" s="48" t="s">
        <v>49</v>
      </c>
      <c r="D31" s="49"/>
    </row>
    <row r="32" spans="3:6" ht="22.5" customHeight="1">
      <c r="C32" s="48"/>
      <c r="D32" s="2"/>
      <c r="E32" s="2"/>
      <c r="F32" s="2"/>
    </row>
    <row r="33" spans="4:6" ht="13.5">
      <c r="D33" s="2"/>
      <c r="E33" s="2"/>
      <c r="F33" s="2"/>
    </row>
    <row r="34" spans="4:6" ht="13.5">
      <c r="D34" s="2"/>
      <c r="E34" s="2"/>
      <c r="F34" s="2"/>
    </row>
    <row r="35" spans="4:6" ht="13.5">
      <c r="D35" s="2"/>
      <c r="E35" s="2"/>
      <c r="F35" s="2"/>
    </row>
    <row r="36" spans="4:6" ht="13.5">
      <c r="D36" s="2"/>
      <c r="E36" s="2"/>
      <c r="F36" s="2"/>
    </row>
    <row r="37" spans="4:6" ht="13.5">
      <c r="D37" s="2"/>
      <c r="E37" s="2"/>
      <c r="F37" s="2"/>
    </row>
    <row r="38" spans="4:6" ht="13.5">
      <c r="D38" s="2"/>
      <c r="E38" s="2"/>
      <c r="F38" s="2"/>
    </row>
    <row r="39" spans="4:6" ht="13.5">
      <c r="D39" s="2"/>
      <c r="E39" s="2"/>
      <c r="F39" s="2"/>
    </row>
    <row r="40" spans="4:6" ht="13.5">
      <c r="D40" s="2"/>
      <c r="E40" s="2"/>
      <c r="F40" s="2"/>
    </row>
    <row r="41" spans="4:6" ht="13.5">
      <c r="D41" s="2"/>
      <c r="E41" s="2"/>
      <c r="F41" s="2"/>
    </row>
    <row r="42" spans="4:6" ht="13.5">
      <c r="D42" s="2"/>
      <c r="E42" s="2"/>
      <c r="F42" s="2"/>
    </row>
    <row r="43" spans="4:6" ht="13.5">
      <c r="D43" s="2"/>
      <c r="E43" s="2"/>
      <c r="F43" s="2"/>
    </row>
    <row r="44" spans="4:6" ht="13.5">
      <c r="D44" s="2"/>
      <c r="E44" s="2"/>
      <c r="F44" s="2"/>
    </row>
    <row r="45" spans="4:6" ht="13.5">
      <c r="D45" s="2"/>
      <c r="E45" s="2"/>
      <c r="F45" s="2"/>
    </row>
  </sheetData>
  <sheetProtection/>
  <mergeCells count="61">
    <mergeCell ref="F27:G27"/>
    <mergeCell ref="F28:G28"/>
    <mergeCell ref="F23:G23"/>
    <mergeCell ref="F24:G24"/>
    <mergeCell ref="F25:G25"/>
    <mergeCell ref="F26:G26"/>
    <mergeCell ref="F21:G21"/>
    <mergeCell ref="F22:G22"/>
    <mergeCell ref="C19:D19"/>
    <mergeCell ref="C20:D20"/>
    <mergeCell ref="F19:G19"/>
    <mergeCell ref="F20:G20"/>
    <mergeCell ref="F8:G8"/>
    <mergeCell ref="Q5:Q6"/>
    <mergeCell ref="B7:B11"/>
    <mergeCell ref="B4:D6"/>
    <mergeCell ref="E4:E5"/>
    <mergeCell ref="C11:D11"/>
    <mergeCell ref="F9:G9"/>
    <mergeCell ref="F10:G10"/>
    <mergeCell ref="F11:G11"/>
    <mergeCell ref="F4:S4"/>
    <mergeCell ref="AB5:AB6"/>
    <mergeCell ref="C7:D7"/>
    <mergeCell ref="F5:G6"/>
    <mergeCell ref="AA5:AA6"/>
    <mergeCell ref="F7:G7"/>
    <mergeCell ref="S5:S6"/>
    <mergeCell ref="P5:P6"/>
    <mergeCell ref="L5:O5"/>
    <mergeCell ref="R5:R6"/>
    <mergeCell ref="C26:D26"/>
    <mergeCell ref="C27:D27"/>
    <mergeCell ref="T5:T6"/>
    <mergeCell ref="Y2:AB2"/>
    <mergeCell ref="Z5:Z6"/>
    <mergeCell ref="C10:D10"/>
    <mergeCell ref="C8:D8"/>
    <mergeCell ref="C9:D9"/>
    <mergeCell ref="X5:X6"/>
    <mergeCell ref="H5:K5"/>
    <mergeCell ref="C28:D28"/>
    <mergeCell ref="V4:W5"/>
    <mergeCell ref="B19:B23"/>
    <mergeCell ref="B24:B28"/>
    <mergeCell ref="C24:D24"/>
    <mergeCell ref="C21:D21"/>
    <mergeCell ref="C22:D22"/>
    <mergeCell ref="C23:D23"/>
    <mergeCell ref="C25:D25"/>
    <mergeCell ref="C16:D16"/>
    <mergeCell ref="B12:B16"/>
    <mergeCell ref="C12:D12"/>
    <mergeCell ref="F12:G12"/>
    <mergeCell ref="C13:D13"/>
    <mergeCell ref="F13:G13"/>
    <mergeCell ref="C14:D14"/>
    <mergeCell ref="F14:G14"/>
    <mergeCell ref="C15:D15"/>
    <mergeCell ref="F15:G15"/>
    <mergeCell ref="F16:G16"/>
  </mergeCells>
  <printOptions horizontalCentered="1" verticalCentered="1"/>
  <pageMargins left="0.5905511811023623" right="0.5905511811023623" top="0" bottom="0" header="0" footer="0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5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Z10" sqref="Z10"/>
    </sheetView>
  </sheetViews>
  <sheetFormatPr defaultColWidth="9.00390625" defaultRowHeight="13.5"/>
  <cols>
    <col min="1" max="1" width="3.625" style="0" customWidth="1"/>
    <col min="2" max="2" width="4.00390625" style="0" customWidth="1"/>
    <col min="3" max="3" width="5.50390625" style="0" customWidth="1"/>
    <col min="4" max="4" width="7.25390625" style="1" customWidth="1"/>
    <col min="5" max="5" width="11.375" style="0" customWidth="1"/>
    <col min="6" max="6" width="5.875" style="0" customWidth="1"/>
    <col min="7" max="7" width="4.375" style="0" customWidth="1"/>
    <col min="8" max="8" width="10.375" style="0" bestFit="1" customWidth="1"/>
    <col min="9" max="9" width="7.625" style="0" bestFit="1" customWidth="1"/>
    <col min="10" max="10" width="7.25390625" style="0" bestFit="1" customWidth="1"/>
    <col min="11" max="11" width="8.25390625" style="0" bestFit="1" customWidth="1"/>
    <col min="12" max="12" width="9.375" style="0" customWidth="1"/>
    <col min="13" max="14" width="6.375" style="0" bestFit="1" customWidth="1"/>
    <col min="15" max="15" width="8.25390625" style="0" bestFit="1" customWidth="1"/>
    <col min="16" max="16" width="8.75390625" style="0" bestFit="1" customWidth="1"/>
    <col min="17" max="17" width="7.25390625" style="0" customWidth="1"/>
    <col min="18" max="18" width="7.50390625" style="0" customWidth="1"/>
    <col min="19" max="19" width="8.375" style="0" customWidth="1"/>
    <col min="20" max="20" width="9.75390625" style="0" customWidth="1"/>
    <col min="21" max="22" width="9.25390625" style="0" bestFit="1" customWidth="1"/>
    <col min="23" max="23" width="9.125" style="0" bestFit="1" customWidth="1"/>
    <col min="24" max="24" width="8.25390625" style="0" customWidth="1"/>
    <col min="25" max="26" width="9.75390625" style="0" customWidth="1"/>
    <col min="27" max="27" width="9.625" style="0" customWidth="1"/>
    <col min="28" max="28" width="6.625" style="0" customWidth="1"/>
  </cols>
  <sheetData>
    <row r="1" spans="2:29" s="51" customFormat="1" ht="21">
      <c r="B1" s="50" t="s">
        <v>52</v>
      </c>
      <c r="AA1" s="53"/>
      <c r="AC1" s="76">
        <v>22</v>
      </c>
    </row>
    <row r="2" spans="2:28" s="51" customFormat="1" ht="21">
      <c r="B2" s="50"/>
      <c r="Y2" s="115" t="s">
        <v>10</v>
      </c>
      <c r="Z2" s="115"/>
      <c r="AA2" s="116"/>
      <c r="AB2" s="116"/>
    </row>
    <row r="3" s="11" customFormat="1" ht="15" customHeight="1" thickBot="1">
      <c r="D3" s="12"/>
    </row>
    <row r="4" spans="2:28" ht="29.25" customHeight="1">
      <c r="B4" s="124" t="s">
        <v>13</v>
      </c>
      <c r="C4" s="124"/>
      <c r="D4" s="124"/>
      <c r="E4" s="99" t="s">
        <v>27</v>
      </c>
      <c r="F4" s="131" t="s">
        <v>34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  <c r="T4" s="8" t="s">
        <v>35</v>
      </c>
      <c r="U4" s="9" t="s">
        <v>36</v>
      </c>
      <c r="V4" s="101" t="s">
        <v>30</v>
      </c>
      <c r="W4" s="102"/>
      <c r="X4" s="8" t="s">
        <v>37</v>
      </c>
      <c r="Y4" s="8" t="s">
        <v>38</v>
      </c>
      <c r="Z4" s="8" t="s">
        <v>39</v>
      </c>
      <c r="AA4" s="8" t="s">
        <v>40</v>
      </c>
      <c r="AB4" s="10" t="s">
        <v>41</v>
      </c>
    </row>
    <row r="5" spans="2:28" ht="45" customHeight="1">
      <c r="B5" s="125"/>
      <c r="C5" s="125"/>
      <c r="D5" s="125"/>
      <c r="E5" s="100"/>
      <c r="F5" s="120" t="s">
        <v>14</v>
      </c>
      <c r="G5" s="121"/>
      <c r="H5" s="96" t="s">
        <v>16</v>
      </c>
      <c r="I5" s="97"/>
      <c r="J5" s="97"/>
      <c r="K5" s="98"/>
      <c r="L5" s="96" t="s">
        <v>17</v>
      </c>
      <c r="M5" s="97"/>
      <c r="N5" s="97"/>
      <c r="O5" s="98"/>
      <c r="P5" s="94" t="s">
        <v>26</v>
      </c>
      <c r="Q5" s="94" t="s">
        <v>29</v>
      </c>
      <c r="R5" s="110" t="s">
        <v>18</v>
      </c>
      <c r="S5" s="110" t="s">
        <v>42</v>
      </c>
      <c r="T5" s="105" t="s">
        <v>28</v>
      </c>
      <c r="U5" s="3"/>
      <c r="V5" s="103"/>
      <c r="W5" s="104"/>
      <c r="X5" s="105" t="s">
        <v>43</v>
      </c>
      <c r="Y5" s="59" t="s">
        <v>12</v>
      </c>
      <c r="Z5" s="105" t="s">
        <v>33</v>
      </c>
      <c r="AA5" s="105" t="s">
        <v>24</v>
      </c>
      <c r="AB5" s="118" t="s">
        <v>44</v>
      </c>
    </row>
    <row r="6" spans="2:28" ht="68.25" customHeight="1" thickBot="1">
      <c r="B6" s="126"/>
      <c r="C6" s="126"/>
      <c r="D6" s="126"/>
      <c r="E6" s="5" t="s">
        <v>20</v>
      </c>
      <c r="F6" s="122"/>
      <c r="G6" s="123"/>
      <c r="H6" s="6" t="s">
        <v>4</v>
      </c>
      <c r="I6" s="7" t="s">
        <v>5</v>
      </c>
      <c r="J6" s="7" t="s">
        <v>6</v>
      </c>
      <c r="K6" s="7" t="s">
        <v>7</v>
      </c>
      <c r="L6" s="6" t="s">
        <v>4</v>
      </c>
      <c r="M6" s="7" t="s">
        <v>5</v>
      </c>
      <c r="N6" s="7" t="s">
        <v>6</v>
      </c>
      <c r="O6" s="7" t="s">
        <v>7</v>
      </c>
      <c r="P6" s="95"/>
      <c r="Q6" s="95"/>
      <c r="R6" s="94"/>
      <c r="S6" s="94"/>
      <c r="T6" s="106"/>
      <c r="U6" s="7" t="s">
        <v>25</v>
      </c>
      <c r="V6" s="7" t="s">
        <v>8</v>
      </c>
      <c r="W6" s="7" t="s">
        <v>9</v>
      </c>
      <c r="X6" s="117"/>
      <c r="Y6" s="4" t="s">
        <v>19</v>
      </c>
      <c r="Z6" s="117"/>
      <c r="AA6" s="117"/>
      <c r="AB6" s="119"/>
    </row>
    <row r="7" spans="2:28" s="19" customFormat="1" ht="22.5" customHeight="1">
      <c r="B7" s="85" t="str">
        <f>AC1&amp;"年"</f>
        <v>22年</v>
      </c>
      <c r="C7" s="92" t="s">
        <v>0</v>
      </c>
      <c r="D7" s="93"/>
      <c r="E7" s="66">
        <f aca="true" t="shared" si="0" ref="E7:E16">F7+T7+U7+X7+Y7+Z7+AA7+AB7</f>
        <v>11052</v>
      </c>
      <c r="F7" s="113">
        <f aca="true" t="shared" si="1" ref="F7:F16">H7+L7+P7+Q7+R7+S7</f>
        <v>7639</v>
      </c>
      <c r="G7" s="114"/>
      <c r="H7" s="60">
        <v>6198</v>
      </c>
      <c r="I7" s="16"/>
      <c r="J7" s="16"/>
      <c r="K7" s="16"/>
      <c r="L7" s="60">
        <v>1401</v>
      </c>
      <c r="M7" s="16"/>
      <c r="N7" s="16"/>
      <c r="O7" s="16"/>
      <c r="P7" s="60">
        <v>3</v>
      </c>
      <c r="Q7" s="60">
        <v>0</v>
      </c>
      <c r="R7" s="60">
        <v>37</v>
      </c>
      <c r="S7" s="60">
        <v>0</v>
      </c>
      <c r="T7" s="60">
        <v>1562</v>
      </c>
      <c r="U7" s="62">
        <f>SUM(V7:W7)</f>
        <v>395</v>
      </c>
      <c r="V7" s="60">
        <v>134</v>
      </c>
      <c r="W7" s="60">
        <v>261</v>
      </c>
      <c r="X7" s="60">
        <v>19</v>
      </c>
      <c r="Y7" s="60">
        <v>739</v>
      </c>
      <c r="Z7" s="60">
        <v>187</v>
      </c>
      <c r="AA7" s="60">
        <v>511</v>
      </c>
      <c r="AB7" s="64">
        <v>0</v>
      </c>
    </row>
    <row r="8" spans="2:28" s="19" customFormat="1" ht="22.5" customHeight="1">
      <c r="B8" s="86"/>
      <c r="C8" s="88" t="s">
        <v>1</v>
      </c>
      <c r="D8" s="89"/>
      <c r="E8" s="67">
        <f t="shared" si="0"/>
        <v>6497</v>
      </c>
      <c r="F8" s="79">
        <f t="shared" si="1"/>
        <v>4067</v>
      </c>
      <c r="G8" s="80"/>
      <c r="H8" s="61">
        <f>SUM(I8:K8)</f>
        <v>3102</v>
      </c>
      <c r="I8" s="22">
        <v>375</v>
      </c>
      <c r="J8" s="22">
        <v>315</v>
      </c>
      <c r="K8" s="22">
        <v>2412</v>
      </c>
      <c r="L8" s="61">
        <f>SUM(M8:O8)</f>
        <v>964</v>
      </c>
      <c r="M8" s="22">
        <v>0</v>
      </c>
      <c r="N8" s="22">
        <v>18</v>
      </c>
      <c r="O8" s="22">
        <v>946</v>
      </c>
      <c r="P8" s="22">
        <v>1</v>
      </c>
      <c r="Q8" s="22">
        <v>0</v>
      </c>
      <c r="R8" s="22">
        <v>0</v>
      </c>
      <c r="S8" s="22">
        <v>0</v>
      </c>
      <c r="T8" s="22">
        <v>1238</v>
      </c>
      <c r="U8" s="61">
        <f>SUM(V8:W8)</f>
        <v>177</v>
      </c>
      <c r="V8" s="22">
        <v>55</v>
      </c>
      <c r="W8" s="22">
        <v>122</v>
      </c>
      <c r="X8" s="22">
        <v>17</v>
      </c>
      <c r="Y8" s="22">
        <v>553</v>
      </c>
      <c r="Z8" s="22">
        <v>130</v>
      </c>
      <c r="AA8" s="22">
        <v>315</v>
      </c>
      <c r="AB8" s="23">
        <v>0</v>
      </c>
    </row>
    <row r="9" spans="2:28" s="19" customFormat="1" ht="22.5" customHeight="1">
      <c r="B9" s="86"/>
      <c r="C9" s="88" t="s">
        <v>15</v>
      </c>
      <c r="D9" s="89"/>
      <c r="E9" s="67">
        <f t="shared" si="0"/>
        <v>6373</v>
      </c>
      <c r="F9" s="79">
        <f t="shared" si="1"/>
        <v>4063</v>
      </c>
      <c r="G9" s="80"/>
      <c r="H9" s="61">
        <f>SUM(I9:K9)</f>
        <v>3098</v>
      </c>
      <c r="I9" s="22">
        <v>375</v>
      </c>
      <c r="J9" s="22">
        <v>315</v>
      </c>
      <c r="K9" s="22">
        <v>2408</v>
      </c>
      <c r="L9" s="61">
        <f>SUM(M9:O9)</f>
        <v>964</v>
      </c>
      <c r="M9" s="22">
        <v>0</v>
      </c>
      <c r="N9" s="22">
        <v>18</v>
      </c>
      <c r="O9" s="22">
        <v>946</v>
      </c>
      <c r="P9" s="22">
        <v>1</v>
      </c>
      <c r="Q9" s="22">
        <v>0</v>
      </c>
      <c r="R9" s="22">
        <v>0</v>
      </c>
      <c r="S9" s="22">
        <v>0</v>
      </c>
      <c r="T9" s="22">
        <v>1226</v>
      </c>
      <c r="U9" s="61">
        <f>SUM(V9:W9)</f>
        <v>177</v>
      </c>
      <c r="V9" s="22">
        <v>55</v>
      </c>
      <c r="W9" s="22">
        <v>122</v>
      </c>
      <c r="X9" s="22">
        <v>15</v>
      </c>
      <c r="Y9" s="22">
        <v>506</v>
      </c>
      <c r="Z9" s="22">
        <v>101</v>
      </c>
      <c r="AA9" s="22">
        <v>285</v>
      </c>
      <c r="AB9" s="23">
        <v>0</v>
      </c>
    </row>
    <row r="10" spans="2:28" s="19" customFormat="1" ht="22.5" customHeight="1">
      <c r="B10" s="86"/>
      <c r="C10" s="88" t="s">
        <v>2</v>
      </c>
      <c r="D10" s="89"/>
      <c r="E10" s="67">
        <f t="shared" si="0"/>
        <v>370711</v>
      </c>
      <c r="F10" s="79">
        <f t="shared" si="1"/>
        <v>190598</v>
      </c>
      <c r="G10" s="80"/>
      <c r="H10" s="22">
        <v>147413</v>
      </c>
      <c r="I10" s="25"/>
      <c r="J10" s="25"/>
      <c r="K10" s="25"/>
      <c r="L10" s="22">
        <v>41770</v>
      </c>
      <c r="M10" s="25"/>
      <c r="N10" s="25"/>
      <c r="O10" s="25"/>
      <c r="P10" s="22">
        <v>201</v>
      </c>
      <c r="Q10" s="22">
        <v>54</v>
      </c>
      <c r="R10" s="22">
        <v>1154</v>
      </c>
      <c r="S10" s="22">
        <v>6</v>
      </c>
      <c r="T10" s="22">
        <v>79281</v>
      </c>
      <c r="U10" s="22">
        <v>16718</v>
      </c>
      <c r="V10" s="55"/>
      <c r="W10" s="55"/>
      <c r="X10" s="22">
        <v>927</v>
      </c>
      <c r="Y10" s="22">
        <v>55731</v>
      </c>
      <c r="Z10" s="22">
        <v>8531</v>
      </c>
      <c r="AA10" s="22">
        <v>18850</v>
      </c>
      <c r="AB10" s="23">
        <v>75</v>
      </c>
    </row>
    <row r="11" spans="2:28" s="19" customFormat="1" ht="22.5" customHeight="1" thickBot="1">
      <c r="B11" s="87"/>
      <c r="C11" s="90" t="s">
        <v>3</v>
      </c>
      <c r="D11" s="91"/>
      <c r="E11" s="68">
        <f t="shared" si="0"/>
        <v>528333</v>
      </c>
      <c r="F11" s="111">
        <f t="shared" si="1"/>
        <v>295511</v>
      </c>
      <c r="G11" s="112"/>
      <c r="H11" s="29">
        <v>233697</v>
      </c>
      <c r="I11" s="28"/>
      <c r="J11" s="28"/>
      <c r="K11" s="28"/>
      <c r="L11" s="29">
        <v>58087</v>
      </c>
      <c r="M11" s="28"/>
      <c r="N11" s="28"/>
      <c r="O11" s="28"/>
      <c r="P11" s="29">
        <v>328</v>
      </c>
      <c r="Q11" s="29">
        <v>80</v>
      </c>
      <c r="R11" s="29">
        <v>3311</v>
      </c>
      <c r="S11" s="29">
        <v>8</v>
      </c>
      <c r="T11" s="29">
        <v>101271</v>
      </c>
      <c r="U11" s="63">
        <f>SUM(V11:W11)</f>
        <v>23635</v>
      </c>
      <c r="V11" s="29">
        <v>12073</v>
      </c>
      <c r="W11" s="29">
        <v>11562</v>
      </c>
      <c r="X11" s="29">
        <v>1049</v>
      </c>
      <c r="Y11" s="29">
        <v>68231</v>
      </c>
      <c r="Z11" s="29">
        <v>10216</v>
      </c>
      <c r="AA11" s="29">
        <v>28288</v>
      </c>
      <c r="AB11" s="65">
        <v>132</v>
      </c>
    </row>
    <row r="12" spans="2:29" s="19" customFormat="1" ht="22.5" customHeight="1">
      <c r="B12" s="85" t="str">
        <f>AC1-1&amp;"年"</f>
        <v>21年</v>
      </c>
      <c r="C12" s="92" t="s">
        <v>0</v>
      </c>
      <c r="D12" s="93"/>
      <c r="E12" s="66">
        <f t="shared" si="0"/>
        <v>11343</v>
      </c>
      <c r="F12" s="113">
        <f t="shared" si="1"/>
        <v>7759</v>
      </c>
      <c r="G12" s="114"/>
      <c r="H12" s="60">
        <v>6154</v>
      </c>
      <c r="I12" s="16"/>
      <c r="J12" s="16"/>
      <c r="K12" s="16"/>
      <c r="L12" s="60">
        <v>1533</v>
      </c>
      <c r="M12" s="16"/>
      <c r="N12" s="16"/>
      <c r="O12" s="16"/>
      <c r="P12" s="60">
        <v>10</v>
      </c>
      <c r="Q12" s="60">
        <v>3</v>
      </c>
      <c r="R12" s="60">
        <v>59</v>
      </c>
      <c r="S12" s="60">
        <v>0</v>
      </c>
      <c r="T12" s="60">
        <v>1638</v>
      </c>
      <c r="U12" s="62">
        <f>SUM(V12:W12)</f>
        <v>366</v>
      </c>
      <c r="V12" s="60">
        <v>64</v>
      </c>
      <c r="W12" s="60">
        <v>302</v>
      </c>
      <c r="X12" s="60">
        <v>11</v>
      </c>
      <c r="Y12" s="60">
        <v>882</v>
      </c>
      <c r="Z12" s="60">
        <v>192</v>
      </c>
      <c r="AA12" s="60">
        <v>495</v>
      </c>
      <c r="AB12" s="64">
        <v>0</v>
      </c>
      <c r="AC12" s="78"/>
    </row>
    <row r="13" spans="2:29" s="19" customFormat="1" ht="22.5" customHeight="1">
      <c r="B13" s="86"/>
      <c r="C13" s="88" t="s">
        <v>1</v>
      </c>
      <c r="D13" s="89"/>
      <c r="E13" s="67">
        <f t="shared" si="0"/>
        <v>6603</v>
      </c>
      <c r="F13" s="79">
        <f t="shared" si="1"/>
        <v>4068</v>
      </c>
      <c r="G13" s="80"/>
      <c r="H13" s="61">
        <f>SUM(I13:K13)</f>
        <v>3005</v>
      </c>
      <c r="I13" s="22">
        <v>334</v>
      </c>
      <c r="J13" s="22">
        <v>251</v>
      </c>
      <c r="K13" s="22">
        <v>2420</v>
      </c>
      <c r="L13" s="61">
        <f>SUM(M13:O13)</f>
        <v>1054</v>
      </c>
      <c r="M13" s="22">
        <v>0</v>
      </c>
      <c r="N13" s="22">
        <v>38</v>
      </c>
      <c r="O13" s="22">
        <v>1016</v>
      </c>
      <c r="P13" s="22">
        <v>9</v>
      </c>
      <c r="Q13" s="22">
        <v>0</v>
      </c>
      <c r="R13" s="22">
        <v>0</v>
      </c>
      <c r="S13" s="22">
        <v>0</v>
      </c>
      <c r="T13" s="22">
        <v>1273</v>
      </c>
      <c r="U13" s="61">
        <f>SUM(V13:W13)</f>
        <v>200</v>
      </c>
      <c r="V13" s="22">
        <v>33</v>
      </c>
      <c r="W13" s="22">
        <v>167</v>
      </c>
      <c r="X13" s="22">
        <v>10</v>
      </c>
      <c r="Y13" s="22">
        <v>615</v>
      </c>
      <c r="Z13" s="22">
        <v>147</v>
      </c>
      <c r="AA13" s="22">
        <v>290</v>
      </c>
      <c r="AB13" s="23">
        <v>0</v>
      </c>
      <c r="AC13" s="78"/>
    </row>
    <row r="14" spans="2:29" s="19" customFormat="1" ht="22.5" customHeight="1">
      <c r="B14" s="86"/>
      <c r="C14" s="88" t="s">
        <v>15</v>
      </c>
      <c r="D14" s="89"/>
      <c r="E14" s="67">
        <f t="shared" si="0"/>
        <v>6497</v>
      </c>
      <c r="F14" s="79">
        <f t="shared" si="1"/>
        <v>4058</v>
      </c>
      <c r="G14" s="80"/>
      <c r="H14" s="61">
        <f>SUM(I14:K14)</f>
        <v>3000</v>
      </c>
      <c r="I14" s="22">
        <v>334</v>
      </c>
      <c r="J14" s="22">
        <v>251</v>
      </c>
      <c r="K14" s="22">
        <v>2415</v>
      </c>
      <c r="L14" s="61">
        <f>SUM(M14:O14)</f>
        <v>1050</v>
      </c>
      <c r="M14" s="22">
        <v>0</v>
      </c>
      <c r="N14" s="22">
        <v>38</v>
      </c>
      <c r="O14" s="22">
        <v>1012</v>
      </c>
      <c r="P14" s="22">
        <v>8</v>
      </c>
      <c r="Q14" s="22">
        <v>0</v>
      </c>
      <c r="R14" s="22">
        <v>0</v>
      </c>
      <c r="S14" s="22">
        <v>0</v>
      </c>
      <c r="T14" s="22">
        <v>1263</v>
      </c>
      <c r="U14" s="61">
        <f>SUM(V14:W14)</f>
        <v>199</v>
      </c>
      <c r="V14" s="22">
        <v>33</v>
      </c>
      <c r="W14" s="22">
        <v>166</v>
      </c>
      <c r="X14" s="22">
        <v>8</v>
      </c>
      <c r="Y14" s="22">
        <v>584</v>
      </c>
      <c r="Z14" s="22">
        <v>123</v>
      </c>
      <c r="AA14" s="22">
        <v>262</v>
      </c>
      <c r="AB14" s="23">
        <v>0</v>
      </c>
      <c r="AC14" s="78"/>
    </row>
    <row r="15" spans="2:29" s="19" customFormat="1" ht="22.5" customHeight="1">
      <c r="B15" s="86"/>
      <c r="C15" s="88" t="s">
        <v>2</v>
      </c>
      <c r="D15" s="89"/>
      <c r="E15" s="67">
        <f t="shared" si="0"/>
        <v>371298</v>
      </c>
      <c r="F15" s="79">
        <f t="shared" si="1"/>
        <v>189921</v>
      </c>
      <c r="G15" s="80"/>
      <c r="H15" s="22">
        <v>145588</v>
      </c>
      <c r="I15" s="25"/>
      <c r="J15" s="25"/>
      <c r="K15" s="25"/>
      <c r="L15" s="22">
        <v>43004</v>
      </c>
      <c r="M15" s="25"/>
      <c r="N15" s="25"/>
      <c r="O15" s="25"/>
      <c r="P15" s="22">
        <v>240</v>
      </c>
      <c r="Q15" s="22">
        <v>46</v>
      </c>
      <c r="R15" s="22">
        <v>1038</v>
      </c>
      <c r="S15" s="22">
        <v>5</v>
      </c>
      <c r="T15" s="22">
        <v>74432</v>
      </c>
      <c r="U15" s="22">
        <v>16350</v>
      </c>
      <c r="V15" s="55"/>
      <c r="W15" s="55"/>
      <c r="X15" s="22">
        <v>885</v>
      </c>
      <c r="Y15" s="22">
        <v>64738</v>
      </c>
      <c r="Z15" s="22">
        <v>7418</v>
      </c>
      <c r="AA15" s="22">
        <v>17528</v>
      </c>
      <c r="AB15" s="23">
        <v>26</v>
      </c>
      <c r="AC15" s="78"/>
    </row>
    <row r="16" spans="2:29" s="19" customFormat="1" ht="22.5" customHeight="1" thickBot="1">
      <c r="B16" s="87"/>
      <c r="C16" s="90" t="s">
        <v>3</v>
      </c>
      <c r="D16" s="91"/>
      <c r="E16" s="68">
        <f t="shared" si="0"/>
        <v>527006</v>
      </c>
      <c r="F16" s="111">
        <f t="shared" si="1"/>
        <v>292605</v>
      </c>
      <c r="G16" s="112"/>
      <c r="H16" s="29">
        <v>228939</v>
      </c>
      <c r="I16" s="28"/>
      <c r="J16" s="28"/>
      <c r="K16" s="28"/>
      <c r="L16" s="29">
        <v>60164</v>
      </c>
      <c r="M16" s="28"/>
      <c r="N16" s="28"/>
      <c r="O16" s="28"/>
      <c r="P16" s="29">
        <v>269</v>
      </c>
      <c r="Q16" s="29">
        <v>81</v>
      </c>
      <c r="R16" s="29">
        <v>3147</v>
      </c>
      <c r="S16" s="29">
        <v>5</v>
      </c>
      <c r="T16" s="29">
        <v>95439</v>
      </c>
      <c r="U16" s="63">
        <f>SUM(V16:W16)</f>
        <v>23225</v>
      </c>
      <c r="V16" s="29">
        <v>11882</v>
      </c>
      <c r="W16" s="29">
        <v>11343</v>
      </c>
      <c r="X16" s="29">
        <v>992</v>
      </c>
      <c r="Y16" s="29">
        <v>79345</v>
      </c>
      <c r="Z16" s="29">
        <v>8740</v>
      </c>
      <c r="AA16" s="29">
        <v>26588</v>
      </c>
      <c r="AB16" s="65">
        <v>72</v>
      </c>
      <c r="AC16" s="78"/>
    </row>
    <row r="17" spans="2:12" s="11" customFormat="1" ht="22.5" customHeight="1">
      <c r="B17" s="32"/>
      <c r="C17" s="32"/>
      <c r="D17" s="33"/>
      <c r="L17" s="77"/>
    </row>
    <row r="18" spans="2:4" s="11" customFormat="1" ht="22.5" customHeight="1" thickBot="1">
      <c r="B18" s="32" t="s">
        <v>11</v>
      </c>
      <c r="C18" s="32"/>
      <c r="D18" s="12"/>
    </row>
    <row r="19" spans="2:28" s="19" customFormat="1" ht="22.5" customHeight="1">
      <c r="B19" s="85" t="str">
        <f>B7</f>
        <v>22年</v>
      </c>
      <c r="C19" s="92" t="s">
        <v>0</v>
      </c>
      <c r="D19" s="93"/>
      <c r="E19" s="70">
        <f aca="true" t="shared" si="2" ref="E19:E28">F19+T19+U19+X19+Y19+Z19+AA19+AB19</f>
        <v>100.00000000000003</v>
      </c>
      <c r="F19" s="81">
        <f aca="true" t="shared" si="3" ref="F19:F28">F7/$E7*100</f>
        <v>69.11871154542165</v>
      </c>
      <c r="G19" s="82"/>
      <c r="H19" s="35">
        <f aca="true" t="shared" si="4" ref="H19:H28">H7/$E7*100</f>
        <v>56.08034744842563</v>
      </c>
      <c r="I19" s="36"/>
      <c r="J19" s="36"/>
      <c r="K19" s="36"/>
      <c r="L19" s="35">
        <f aca="true" t="shared" si="5" ref="L19:L28">L7/$E7*100</f>
        <v>12.676438653637351</v>
      </c>
      <c r="M19" s="36"/>
      <c r="N19" s="36"/>
      <c r="O19" s="36"/>
      <c r="P19" s="35">
        <f aca="true" t="shared" si="6" ref="P19:AB19">P7/$E7*100</f>
        <v>0.02714440825190011</v>
      </c>
      <c r="Q19" s="35">
        <f t="shared" si="6"/>
        <v>0</v>
      </c>
      <c r="R19" s="35">
        <f t="shared" si="6"/>
        <v>0.33478103510676804</v>
      </c>
      <c r="S19" s="35">
        <f t="shared" si="6"/>
        <v>0</v>
      </c>
      <c r="T19" s="35">
        <f t="shared" si="6"/>
        <v>14.13318856315599</v>
      </c>
      <c r="U19" s="35">
        <f t="shared" si="6"/>
        <v>3.574013753166848</v>
      </c>
      <c r="V19" s="35">
        <f t="shared" si="6"/>
        <v>1.2124502352515383</v>
      </c>
      <c r="W19" s="35">
        <f t="shared" si="6"/>
        <v>2.3615635179153096</v>
      </c>
      <c r="X19" s="35">
        <f t="shared" si="6"/>
        <v>0.17191458559536735</v>
      </c>
      <c r="Y19" s="35">
        <f t="shared" si="6"/>
        <v>6.686572566051393</v>
      </c>
      <c r="Z19" s="35">
        <f t="shared" si="6"/>
        <v>1.6920014477017735</v>
      </c>
      <c r="AA19" s="35">
        <f t="shared" si="6"/>
        <v>4.623597538906985</v>
      </c>
      <c r="AB19" s="37">
        <f t="shared" si="6"/>
        <v>0</v>
      </c>
    </row>
    <row r="20" spans="2:28" s="19" customFormat="1" ht="22.5" customHeight="1">
      <c r="B20" s="86"/>
      <c r="C20" s="88" t="s">
        <v>1</v>
      </c>
      <c r="D20" s="89"/>
      <c r="E20" s="71">
        <f t="shared" si="2"/>
        <v>100.00000000000001</v>
      </c>
      <c r="F20" s="83">
        <f t="shared" si="3"/>
        <v>62.598122210250885</v>
      </c>
      <c r="G20" s="84"/>
      <c r="H20" s="39">
        <f t="shared" si="4"/>
        <v>47.74511312913653</v>
      </c>
      <c r="I20" s="39">
        <f aca="true" t="shared" si="7" ref="I20:K21">I8/$E8*100</f>
        <v>5.7718947206402955</v>
      </c>
      <c r="J20" s="39">
        <f t="shared" si="7"/>
        <v>4.848391565337849</v>
      </c>
      <c r="K20" s="39">
        <f t="shared" si="7"/>
        <v>37.12482684315838</v>
      </c>
      <c r="L20" s="39">
        <f t="shared" si="5"/>
        <v>14.837617361859321</v>
      </c>
      <c r="M20" s="39">
        <f aca="true" t="shared" si="8" ref="M20:O21">M8/$E8*100</f>
        <v>0</v>
      </c>
      <c r="N20" s="39">
        <f t="shared" si="8"/>
        <v>0.2770509465907342</v>
      </c>
      <c r="O20" s="39">
        <f t="shared" si="8"/>
        <v>14.560566415268585</v>
      </c>
      <c r="P20" s="39">
        <f aca="true" t="shared" si="9" ref="P20:AB20">P8/$E8*100</f>
        <v>0.015391719255040789</v>
      </c>
      <c r="Q20" s="39">
        <f t="shared" si="9"/>
        <v>0</v>
      </c>
      <c r="R20" s="39">
        <f t="shared" si="9"/>
        <v>0</v>
      </c>
      <c r="S20" s="39">
        <f t="shared" si="9"/>
        <v>0</v>
      </c>
      <c r="T20" s="39">
        <f t="shared" si="9"/>
        <v>19.054948437740496</v>
      </c>
      <c r="U20" s="39">
        <f t="shared" si="9"/>
        <v>2.7243343081422196</v>
      </c>
      <c r="V20" s="39">
        <f t="shared" si="9"/>
        <v>0.8465445590272433</v>
      </c>
      <c r="W20" s="39">
        <f t="shared" si="9"/>
        <v>1.8777897491149762</v>
      </c>
      <c r="X20" s="39">
        <f t="shared" si="9"/>
        <v>0.2616592273356934</v>
      </c>
      <c r="Y20" s="39">
        <f t="shared" si="9"/>
        <v>8.511620748037556</v>
      </c>
      <c r="Z20" s="39">
        <f t="shared" si="9"/>
        <v>2.0009235031553025</v>
      </c>
      <c r="AA20" s="39">
        <f t="shared" si="9"/>
        <v>4.848391565337849</v>
      </c>
      <c r="AB20" s="40">
        <f t="shared" si="9"/>
        <v>0</v>
      </c>
    </row>
    <row r="21" spans="2:28" s="19" customFormat="1" ht="22.5" customHeight="1">
      <c r="B21" s="86"/>
      <c r="C21" s="88" t="s">
        <v>15</v>
      </c>
      <c r="D21" s="89"/>
      <c r="E21" s="71">
        <f t="shared" si="2"/>
        <v>100.00000000000001</v>
      </c>
      <c r="F21" s="83">
        <f t="shared" si="3"/>
        <v>63.753334379413154</v>
      </c>
      <c r="G21" s="84"/>
      <c r="H21" s="39">
        <f t="shared" si="4"/>
        <v>48.61132904440609</v>
      </c>
      <c r="I21" s="39">
        <f t="shared" si="7"/>
        <v>5.884198964380982</v>
      </c>
      <c r="J21" s="39">
        <f t="shared" si="7"/>
        <v>4.942727130080025</v>
      </c>
      <c r="K21" s="39">
        <f t="shared" si="7"/>
        <v>37.784402949945076</v>
      </c>
      <c r="L21" s="39">
        <f t="shared" si="5"/>
        <v>15.126314137768713</v>
      </c>
      <c r="M21" s="39">
        <f t="shared" si="8"/>
        <v>0</v>
      </c>
      <c r="N21" s="39">
        <f t="shared" si="8"/>
        <v>0.28244155029028717</v>
      </c>
      <c r="O21" s="39">
        <f t="shared" si="8"/>
        <v>14.843872587478424</v>
      </c>
      <c r="P21" s="39">
        <f aca="true" t="shared" si="10" ref="P21:AB21">P9/$E9*100</f>
        <v>0.01569119723834929</v>
      </c>
      <c r="Q21" s="39">
        <f t="shared" si="10"/>
        <v>0</v>
      </c>
      <c r="R21" s="39">
        <f t="shared" si="10"/>
        <v>0</v>
      </c>
      <c r="S21" s="39">
        <f t="shared" si="10"/>
        <v>0</v>
      </c>
      <c r="T21" s="39">
        <f t="shared" si="10"/>
        <v>19.237407814216226</v>
      </c>
      <c r="U21" s="39">
        <f t="shared" si="10"/>
        <v>2.7773419111878237</v>
      </c>
      <c r="V21" s="39">
        <f t="shared" si="10"/>
        <v>0.8630158481092107</v>
      </c>
      <c r="W21" s="39">
        <f t="shared" si="10"/>
        <v>1.914326063078613</v>
      </c>
      <c r="X21" s="39">
        <f t="shared" si="10"/>
        <v>0.2353679585752393</v>
      </c>
      <c r="Y21" s="39">
        <f t="shared" si="10"/>
        <v>7.939745802604739</v>
      </c>
      <c r="Z21" s="39">
        <f t="shared" si="10"/>
        <v>1.5848109210732777</v>
      </c>
      <c r="AA21" s="39">
        <f t="shared" si="10"/>
        <v>4.471991212929546</v>
      </c>
      <c r="AB21" s="40">
        <f t="shared" si="10"/>
        <v>0</v>
      </c>
    </row>
    <row r="22" spans="2:28" s="19" customFormat="1" ht="22.5" customHeight="1">
      <c r="B22" s="86"/>
      <c r="C22" s="88" t="s">
        <v>2</v>
      </c>
      <c r="D22" s="89"/>
      <c r="E22" s="71">
        <f t="shared" si="2"/>
        <v>100.00000000000001</v>
      </c>
      <c r="F22" s="83">
        <f t="shared" si="3"/>
        <v>51.4141743838192</v>
      </c>
      <c r="G22" s="84"/>
      <c r="H22" s="39">
        <f t="shared" si="4"/>
        <v>39.764938186350015</v>
      </c>
      <c r="I22" s="41"/>
      <c r="J22" s="41"/>
      <c r="K22" s="41"/>
      <c r="L22" s="39">
        <f t="shared" si="5"/>
        <v>11.267537245994859</v>
      </c>
      <c r="M22" s="41"/>
      <c r="N22" s="41"/>
      <c r="O22" s="41"/>
      <c r="P22" s="39">
        <f aca="true" t="shared" si="11" ref="P22:U28">P10/$E10*100</f>
        <v>0.054220133742996564</v>
      </c>
      <c r="Q22" s="39">
        <f t="shared" si="11"/>
        <v>0.014566603095133406</v>
      </c>
      <c r="R22" s="39">
        <f t="shared" si="11"/>
        <v>0.31129370318118427</v>
      </c>
      <c r="S22" s="39">
        <f t="shared" si="11"/>
        <v>0.001618511455014823</v>
      </c>
      <c r="T22" s="39">
        <f t="shared" si="11"/>
        <v>21.386201110838364</v>
      </c>
      <c r="U22" s="39">
        <f t="shared" si="11"/>
        <v>4.509712417489635</v>
      </c>
      <c r="V22" s="56"/>
      <c r="W22" s="56"/>
      <c r="X22" s="39">
        <f aca="true" t="shared" si="12" ref="X22:AB28">X10/$E10*100</f>
        <v>0.25006001979979015</v>
      </c>
      <c r="Y22" s="39">
        <f t="shared" si="12"/>
        <v>15.033543649905182</v>
      </c>
      <c r="Z22" s="39">
        <f t="shared" si="12"/>
        <v>2.301253537121909</v>
      </c>
      <c r="AA22" s="39">
        <f t="shared" si="12"/>
        <v>5.084823487838235</v>
      </c>
      <c r="AB22" s="40">
        <f t="shared" si="12"/>
        <v>0.020231393187685288</v>
      </c>
    </row>
    <row r="23" spans="2:28" s="19" customFormat="1" ht="22.5" customHeight="1" thickBot="1">
      <c r="B23" s="87"/>
      <c r="C23" s="90" t="s">
        <v>3</v>
      </c>
      <c r="D23" s="91"/>
      <c r="E23" s="69">
        <f t="shared" si="2"/>
        <v>100</v>
      </c>
      <c r="F23" s="127">
        <f t="shared" si="3"/>
        <v>55.93271667679286</v>
      </c>
      <c r="G23" s="128"/>
      <c r="H23" s="39">
        <f t="shared" si="4"/>
        <v>44.23289856965209</v>
      </c>
      <c r="I23" s="42"/>
      <c r="J23" s="42"/>
      <c r="K23" s="42"/>
      <c r="L23" s="39">
        <f t="shared" si="5"/>
        <v>10.994391794568955</v>
      </c>
      <c r="M23" s="42"/>
      <c r="N23" s="42"/>
      <c r="O23" s="42"/>
      <c r="P23" s="39">
        <f t="shared" si="11"/>
        <v>0.0620820580959357</v>
      </c>
      <c r="Q23" s="39">
        <f t="shared" si="11"/>
        <v>0.015141965389252611</v>
      </c>
      <c r="R23" s="39">
        <f t="shared" si="11"/>
        <v>0.6266880925476925</v>
      </c>
      <c r="S23" s="39">
        <f t="shared" si="11"/>
        <v>0.0015141965389252612</v>
      </c>
      <c r="T23" s="39">
        <f t="shared" si="11"/>
        <v>19.168024711687515</v>
      </c>
      <c r="U23" s="39">
        <f t="shared" si="11"/>
        <v>4.473504399687318</v>
      </c>
      <c r="V23" s="39">
        <f aca="true" t="shared" si="13" ref="V23:W26">V11/$E11*100</f>
        <v>2.285111851805585</v>
      </c>
      <c r="W23" s="39">
        <f t="shared" si="13"/>
        <v>2.1883925478817337</v>
      </c>
      <c r="X23" s="39">
        <f t="shared" si="12"/>
        <v>0.19854902116657486</v>
      </c>
      <c r="Y23" s="39">
        <f t="shared" si="12"/>
        <v>12.914393005926186</v>
      </c>
      <c r="Z23" s="39">
        <f t="shared" si="12"/>
        <v>1.9336289802075586</v>
      </c>
      <c r="AA23" s="39">
        <f t="shared" si="12"/>
        <v>5.354198961639724</v>
      </c>
      <c r="AB23" s="40">
        <f t="shared" si="12"/>
        <v>0.024984242892266806</v>
      </c>
    </row>
    <row r="24" spans="2:28" s="19" customFormat="1" ht="22.5" customHeight="1">
      <c r="B24" s="85" t="str">
        <f>B12</f>
        <v>21年</v>
      </c>
      <c r="C24" s="92" t="s">
        <v>0</v>
      </c>
      <c r="D24" s="93"/>
      <c r="E24" s="71">
        <f t="shared" si="2"/>
        <v>100.00000000000003</v>
      </c>
      <c r="F24" s="81">
        <f>F12/$E12*100</f>
        <v>68.4034206118311</v>
      </c>
      <c r="G24" s="82"/>
      <c r="H24" s="35">
        <f>H12/$E12*100</f>
        <v>54.25372476417174</v>
      </c>
      <c r="I24" s="36"/>
      <c r="J24" s="36"/>
      <c r="K24" s="36"/>
      <c r="L24" s="35">
        <f t="shared" si="5"/>
        <v>13.514943136736314</v>
      </c>
      <c r="M24" s="36"/>
      <c r="N24" s="36"/>
      <c r="O24" s="36"/>
      <c r="P24" s="35">
        <f t="shared" si="11"/>
        <v>0.08816009873931059</v>
      </c>
      <c r="Q24" s="35">
        <f t="shared" si="11"/>
        <v>0.026448029621793177</v>
      </c>
      <c r="R24" s="35">
        <f t="shared" si="11"/>
        <v>0.5201445825619324</v>
      </c>
      <c r="S24" s="35">
        <f t="shared" si="11"/>
        <v>0</v>
      </c>
      <c r="T24" s="35">
        <f t="shared" si="11"/>
        <v>14.440624173499076</v>
      </c>
      <c r="U24" s="35">
        <f t="shared" si="11"/>
        <v>3.226659613858768</v>
      </c>
      <c r="V24" s="35">
        <f t="shared" si="13"/>
        <v>0.5642246319315878</v>
      </c>
      <c r="W24" s="35">
        <f t="shared" si="13"/>
        <v>2.6624349819271798</v>
      </c>
      <c r="X24" s="35">
        <f t="shared" si="12"/>
        <v>0.09697610861324164</v>
      </c>
      <c r="Y24" s="35">
        <f t="shared" si="12"/>
        <v>7.775720708807193</v>
      </c>
      <c r="Z24" s="72">
        <f t="shared" si="12"/>
        <v>1.6926738957947634</v>
      </c>
      <c r="AA24" s="35">
        <f t="shared" si="12"/>
        <v>4.363924887595874</v>
      </c>
      <c r="AB24" s="37">
        <f t="shared" si="12"/>
        <v>0</v>
      </c>
    </row>
    <row r="25" spans="2:28" s="19" customFormat="1" ht="22.5" customHeight="1">
      <c r="B25" s="86"/>
      <c r="C25" s="88" t="s">
        <v>1</v>
      </c>
      <c r="D25" s="89"/>
      <c r="E25" s="71">
        <f t="shared" si="2"/>
        <v>99.99999999999999</v>
      </c>
      <c r="F25" s="83">
        <f t="shared" si="3"/>
        <v>61.608359836437984</v>
      </c>
      <c r="G25" s="84"/>
      <c r="H25" s="39">
        <f t="shared" si="4"/>
        <v>45.50961684082993</v>
      </c>
      <c r="I25" s="39">
        <f aca="true" t="shared" si="14" ref="I25:K26">I13/$E13*100</f>
        <v>5.058306830228684</v>
      </c>
      <c r="J25" s="39">
        <f t="shared" si="14"/>
        <v>3.801302438285628</v>
      </c>
      <c r="K25" s="39">
        <f t="shared" si="14"/>
        <v>36.650007572315616</v>
      </c>
      <c r="L25" s="39">
        <f t="shared" si="5"/>
        <v>15.96244131455399</v>
      </c>
      <c r="M25" s="39">
        <f aca="true" t="shared" si="15" ref="M25:O26">M13/$E13*100</f>
        <v>0</v>
      </c>
      <c r="N25" s="39">
        <f t="shared" si="15"/>
        <v>0.5754959866727245</v>
      </c>
      <c r="O25" s="39">
        <f t="shared" si="15"/>
        <v>15.386945327881266</v>
      </c>
      <c r="P25" s="39">
        <f t="shared" si="11"/>
        <v>0.13630168105406634</v>
      </c>
      <c r="Q25" s="39">
        <f t="shared" si="11"/>
        <v>0</v>
      </c>
      <c r="R25" s="39">
        <f t="shared" si="11"/>
        <v>0</v>
      </c>
      <c r="S25" s="39">
        <f t="shared" si="11"/>
        <v>0</v>
      </c>
      <c r="T25" s="39">
        <f t="shared" si="11"/>
        <v>19.279115553536272</v>
      </c>
      <c r="U25" s="39">
        <f t="shared" si="11"/>
        <v>3.0289262456459185</v>
      </c>
      <c r="V25" s="39">
        <f t="shared" si="13"/>
        <v>0.49977283053157656</v>
      </c>
      <c r="W25" s="39">
        <f t="shared" si="13"/>
        <v>2.529153415114342</v>
      </c>
      <c r="X25" s="39">
        <f t="shared" si="12"/>
        <v>0.15144631228229594</v>
      </c>
      <c r="Y25" s="39">
        <f t="shared" si="12"/>
        <v>9.3139482053612</v>
      </c>
      <c r="Z25" s="73">
        <f t="shared" si="12"/>
        <v>2.22626079054975</v>
      </c>
      <c r="AA25" s="39">
        <f t="shared" si="12"/>
        <v>4.391943056186582</v>
      </c>
      <c r="AB25" s="40">
        <f t="shared" si="12"/>
        <v>0</v>
      </c>
    </row>
    <row r="26" spans="2:28" s="19" customFormat="1" ht="22.5" customHeight="1">
      <c r="B26" s="86"/>
      <c r="C26" s="88" t="s">
        <v>15</v>
      </c>
      <c r="D26" s="89"/>
      <c r="E26" s="71">
        <f t="shared" si="2"/>
        <v>99.99999999999999</v>
      </c>
      <c r="F26" s="83">
        <f t="shared" si="3"/>
        <v>62.45959673695551</v>
      </c>
      <c r="G26" s="84"/>
      <c r="H26" s="39">
        <f t="shared" si="4"/>
        <v>46.175157765122364</v>
      </c>
      <c r="I26" s="39">
        <f t="shared" si="14"/>
        <v>5.140834231183623</v>
      </c>
      <c r="J26" s="39">
        <f t="shared" si="14"/>
        <v>3.8633215330152377</v>
      </c>
      <c r="K26" s="39">
        <f t="shared" si="14"/>
        <v>37.1710020009235</v>
      </c>
      <c r="L26" s="39">
        <f t="shared" si="5"/>
        <v>16.161305217792826</v>
      </c>
      <c r="M26" s="39">
        <f t="shared" si="15"/>
        <v>0</v>
      </c>
      <c r="N26" s="39">
        <f t="shared" si="15"/>
        <v>0.5848853316915499</v>
      </c>
      <c r="O26" s="39">
        <f t="shared" si="15"/>
        <v>15.576419886101277</v>
      </c>
      <c r="P26" s="39">
        <f t="shared" si="11"/>
        <v>0.12313375404032631</v>
      </c>
      <c r="Q26" s="39">
        <f t="shared" si="11"/>
        <v>0</v>
      </c>
      <c r="R26" s="39">
        <f t="shared" si="11"/>
        <v>0</v>
      </c>
      <c r="S26" s="39">
        <f t="shared" si="11"/>
        <v>0</v>
      </c>
      <c r="T26" s="39">
        <f t="shared" si="11"/>
        <v>19.439741419116515</v>
      </c>
      <c r="U26" s="39">
        <f t="shared" si="11"/>
        <v>3.062952131753117</v>
      </c>
      <c r="V26" s="39">
        <f t="shared" si="13"/>
        <v>0.507926735416346</v>
      </c>
      <c r="W26" s="39">
        <f t="shared" si="13"/>
        <v>2.5550253963367706</v>
      </c>
      <c r="X26" s="39">
        <f t="shared" si="12"/>
        <v>0.12313375404032631</v>
      </c>
      <c r="Y26" s="39">
        <f t="shared" si="12"/>
        <v>8.98876404494382</v>
      </c>
      <c r="Z26" s="73">
        <f t="shared" si="12"/>
        <v>1.8931814683700168</v>
      </c>
      <c r="AA26" s="39">
        <f t="shared" si="12"/>
        <v>4.032630444820687</v>
      </c>
      <c r="AB26" s="40">
        <f t="shared" si="12"/>
        <v>0</v>
      </c>
    </row>
    <row r="27" spans="2:28" s="19" customFormat="1" ht="22.5" customHeight="1">
      <c r="B27" s="86"/>
      <c r="C27" s="88" t="s">
        <v>2</v>
      </c>
      <c r="D27" s="89"/>
      <c r="E27" s="71">
        <f t="shared" si="2"/>
        <v>99.99999999999999</v>
      </c>
      <c r="F27" s="83">
        <f t="shared" si="3"/>
        <v>51.15055831165264</v>
      </c>
      <c r="G27" s="84"/>
      <c r="H27" s="39">
        <f t="shared" si="4"/>
        <v>39.21055324833422</v>
      </c>
      <c r="I27" s="41"/>
      <c r="J27" s="41"/>
      <c r="K27" s="41"/>
      <c r="L27" s="39">
        <f t="shared" si="5"/>
        <v>11.58207154361187</v>
      </c>
      <c r="M27" s="41"/>
      <c r="N27" s="41"/>
      <c r="O27" s="41"/>
      <c r="P27" s="39">
        <f t="shared" si="11"/>
        <v>0.06463810739621544</v>
      </c>
      <c r="Q27" s="39">
        <f t="shared" si="11"/>
        <v>0.012388970584274624</v>
      </c>
      <c r="R27" s="39">
        <f t="shared" si="11"/>
        <v>0.27955981448863176</v>
      </c>
      <c r="S27" s="39">
        <f t="shared" si="11"/>
        <v>0.001346627237421155</v>
      </c>
      <c r="T27" s="39">
        <f t="shared" si="11"/>
        <v>20.04643170714628</v>
      </c>
      <c r="U27" s="39">
        <f t="shared" si="11"/>
        <v>4.403471066367177</v>
      </c>
      <c r="V27" s="56"/>
      <c r="W27" s="56"/>
      <c r="X27" s="39">
        <f t="shared" si="12"/>
        <v>0.23835302102354441</v>
      </c>
      <c r="Y27" s="39">
        <f t="shared" si="12"/>
        <v>17.435590819234147</v>
      </c>
      <c r="Z27" s="73">
        <f t="shared" si="12"/>
        <v>1.9978561694380255</v>
      </c>
      <c r="AA27" s="39">
        <f t="shared" si="12"/>
        <v>4.7207364435036006</v>
      </c>
      <c r="AB27" s="40">
        <f t="shared" si="12"/>
        <v>0.007002461634590006</v>
      </c>
    </row>
    <row r="28" spans="2:28" s="19" customFormat="1" ht="22.5" customHeight="1" thickBot="1">
      <c r="B28" s="87"/>
      <c r="C28" s="90" t="s">
        <v>3</v>
      </c>
      <c r="D28" s="91"/>
      <c r="E28" s="69">
        <f t="shared" si="2"/>
        <v>100.00000000000001</v>
      </c>
      <c r="F28" s="127">
        <f t="shared" si="3"/>
        <v>55.52213826787551</v>
      </c>
      <c r="G28" s="128"/>
      <c r="H28" s="44">
        <f t="shared" si="4"/>
        <v>43.44144089441107</v>
      </c>
      <c r="I28" s="42"/>
      <c r="J28" s="42"/>
      <c r="K28" s="42"/>
      <c r="L28" s="44">
        <f t="shared" si="5"/>
        <v>11.416188809994573</v>
      </c>
      <c r="M28" s="42"/>
      <c r="N28" s="42"/>
      <c r="O28" s="42"/>
      <c r="P28" s="44">
        <f t="shared" si="11"/>
        <v>0.05104306212832491</v>
      </c>
      <c r="Q28" s="44">
        <f t="shared" si="11"/>
        <v>0.015369843986595978</v>
      </c>
      <c r="R28" s="44">
        <f t="shared" si="11"/>
        <v>0.597146901553303</v>
      </c>
      <c r="S28" s="44">
        <f t="shared" si="11"/>
        <v>0.0009487558016417271</v>
      </c>
      <c r="T28" s="44">
        <f t="shared" si="11"/>
        <v>18.109660990576955</v>
      </c>
      <c r="U28" s="44">
        <f t="shared" si="11"/>
        <v>4.406970698625822</v>
      </c>
      <c r="V28" s="44">
        <f>V16/$E16*100</f>
        <v>2.2546232870214</v>
      </c>
      <c r="W28" s="44">
        <f>W16/$E16*100</f>
        <v>2.152347411604422</v>
      </c>
      <c r="X28" s="44">
        <f t="shared" si="12"/>
        <v>0.18823315104571864</v>
      </c>
      <c r="Y28" s="44">
        <f t="shared" si="12"/>
        <v>15.055805816252565</v>
      </c>
      <c r="Z28" s="74">
        <f t="shared" si="12"/>
        <v>1.6584251412697388</v>
      </c>
      <c r="AA28" s="44">
        <f t="shared" si="12"/>
        <v>5.045103850810047</v>
      </c>
      <c r="AB28" s="45">
        <f t="shared" si="12"/>
        <v>0.01366208354364087</v>
      </c>
    </row>
    <row r="29" spans="2:7" s="11" customFormat="1" ht="22.5" customHeight="1">
      <c r="B29" s="32"/>
      <c r="C29" s="32"/>
      <c r="D29" s="46"/>
      <c r="E29" s="32"/>
      <c r="F29" s="32"/>
      <c r="G29" s="32"/>
    </row>
    <row r="30" spans="2:7" s="11" customFormat="1" ht="22.5" customHeight="1">
      <c r="B30" s="32" t="s">
        <v>21</v>
      </c>
      <c r="C30" s="47"/>
      <c r="D30" s="32" t="s">
        <v>22</v>
      </c>
      <c r="F30" s="57"/>
      <c r="G30" s="32" t="s">
        <v>32</v>
      </c>
    </row>
    <row r="31" spans="3:4" s="11" customFormat="1" ht="22.5" customHeight="1">
      <c r="C31" s="48" t="s">
        <v>23</v>
      </c>
      <c r="D31" s="49"/>
    </row>
    <row r="32" spans="3:6" ht="23.25" customHeight="1">
      <c r="C32" s="48"/>
      <c r="D32" s="2"/>
      <c r="E32" s="2"/>
      <c r="F32" s="2"/>
    </row>
    <row r="33" spans="4:6" ht="13.5">
      <c r="D33" s="2"/>
      <c r="E33" s="2"/>
      <c r="F33" s="2"/>
    </row>
    <row r="34" spans="4:6" ht="13.5">
      <c r="D34" s="2"/>
      <c r="E34" s="2"/>
      <c r="F34" s="2"/>
    </row>
    <row r="35" spans="4:6" ht="13.5">
      <c r="D35" s="2"/>
      <c r="E35" s="2"/>
      <c r="F35" s="2"/>
    </row>
    <row r="36" spans="4:6" ht="13.5">
      <c r="D36" s="2"/>
      <c r="E36" s="2"/>
      <c r="F36" s="2"/>
    </row>
    <row r="37" spans="4:6" ht="13.5">
      <c r="D37" s="2"/>
      <c r="E37" s="2"/>
      <c r="F37" s="2"/>
    </row>
    <row r="38" spans="4:6" ht="13.5">
      <c r="D38" s="2"/>
      <c r="E38" s="2"/>
      <c r="F38" s="2"/>
    </row>
    <row r="39" spans="4:6" ht="13.5">
      <c r="D39" s="2"/>
      <c r="E39" s="2"/>
      <c r="F39" s="2"/>
    </row>
    <row r="40" spans="4:6" ht="13.5">
      <c r="D40" s="2"/>
      <c r="E40" s="2"/>
      <c r="F40" s="2"/>
    </row>
    <row r="41" spans="4:6" ht="13.5">
      <c r="D41" s="2"/>
      <c r="E41" s="2"/>
      <c r="F41" s="2"/>
    </row>
    <row r="42" spans="4:6" ht="13.5">
      <c r="D42" s="2"/>
      <c r="E42" s="2"/>
      <c r="F42" s="2"/>
    </row>
    <row r="43" spans="4:6" ht="13.5">
      <c r="D43" s="2"/>
      <c r="E43" s="2"/>
      <c r="F43" s="2"/>
    </row>
    <row r="44" spans="4:6" ht="13.5">
      <c r="D44" s="2"/>
      <c r="E44" s="2"/>
      <c r="F44" s="2"/>
    </row>
    <row r="45" spans="4:6" ht="13.5">
      <c r="D45" s="2"/>
      <c r="E45" s="2"/>
      <c r="F45" s="2"/>
    </row>
    <row r="46" spans="4:6" ht="13.5">
      <c r="D46" s="2"/>
      <c r="E46" s="2"/>
      <c r="F46" s="2"/>
    </row>
    <row r="47" spans="4:6" ht="13.5">
      <c r="D47" s="2"/>
      <c r="E47" s="2"/>
      <c r="F47" s="2"/>
    </row>
    <row r="48" spans="4:6" ht="13.5">
      <c r="D48" s="2"/>
      <c r="E48" s="2"/>
      <c r="F48" s="2"/>
    </row>
    <row r="49" spans="4:6" ht="13.5">
      <c r="D49" s="2"/>
      <c r="E49" s="2"/>
      <c r="F49" s="2"/>
    </row>
    <row r="50" spans="4:6" ht="13.5">
      <c r="D50" s="2"/>
      <c r="E50" s="2"/>
      <c r="F50" s="2"/>
    </row>
    <row r="51" spans="4:6" ht="13.5">
      <c r="D51" s="2"/>
      <c r="E51" s="2"/>
      <c r="F51" s="2"/>
    </row>
    <row r="52" spans="4:6" ht="13.5">
      <c r="D52" s="2"/>
      <c r="E52" s="2"/>
      <c r="F52" s="2"/>
    </row>
    <row r="53" spans="4:6" ht="13.5">
      <c r="D53" s="2"/>
      <c r="E53" s="2"/>
      <c r="F53" s="2"/>
    </row>
    <row r="54" spans="4:6" ht="13.5">
      <c r="D54" s="2"/>
      <c r="E54" s="2"/>
      <c r="F54" s="2"/>
    </row>
    <row r="55" spans="4:6" ht="13.5">
      <c r="D55" s="2"/>
      <c r="E55" s="2"/>
      <c r="F55" s="2"/>
    </row>
  </sheetData>
  <sheetProtection/>
  <mergeCells count="61">
    <mergeCell ref="F28:G28"/>
    <mergeCell ref="C27:D27"/>
    <mergeCell ref="F25:G25"/>
    <mergeCell ref="B12:B16"/>
    <mergeCell ref="C12:D12"/>
    <mergeCell ref="F12:G12"/>
    <mergeCell ref="C13:D13"/>
    <mergeCell ref="C14:D14"/>
    <mergeCell ref="C15:D15"/>
    <mergeCell ref="F15:G15"/>
    <mergeCell ref="F19:G19"/>
    <mergeCell ref="F20:G20"/>
    <mergeCell ref="F21:G21"/>
    <mergeCell ref="F22:G22"/>
    <mergeCell ref="F23:G23"/>
    <mergeCell ref="F24:G24"/>
    <mergeCell ref="F26:G26"/>
    <mergeCell ref="Y2:AB2"/>
    <mergeCell ref="B7:B11"/>
    <mergeCell ref="B4:D6"/>
    <mergeCell ref="E4:E5"/>
    <mergeCell ref="V4:W5"/>
    <mergeCell ref="Z5:Z6"/>
    <mergeCell ref="C10:D10"/>
    <mergeCell ref="C11:D11"/>
    <mergeCell ref="AB5:AB6"/>
    <mergeCell ref="C8:D8"/>
    <mergeCell ref="B19:B23"/>
    <mergeCell ref="B24:B28"/>
    <mergeCell ref="C21:D21"/>
    <mergeCell ref="C22:D22"/>
    <mergeCell ref="C23:D23"/>
    <mergeCell ref="C24:D24"/>
    <mergeCell ref="C25:D25"/>
    <mergeCell ref="C28:D28"/>
    <mergeCell ref="F7:G7"/>
    <mergeCell ref="AA5:AA6"/>
    <mergeCell ref="F4:S4"/>
    <mergeCell ref="F9:G9"/>
    <mergeCell ref="T5:T6"/>
    <mergeCell ref="X5:X6"/>
    <mergeCell ref="C19:D19"/>
    <mergeCell ref="H5:K5"/>
    <mergeCell ref="F8:G8"/>
    <mergeCell ref="S5:S6"/>
    <mergeCell ref="Q5:Q6"/>
    <mergeCell ref="R5:R6"/>
    <mergeCell ref="P5:P6"/>
    <mergeCell ref="C16:D16"/>
    <mergeCell ref="F16:G16"/>
    <mergeCell ref="F11:G11"/>
    <mergeCell ref="F10:G10"/>
    <mergeCell ref="C7:D7"/>
    <mergeCell ref="F27:G27"/>
    <mergeCell ref="C20:D20"/>
    <mergeCell ref="C9:D9"/>
    <mergeCell ref="L5:O5"/>
    <mergeCell ref="C26:D26"/>
    <mergeCell ref="F14:G14"/>
    <mergeCell ref="F13:G13"/>
    <mergeCell ref="F5:G6"/>
  </mergeCells>
  <printOptions horizontalCentered="1" verticalCentered="1"/>
  <pageMargins left="0.5905511811023623" right="0.5905511811023623" top="0" bottom="0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2011-03-07T07:19:23Z</cp:lastPrinted>
  <dcterms:created xsi:type="dcterms:W3CDTF">2000-11-09T06:49:29Z</dcterms:created>
  <dcterms:modified xsi:type="dcterms:W3CDTF">2011-03-07T10:32:05Z</dcterms:modified>
  <cp:category/>
  <cp:version/>
  <cp:contentType/>
  <cp:contentStatus/>
</cp:coreProperties>
</file>