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715" activeTab="0"/>
  </bookViews>
  <sheets>
    <sheet name="第1表～第5表" sheetId="1" r:id="rId1"/>
  </sheets>
  <definedNames>
    <definedName name="_xlnm.Print_Area" localSheetId="0">'第1表～第5表'!$A$1:$R$54</definedName>
  </definedNames>
  <calcPr fullCalcOnLoad="1"/>
</workbook>
</file>

<file path=xl/sharedStrings.xml><?xml version="1.0" encoding="utf-8"?>
<sst xmlns="http://schemas.openxmlformats.org/spreadsheetml/2006/main" count="98" uniqueCount="48">
  <si>
    <t>第１表　分野別教育費</t>
  </si>
  <si>
    <t>教育費総額</t>
  </si>
  <si>
    <t>学校教育費</t>
  </si>
  <si>
    <t>全日制高校</t>
  </si>
  <si>
    <t>定時制高校</t>
  </si>
  <si>
    <t>通信制高校</t>
  </si>
  <si>
    <t>教育行政費</t>
  </si>
  <si>
    <t>第２表　分野別教育費の推移</t>
  </si>
  <si>
    <t>（実額）</t>
  </si>
  <si>
    <t>社会教育費</t>
  </si>
  <si>
    <t>（比率）</t>
  </si>
  <si>
    <t>第３表　財源別教育費の推移</t>
  </si>
  <si>
    <t>計</t>
  </si>
  <si>
    <t>公費組入れ寄付金</t>
  </si>
  <si>
    <t>実額（千円）</t>
  </si>
  <si>
    <t>比率（％）</t>
  </si>
  <si>
    <t>対前年度増加率（％）</t>
  </si>
  <si>
    <t>公費</t>
  </si>
  <si>
    <t>地　　　 方　 　　債</t>
  </si>
  <si>
    <t>府　　支　　出　　金</t>
  </si>
  <si>
    <t>国　庫　補　助　金</t>
  </si>
  <si>
    <t>教　　育　　費　　総　　額</t>
  </si>
  <si>
    <t>区　　　　　　　　　　分</t>
  </si>
  <si>
    <t>区　　　　 分</t>
  </si>
  <si>
    <t>学　校　教　育　費</t>
  </si>
  <si>
    <t>教　育　費　総　額</t>
  </si>
  <si>
    <t>社　会　教　育　費</t>
  </si>
  <si>
    <t>教　育　行　政　費</t>
  </si>
  <si>
    <t>専 修 学 校</t>
  </si>
  <si>
    <t>幼　 稚　 園</t>
  </si>
  <si>
    <t>小　 学　 校</t>
  </si>
  <si>
    <t>中　 学　 校</t>
  </si>
  <si>
    <t>第４表　支出項目別教育費の推移</t>
  </si>
  <si>
    <t>消費的支出</t>
  </si>
  <si>
    <t>資本的支出</t>
  </si>
  <si>
    <t>債務償還費</t>
  </si>
  <si>
    <t>第５表　学校種類別学校教育費の推移</t>
  </si>
  <si>
    <t>全　　学　　校</t>
  </si>
  <si>
    <t>区　　　　　　　分</t>
  </si>
  <si>
    <t>市 町 村 支 出 金</t>
  </si>
  <si>
    <t>第３表つづき　財源別教育費の推移</t>
  </si>
  <si>
    <t xml:space="preserve">       （ 単 位 ： 千 円 ）</t>
  </si>
  <si>
    <t>　　　　（ 単 位 ： ％ ）</t>
  </si>
  <si>
    <t>調　査　結　果　の　概　要　　</t>
  </si>
  <si>
    <t>特別支援学校</t>
  </si>
  <si>
    <t>20（全国）</t>
  </si>
  <si>
    <t>　　　　　　　　　（ 単 位 ： 千 円 、 た だ し 20（全国） は 億 円 ）</t>
  </si>
  <si>
    <t>平成19会計年度分までは、私費（ＰＴＡ寄付金及びその他の寄付金）が学校教育費の財源からとして含んでいました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</si>
</sst>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#,##0.0;[Red]\-#,##0.0"/>
    <numFmt numFmtId="180" formatCode="_ &quot;¥&quot;* #,##0.0_ ;_ &quot;¥&quot;* \-#,##0.0_ ;_ &quot;¥&quot;* &quot;-&quot;?_ ;_ @_ "/>
    <numFmt numFmtId="181" formatCode="_ * #,##0.0_ ;_ * \-#,##0.0_ ;_ * &quot;-&quot;?_ ;_ @_ "/>
    <numFmt numFmtId="182" formatCode="0.0_);[Red]\(0.0\)"/>
    <numFmt numFmtId="183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8" fontId="0" fillId="0" borderId="0" xfId="49" applyFont="1" applyAlignment="1">
      <alignment/>
    </xf>
    <xf numFmtId="38" fontId="0" fillId="0" borderId="13" xfId="49" applyFont="1" applyBorder="1" applyAlignment="1">
      <alignment/>
    </xf>
    <xf numFmtId="38" fontId="0" fillId="0" borderId="0" xfId="49" applyFon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0" fillId="0" borderId="0" xfId="49" applyNumberFormat="1" applyFont="1" applyAlignment="1">
      <alignment/>
    </xf>
    <xf numFmtId="179" fontId="0" fillId="0" borderId="13" xfId="49" applyNumberFormat="1" applyFont="1" applyBorder="1" applyAlignment="1">
      <alignment/>
    </xf>
    <xf numFmtId="179" fontId="0" fillId="0" borderId="14" xfId="49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13" xfId="0" applyNumberFormat="1" applyBorder="1" applyAlignment="1">
      <alignment/>
    </xf>
    <xf numFmtId="38" fontId="0" fillId="0" borderId="14" xfId="49" applyFont="1" applyBorder="1" applyAlignment="1">
      <alignment/>
    </xf>
    <xf numFmtId="0" fontId="0" fillId="0" borderId="15" xfId="0" applyBorder="1" applyAlignment="1">
      <alignment/>
    </xf>
    <xf numFmtId="38" fontId="0" fillId="0" borderId="16" xfId="49" applyFont="1" applyBorder="1" applyAlignment="1">
      <alignment/>
    </xf>
    <xf numFmtId="17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82" fontId="0" fillId="0" borderId="18" xfId="0" applyNumberFormat="1" applyBorder="1" applyAlignment="1">
      <alignment/>
    </xf>
    <xf numFmtId="179" fontId="0" fillId="0" borderId="16" xfId="49" applyNumberFormat="1" applyFont="1" applyBorder="1" applyAlignment="1">
      <alignment/>
    </xf>
    <xf numFmtId="179" fontId="0" fillId="0" borderId="0" xfId="49" applyNumberFormat="1" applyFont="1" applyBorder="1" applyAlignment="1">
      <alignment/>
    </xf>
    <xf numFmtId="179" fontId="0" fillId="0" borderId="18" xfId="49" applyNumberFormat="1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38" fontId="0" fillId="0" borderId="21" xfId="49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178" fontId="0" fillId="0" borderId="21" xfId="0" applyNumberFormat="1" applyFill="1" applyBorder="1" applyAlignment="1">
      <alignment horizontal="right"/>
    </xf>
    <xf numFmtId="38" fontId="0" fillId="0" borderId="19" xfId="49" applyFont="1" applyFill="1" applyBorder="1" applyAlignment="1">
      <alignment/>
    </xf>
    <xf numFmtId="176" fontId="0" fillId="0" borderId="19" xfId="0" applyNumberFormat="1" applyFill="1" applyBorder="1" applyAlignment="1">
      <alignment/>
    </xf>
    <xf numFmtId="178" fontId="0" fillId="0" borderId="19" xfId="0" applyNumberFormat="1" applyFill="1" applyBorder="1" applyAlignment="1">
      <alignment horizontal="right"/>
    </xf>
    <xf numFmtId="38" fontId="0" fillId="0" borderId="16" xfId="49" applyFont="1" applyFill="1" applyBorder="1" applyAlignment="1">
      <alignment/>
    </xf>
    <xf numFmtId="176" fontId="0" fillId="0" borderId="16" xfId="0" applyNumberFormat="1" applyFill="1" applyBorder="1" applyAlignment="1">
      <alignment/>
    </xf>
    <xf numFmtId="178" fontId="0" fillId="0" borderId="16" xfId="0" applyNumberForma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 horizontal="right"/>
    </xf>
    <xf numFmtId="38" fontId="0" fillId="0" borderId="0" xfId="49" applyFont="1" applyFill="1" applyAlignment="1">
      <alignment/>
    </xf>
    <xf numFmtId="176" fontId="0" fillId="0" borderId="0" xfId="0" applyNumberFormat="1" applyFill="1" applyAlignment="1">
      <alignment/>
    </xf>
    <xf numFmtId="178" fontId="0" fillId="0" borderId="0" xfId="0" applyNumberFormat="1" applyFill="1" applyAlignment="1">
      <alignment horizontal="right"/>
    </xf>
    <xf numFmtId="38" fontId="0" fillId="0" borderId="17" xfId="49" applyFont="1" applyFill="1" applyBorder="1" applyAlignment="1">
      <alignment/>
    </xf>
    <xf numFmtId="176" fontId="0" fillId="0" borderId="17" xfId="0" applyNumberFormat="1" applyFill="1" applyBorder="1" applyAlignment="1">
      <alignment/>
    </xf>
    <xf numFmtId="178" fontId="0" fillId="0" borderId="17" xfId="0" applyNumberFormat="1" applyFill="1" applyBorder="1" applyAlignment="1">
      <alignment horizontal="right"/>
    </xf>
    <xf numFmtId="38" fontId="0" fillId="0" borderId="13" xfId="49" applyFont="1" applyFill="1" applyBorder="1" applyAlignment="1">
      <alignment/>
    </xf>
    <xf numFmtId="176" fontId="0" fillId="0" borderId="13" xfId="0" applyNumberFormat="1" applyFill="1" applyBorder="1" applyAlignment="1">
      <alignment/>
    </xf>
    <xf numFmtId="178" fontId="0" fillId="0" borderId="13" xfId="0" applyNumberFormat="1" applyFill="1" applyBorder="1" applyAlignment="1">
      <alignment horizontal="right"/>
    </xf>
    <xf numFmtId="38" fontId="0" fillId="0" borderId="14" xfId="49" applyFont="1" applyFill="1" applyBorder="1" applyAlignment="1">
      <alignment/>
    </xf>
    <xf numFmtId="182" fontId="0" fillId="0" borderId="18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2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0" fontId="0" fillId="0" borderId="0" xfId="0" applyFill="1" applyAlignment="1">
      <alignment/>
    </xf>
    <xf numFmtId="179" fontId="0" fillId="0" borderId="0" xfId="49" applyNumberFormat="1" applyFont="1" applyFill="1" applyAlignment="1">
      <alignment/>
    </xf>
    <xf numFmtId="179" fontId="0" fillId="0" borderId="14" xfId="49" applyNumberFormat="1" applyFont="1" applyFill="1" applyBorder="1" applyAlignment="1">
      <alignment/>
    </xf>
    <xf numFmtId="179" fontId="0" fillId="0" borderId="16" xfId="49" applyNumberFormat="1" applyFont="1" applyFill="1" applyBorder="1" applyAlignment="1">
      <alignment/>
    </xf>
    <xf numFmtId="179" fontId="0" fillId="0" borderId="0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13" xfId="49" applyNumberFormat="1" applyFont="1" applyFill="1" applyBorder="1" applyAlignment="1">
      <alignment/>
    </xf>
    <xf numFmtId="176" fontId="0" fillId="0" borderId="14" xfId="0" applyNumberFormat="1" applyFill="1" applyBorder="1" applyAlignment="1">
      <alignment/>
    </xf>
    <xf numFmtId="181" fontId="0" fillId="0" borderId="14" xfId="49" applyNumberFormat="1" applyFont="1" applyFill="1" applyBorder="1" applyAlignment="1">
      <alignment/>
    </xf>
    <xf numFmtId="181" fontId="0" fillId="0" borderId="0" xfId="49" applyNumberFormat="1" applyFont="1" applyFill="1" applyBorder="1" applyAlignment="1">
      <alignment/>
    </xf>
    <xf numFmtId="38" fontId="0" fillId="0" borderId="14" xfId="49" applyFont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4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7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center" vertical="center" textRotation="255"/>
    </xf>
    <xf numFmtId="0" fontId="0" fillId="0" borderId="30" xfId="0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2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4.375" style="0" customWidth="1"/>
    <col min="3" max="3" width="10.875" style="0" customWidth="1"/>
    <col min="4" max="4" width="15.125" style="0" customWidth="1"/>
    <col min="5" max="9" width="15.75390625" style="0" customWidth="1"/>
    <col min="11" max="11" width="4.375" style="0" customWidth="1"/>
    <col min="12" max="12" width="10.875" style="0" customWidth="1"/>
    <col min="13" max="16" width="15.25390625" style="0" customWidth="1"/>
    <col min="17" max="18" width="15.25390625" style="61" customWidth="1"/>
  </cols>
  <sheetData>
    <row r="2" spans="2:11" ht="18.75">
      <c r="B2" s="100" t="s">
        <v>43</v>
      </c>
      <c r="C2" s="100"/>
      <c r="D2" s="100"/>
      <c r="E2" s="100"/>
      <c r="F2" s="100"/>
      <c r="G2" s="100"/>
      <c r="H2" s="100"/>
      <c r="I2" s="100"/>
      <c r="K2" t="s">
        <v>40</v>
      </c>
    </row>
    <row r="3" spans="11:18" ht="15.75" customHeight="1">
      <c r="K3" t="s">
        <v>10</v>
      </c>
      <c r="Q3" s="116" t="s">
        <v>42</v>
      </c>
      <c r="R3" s="116"/>
    </row>
    <row r="4" spans="11:18" ht="15.75" customHeight="1">
      <c r="K4" s="75" t="s">
        <v>22</v>
      </c>
      <c r="L4" s="76"/>
      <c r="M4" s="76"/>
      <c r="N4" s="1">
        <v>17</v>
      </c>
      <c r="O4" s="1">
        <v>18</v>
      </c>
      <c r="P4" s="30">
        <v>19</v>
      </c>
      <c r="Q4" s="32">
        <v>20</v>
      </c>
      <c r="R4" s="32">
        <v>21</v>
      </c>
    </row>
    <row r="5" spans="2:18" ht="18" customHeight="1">
      <c r="B5" t="s">
        <v>0</v>
      </c>
      <c r="K5" s="93" t="s">
        <v>21</v>
      </c>
      <c r="L5" s="93"/>
      <c r="M5" s="75"/>
      <c r="N5" s="13">
        <v>100</v>
      </c>
      <c r="O5" s="13">
        <v>100</v>
      </c>
      <c r="P5" s="62">
        <v>100</v>
      </c>
      <c r="Q5" s="62">
        <v>100</v>
      </c>
      <c r="R5" s="62">
        <v>100</v>
      </c>
    </row>
    <row r="6" spans="2:18" ht="18" customHeight="1">
      <c r="B6" s="104" t="s">
        <v>38</v>
      </c>
      <c r="C6" s="105"/>
      <c r="D6" s="105"/>
      <c r="E6" s="76">
        <v>20</v>
      </c>
      <c r="F6" s="76"/>
      <c r="G6" s="101">
        <v>21</v>
      </c>
      <c r="H6" s="102"/>
      <c r="I6" s="103"/>
      <c r="K6" s="94" t="s">
        <v>17</v>
      </c>
      <c r="L6" s="77" t="s">
        <v>12</v>
      </c>
      <c r="M6" s="78"/>
      <c r="N6" s="15">
        <v>99.9</v>
      </c>
      <c r="O6" s="15">
        <v>99.9</v>
      </c>
      <c r="P6" s="63">
        <v>99.9</v>
      </c>
      <c r="Q6" s="63">
        <v>100</v>
      </c>
      <c r="R6" s="63">
        <f>SUM(R7:R11)</f>
        <v>100</v>
      </c>
    </row>
    <row r="7" spans="2:18" ht="18" customHeight="1">
      <c r="B7" s="104"/>
      <c r="C7" s="105"/>
      <c r="D7" s="105"/>
      <c r="E7" s="6" t="s">
        <v>14</v>
      </c>
      <c r="F7" s="6" t="s">
        <v>15</v>
      </c>
      <c r="G7" s="28" t="s">
        <v>14</v>
      </c>
      <c r="H7" s="6" t="s">
        <v>15</v>
      </c>
      <c r="I7" s="7" t="s">
        <v>16</v>
      </c>
      <c r="K7" s="95"/>
      <c r="L7" s="97" t="s">
        <v>20</v>
      </c>
      <c r="M7" s="92"/>
      <c r="N7" s="24">
        <v>14.2</v>
      </c>
      <c r="O7" s="24">
        <v>11.7</v>
      </c>
      <c r="P7" s="64">
        <v>11.6</v>
      </c>
      <c r="Q7" s="64">
        <v>12.2</v>
      </c>
      <c r="R7" s="64">
        <f>I44/I43*100</f>
        <v>13.992246580127535</v>
      </c>
    </row>
    <row r="8" spans="2:18" ht="18" customHeight="1">
      <c r="B8" s="106" t="s">
        <v>25</v>
      </c>
      <c r="C8" s="107"/>
      <c r="D8" s="107"/>
      <c r="E8" s="33">
        <v>320571282</v>
      </c>
      <c r="F8" s="34">
        <v>100</v>
      </c>
      <c r="G8" s="33">
        <f>G9+G18+G19</f>
        <v>317895334</v>
      </c>
      <c r="H8" s="34">
        <f>H9+H18+H19</f>
        <v>100</v>
      </c>
      <c r="I8" s="35">
        <f aca="true" t="shared" si="0" ref="I8:I19">(G8-E8)/E8*100</f>
        <v>-0.8347435189157087</v>
      </c>
      <c r="K8" s="95"/>
      <c r="L8" s="77" t="s">
        <v>19</v>
      </c>
      <c r="M8" s="78"/>
      <c r="N8" s="25">
        <v>50.1</v>
      </c>
      <c r="O8" s="25">
        <v>53.6</v>
      </c>
      <c r="P8" s="65">
        <v>53.7</v>
      </c>
      <c r="Q8" s="65">
        <v>52.8</v>
      </c>
      <c r="R8" s="65">
        <f>I45/I43*100</f>
        <v>51.00214053472077</v>
      </c>
    </row>
    <row r="9" spans="2:18" ht="18" customHeight="1">
      <c r="B9" s="27"/>
      <c r="C9" s="108" t="s">
        <v>24</v>
      </c>
      <c r="D9" s="109"/>
      <c r="E9" s="36">
        <v>279205810</v>
      </c>
      <c r="F9" s="37">
        <v>87.1</v>
      </c>
      <c r="G9" s="36">
        <f>SUM(G10:G17)</f>
        <v>278689596</v>
      </c>
      <c r="H9" s="37">
        <f>SUM(H10:H17)</f>
        <v>87.66709233926662</v>
      </c>
      <c r="I9" s="38">
        <f t="shared" si="0"/>
        <v>-0.18488655375760268</v>
      </c>
      <c r="K9" s="95"/>
      <c r="L9" s="77" t="s">
        <v>39</v>
      </c>
      <c r="M9" s="78"/>
      <c r="N9" s="25">
        <v>32.3</v>
      </c>
      <c r="O9" s="25">
        <v>32.4</v>
      </c>
      <c r="P9" s="65">
        <v>31.7</v>
      </c>
      <c r="Q9" s="65">
        <v>31.8</v>
      </c>
      <c r="R9" s="65">
        <f>I46/I43*100</f>
        <v>31.42976077780368</v>
      </c>
    </row>
    <row r="10" spans="2:18" ht="18" customHeight="1">
      <c r="B10" s="91"/>
      <c r="C10" s="91"/>
      <c r="D10" s="19" t="s">
        <v>29</v>
      </c>
      <c r="E10" s="39">
        <v>4783314</v>
      </c>
      <c r="F10" s="40">
        <v>1.5</v>
      </c>
      <c r="G10" s="39">
        <v>5065986</v>
      </c>
      <c r="H10" s="40">
        <f>G10/G8*100</f>
        <v>1.5936018740054865</v>
      </c>
      <c r="I10" s="41">
        <f t="shared" si="0"/>
        <v>5.909543049024171</v>
      </c>
      <c r="K10" s="95"/>
      <c r="L10" s="77" t="s">
        <v>18</v>
      </c>
      <c r="M10" s="78"/>
      <c r="N10" s="25">
        <v>3.3</v>
      </c>
      <c r="O10" s="25">
        <v>2.1</v>
      </c>
      <c r="P10" s="65">
        <v>2.8</v>
      </c>
      <c r="Q10" s="65">
        <v>3.2</v>
      </c>
      <c r="R10" s="65">
        <f>I47/I43*100</f>
        <v>3.5665188467346303</v>
      </c>
    </row>
    <row r="11" spans="2:18" ht="18" customHeight="1">
      <c r="B11" s="88"/>
      <c r="C11" s="88"/>
      <c r="D11" s="3" t="s">
        <v>30</v>
      </c>
      <c r="E11" s="42">
        <v>131388894</v>
      </c>
      <c r="F11" s="43">
        <v>41</v>
      </c>
      <c r="G11" s="42">
        <v>127774835</v>
      </c>
      <c r="H11" s="43">
        <f>G11/G8*100</f>
        <v>40.193995109094615</v>
      </c>
      <c r="I11" s="44">
        <f t="shared" si="0"/>
        <v>-2.7506579056826523</v>
      </c>
      <c r="K11" s="96"/>
      <c r="L11" s="81" t="s">
        <v>13</v>
      </c>
      <c r="M11" s="74"/>
      <c r="N11" s="25">
        <v>0</v>
      </c>
      <c r="O11" s="25">
        <v>0</v>
      </c>
      <c r="P11" s="65">
        <v>0</v>
      </c>
      <c r="Q11" s="65">
        <v>0</v>
      </c>
      <c r="R11" s="65">
        <f>I48/I43*100</f>
        <v>0.009333260613381637</v>
      </c>
    </row>
    <row r="12" spans="2:18" ht="18" customHeight="1">
      <c r="B12" s="88"/>
      <c r="C12" s="88"/>
      <c r="D12" s="3" t="s">
        <v>31</v>
      </c>
      <c r="E12" s="42">
        <v>62686572</v>
      </c>
      <c r="F12" s="43">
        <v>19.6</v>
      </c>
      <c r="G12" s="42">
        <v>69296435</v>
      </c>
      <c r="H12" s="43">
        <f>G12/G8*100</f>
        <v>21.798506485785666</v>
      </c>
      <c r="I12" s="44">
        <f t="shared" si="0"/>
        <v>10.54430444848699</v>
      </c>
      <c r="K12" s="82"/>
      <c r="L12" s="84"/>
      <c r="M12" s="84"/>
      <c r="N12" s="15"/>
      <c r="O12" s="15"/>
      <c r="P12" s="15"/>
      <c r="Q12" s="63"/>
      <c r="R12" s="69"/>
    </row>
    <row r="13" spans="2:18" ht="18" customHeight="1">
      <c r="B13" s="88"/>
      <c r="C13" s="88"/>
      <c r="D13" s="29" t="s">
        <v>44</v>
      </c>
      <c r="E13" s="42">
        <v>23078384</v>
      </c>
      <c r="F13" s="43">
        <v>7.2</v>
      </c>
      <c r="G13" s="42">
        <v>24561453</v>
      </c>
      <c r="H13" s="43">
        <f>G13/G8*100</f>
        <v>7.726270370486155</v>
      </c>
      <c r="I13" s="44">
        <f t="shared" si="0"/>
        <v>6.42622551041702</v>
      </c>
      <c r="K13" s="83"/>
      <c r="L13" s="85"/>
      <c r="M13" s="85"/>
      <c r="N13" s="25"/>
      <c r="O13" s="25"/>
      <c r="P13" s="25"/>
      <c r="Q13" s="65"/>
      <c r="R13" s="70"/>
    </row>
    <row r="14" spans="2:18" ht="18" customHeight="1">
      <c r="B14" s="88"/>
      <c r="C14" s="88"/>
      <c r="D14" s="3" t="s">
        <v>3</v>
      </c>
      <c r="E14" s="45">
        <v>51934799</v>
      </c>
      <c r="F14" s="46">
        <v>16.2</v>
      </c>
      <c r="G14" s="45">
        <v>46893281</v>
      </c>
      <c r="H14" s="43">
        <f>G14/G8*100</f>
        <v>14.751169955832067</v>
      </c>
      <c r="I14" s="47">
        <f t="shared" si="0"/>
        <v>-9.707398694274334</v>
      </c>
      <c r="K14" s="83"/>
      <c r="L14" s="85"/>
      <c r="M14" s="85"/>
      <c r="N14" s="25"/>
      <c r="O14" s="25"/>
      <c r="P14" s="25"/>
      <c r="Q14" s="65"/>
      <c r="R14" s="70"/>
    </row>
    <row r="15" spans="2:9" ht="18" customHeight="1">
      <c r="B15" s="88"/>
      <c r="C15" s="88"/>
      <c r="D15" s="3" t="s">
        <v>4</v>
      </c>
      <c r="E15" s="45">
        <v>4236441</v>
      </c>
      <c r="F15" s="46">
        <v>1.3</v>
      </c>
      <c r="G15" s="45">
        <v>4056520</v>
      </c>
      <c r="H15" s="43">
        <f>G15/G8*100</f>
        <v>1.2760552188538885</v>
      </c>
      <c r="I15" s="47">
        <f t="shared" si="0"/>
        <v>-4.246984674163998</v>
      </c>
    </row>
    <row r="16" spans="2:11" ht="18" customHeight="1">
      <c r="B16" s="88"/>
      <c r="C16" s="88"/>
      <c r="D16" s="3" t="s">
        <v>5</v>
      </c>
      <c r="E16" s="45">
        <v>519588</v>
      </c>
      <c r="F16" s="46">
        <v>0.2</v>
      </c>
      <c r="G16" s="45">
        <v>438850</v>
      </c>
      <c r="H16" s="43">
        <f>G16/G8*100</f>
        <v>0.13804858173854165</v>
      </c>
      <c r="I16" s="47">
        <f t="shared" si="0"/>
        <v>-15.538850011932531</v>
      </c>
      <c r="K16" t="s">
        <v>32</v>
      </c>
    </row>
    <row r="17" spans="2:17" ht="18" customHeight="1">
      <c r="B17" s="88"/>
      <c r="C17" s="88"/>
      <c r="D17" s="3" t="s">
        <v>28</v>
      </c>
      <c r="E17" s="45">
        <v>577818</v>
      </c>
      <c r="F17" s="46">
        <v>0.2</v>
      </c>
      <c r="G17" s="45">
        <v>602236</v>
      </c>
      <c r="H17" s="46">
        <f>G17/G8*100</f>
        <v>0.18944474347018886</v>
      </c>
      <c r="I17" s="47">
        <f t="shared" si="0"/>
        <v>4.225898120169327</v>
      </c>
      <c r="K17" t="s">
        <v>8</v>
      </c>
      <c r="P17" s="79" t="s">
        <v>41</v>
      </c>
      <c r="Q17" s="79"/>
    </row>
    <row r="18" spans="2:17" ht="18" customHeight="1">
      <c r="B18" s="22"/>
      <c r="C18" s="110" t="s">
        <v>26</v>
      </c>
      <c r="D18" s="111"/>
      <c r="E18" s="48">
        <v>18250606</v>
      </c>
      <c r="F18" s="49">
        <v>5.7</v>
      </c>
      <c r="G18" s="48">
        <v>17518998</v>
      </c>
      <c r="H18" s="49">
        <f>G18/G8*100</f>
        <v>5.510932727310807</v>
      </c>
      <c r="I18" s="50">
        <f t="shared" si="0"/>
        <v>-4.0086778488341706</v>
      </c>
      <c r="K18" s="75" t="s">
        <v>23</v>
      </c>
      <c r="L18" s="76"/>
      <c r="M18" s="1">
        <v>17</v>
      </c>
      <c r="N18" s="1">
        <v>18</v>
      </c>
      <c r="O18" s="1">
        <v>19</v>
      </c>
      <c r="P18" s="32">
        <v>20</v>
      </c>
      <c r="Q18" s="32">
        <v>21</v>
      </c>
    </row>
    <row r="19" spans="2:17" ht="18" customHeight="1">
      <c r="B19" s="4"/>
      <c r="C19" s="112" t="s">
        <v>27</v>
      </c>
      <c r="D19" s="113"/>
      <c r="E19" s="51">
        <v>23114866</v>
      </c>
      <c r="F19" s="52">
        <v>7.2</v>
      </c>
      <c r="G19" s="51">
        <v>21686740</v>
      </c>
      <c r="H19" s="52">
        <f>G19/G8*100</f>
        <v>6.821974933422584</v>
      </c>
      <c r="I19" s="53">
        <f t="shared" si="0"/>
        <v>-6.178387536401899</v>
      </c>
      <c r="K19" s="89" t="s">
        <v>1</v>
      </c>
      <c r="L19" s="90"/>
      <c r="M19" s="18">
        <v>320240070</v>
      </c>
      <c r="N19" s="18">
        <v>324593156</v>
      </c>
      <c r="O19" s="18">
        <v>325340482</v>
      </c>
      <c r="P19" s="54">
        <v>320571282</v>
      </c>
      <c r="Q19" s="54">
        <f>SUM(Q20:Q22)</f>
        <v>317895334</v>
      </c>
    </row>
    <row r="20" spans="2:17" ht="18" customHeight="1">
      <c r="B20" s="31"/>
      <c r="K20" s="91" t="s">
        <v>33</v>
      </c>
      <c r="L20" s="92"/>
      <c r="M20" s="20">
        <v>266225308</v>
      </c>
      <c r="N20" s="20">
        <v>269330612</v>
      </c>
      <c r="O20" s="20">
        <v>273477209</v>
      </c>
      <c r="P20" s="39">
        <v>266316993</v>
      </c>
      <c r="Q20" s="39">
        <v>257636564</v>
      </c>
    </row>
    <row r="21" spans="2:17" ht="18" customHeight="1">
      <c r="B21" t="s">
        <v>7</v>
      </c>
      <c r="K21" s="88" t="s">
        <v>34</v>
      </c>
      <c r="L21" s="78"/>
      <c r="M21" s="10">
        <v>26857649</v>
      </c>
      <c r="N21" s="10">
        <v>29690676</v>
      </c>
      <c r="O21" s="10">
        <v>28189567</v>
      </c>
      <c r="P21" s="42">
        <v>31128734</v>
      </c>
      <c r="Q21" s="42">
        <v>40474929</v>
      </c>
    </row>
    <row r="22" spans="2:17" ht="18" customHeight="1">
      <c r="B22" t="s">
        <v>8</v>
      </c>
      <c r="F22" s="79" t="s">
        <v>46</v>
      </c>
      <c r="G22" s="79"/>
      <c r="H22" s="79"/>
      <c r="I22" s="79"/>
      <c r="K22" s="73" t="s">
        <v>35</v>
      </c>
      <c r="L22" s="74"/>
      <c r="M22" s="9">
        <v>27157113</v>
      </c>
      <c r="N22" s="9">
        <v>25571868</v>
      </c>
      <c r="O22" s="9">
        <v>23673706</v>
      </c>
      <c r="P22" s="51">
        <v>23125555</v>
      </c>
      <c r="Q22" s="51">
        <v>19783841</v>
      </c>
    </row>
    <row r="23" spans="2:17" ht="18" customHeight="1">
      <c r="B23" s="75" t="s">
        <v>23</v>
      </c>
      <c r="C23" s="76"/>
      <c r="D23" s="1">
        <v>17</v>
      </c>
      <c r="E23" s="1">
        <v>18</v>
      </c>
      <c r="F23" s="1">
        <v>19</v>
      </c>
      <c r="G23" s="30">
        <v>20</v>
      </c>
      <c r="H23" s="30">
        <v>21</v>
      </c>
      <c r="I23" s="2" t="s">
        <v>45</v>
      </c>
      <c r="K23" s="5" t="s">
        <v>10</v>
      </c>
      <c r="L23" s="5"/>
      <c r="M23" s="5"/>
      <c r="N23" s="5"/>
      <c r="O23" s="5"/>
      <c r="P23" s="117" t="s">
        <v>42</v>
      </c>
      <c r="Q23" s="117"/>
    </row>
    <row r="24" spans="2:17" ht="18" customHeight="1">
      <c r="B24" s="89" t="s">
        <v>1</v>
      </c>
      <c r="C24" s="90"/>
      <c r="D24" s="18">
        <v>320240070</v>
      </c>
      <c r="E24" s="18">
        <v>324593156</v>
      </c>
      <c r="F24" s="18">
        <v>325340482</v>
      </c>
      <c r="G24" s="54">
        <v>320571282</v>
      </c>
      <c r="H24" s="54">
        <f>G8</f>
        <v>317895334</v>
      </c>
      <c r="I24" s="54">
        <f>SUM(I25:I27)</f>
        <v>162108</v>
      </c>
      <c r="K24" s="86" t="s">
        <v>1</v>
      </c>
      <c r="L24" s="87"/>
      <c r="M24" s="26">
        <v>100</v>
      </c>
      <c r="N24" s="26">
        <v>100</v>
      </c>
      <c r="O24" s="26">
        <v>100</v>
      </c>
      <c r="P24" s="66">
        <v>100</v>
      </c>
      <c r="Q24" s="66">
        <f>SUM(Q25:Q27)</f>
        <v>100</v>
      </c>
    </row>
    <row r="25" spans="2:17" ht="18" customHeight="1">
      <c r="B25" s="91" t="s">
        <v>2</v>
      </c>
      <c r="C25" s="92"/>
      <c r="D25" s="20">
        <v>278575558</v>
      </c>
      <c r="E25" s="20">
        <v>284206758</v>
      </c>
      <c r="F25" s="20">
        <v>284694765</v>
      </c>
      <c r="G25" s="39">
        <v>279205810</v>
      </c>
      <c r="H25" s="39">
        <f>G9</f>
        <v>278689596</v>
      </c>
      <c r="I25" s="39">
        <v>135510</v>
      </c>
      <c r="K25" s="88" t="s">
        <v>33</v>
      </c>
      <c r="L25" s="78"/>
      <c r="M25" s="13">
        <v>83.1</v>
      </c>
      <c r="N25" s="13">
        <v>83</v>
      </c>
      <c r="O25" s="13">
        <v>84.1</v>
      </c>
      <c r="P25" s="62">
        <v>83.1</v>
      </c>
      <c r="Q25" s="62">
        <f>Q20/Q19*100</f>
        <v>81.04446226316742</v>
      </c>
    </row>
    <row r="26" spans="2:17" ht="18" customHeight="1">
      <c r="B26" s="88" t="s">
        <v>9</v>
      </c>
      <c r="C26" s="78"/>
      <c r="D26" s="10">
        <v>19215177</v>
      </c>
      <c r="E26" s="10">
        <v>17745642</v>
      </c>
      <c r="F26" s="10">
        <v>17102245</v>
      </c>
      <c r="G26" s="42">
        <v>18250606</v>
      </c>
      <c r="H26" s="42">
        <f>G18</f>
        <v>17518998</v>
      </c>
      <c r="I26" s="42">
        <v>17110</v>
      </c>
      <c r="K26" s="88" t="s">
        <v>34</v>
      </c>
      <c r="L26" s="78"/>
      <c r="M26" s="13">
        <v>8.4</v>
      </c>
      <c r="N26" s="13">
        <v>9.1</v>
      </c>
      <c r="O26" s="13">
        <v>8.7</v>
      </c>
      <c r="P26" s="62">
        <v>9.7</v>
      </c>
      <c r="Q26" s="62">
        <f>Q21/Q19*100</f>
        <v>12.732155735258448</v>
      </c>
    </row>
    <row r="27" spans="2:17" ht="18" customHeight="1">
      <c r="B27" s="73" t="s">
        <v>6</v>
      </c>
      <c r="C27" s="74"/>
      <c r="D27" s="9">
        <v>22449335</v>
      </c>
      <c r="E27" s="9">
        <v>22640756</v>
      </c>
      <c r="F27" s="9">
        <v>23543472</v>
      </c>
      <c r="G27" s="51">
        <v>23114866</v>
      </c>
      <c r="H27" s="51">
        <f>G19</f>
        <v>21686740</v>
      </c>
      <c r="I27" s="51">
        <v>9488</v>
      </c>
      <c r="K27" s="73" t="s">
        <v>35</v>
      </c>
      <c r="L27" s="74"/>
      <c r="M27" s="14">
        <v>8.5</v>
      </c>
      <c r="N27" s="14">
        <v>7.9</v>
      </c>
      <c r="O27" s="14">
        <v>7.3</v>
      </c>
      <c r="P27" s="67">
        <v>7.2</v>
      </c>
      <c r="Q27" s="67">
        <f>Q22/Q19*100</f>
        <v>6.223382001574141</v>
      </c>
    </row>
    <row r="28" spans="2:9" ht="18" customHeight="1">
      <c r="B28" s="5" t="s">
        <v>10</v>
      </c>
      <c r="C28" s="5"/>
      <c r="D28" s="5"/>
      <c r="E28" s="5"/>
      <c r="F28" s="5"/>
      <c r="G28" s="5"/>
      <c r="H28" s="79" t="s">
        <v>42</v>
      </c>
      <c r="I28" s="79"/>
    </row>
    <row r="29" spans="2:11" ht="18" customHeight="1">
      <c r="B29" s="86" t="s">
        <v>1</v>
      </c>
      <c r="C29" s="87"/>
      <c r="D29" s="23">
        <v>100</v>
      </c>
      <c r="E29" s="23">
        <v>100</v>
      </c>
      <c r="F29" s="23">
        <v>100</v>
      </c>
      <c r="G29" s="55">
        <v>100</v>
      </c>
      <c r="H29" s="55">
        <f>SUM(H30:H32)</f>
        <v>100</v>
      </c>
      <c r="I29" s="55">
        <v>100</v>
      </c>
      <c r="K29" t="s">
        <v>36</v>
      </c>
    </row>
    <row r="30" spans="2:17" ht="18" customHeight="1">
      <c r="B30" s="88" t="s">
        <v>2</v>
      </c>
      <c r="C30" s="78"/>
      <c r="D30" s="16">
        <v>87</v>
      </c>
      <c r="E30" s="16">
        <v>87.6</v>
      </c>
      <c r="F30" s="16">
        <v>87.5</v>
      </c>
      <c r="G30" s="56">
        <v>87.1</v>
      </c>
      <c r="H30" s="56">
        <f>H9</f>
        <v>87.66709233926662</v>
      </c>
      <c r="I30" s="56">
        <f>(I25/I24*100)-0.1</f>
        <v>83.492419868236</v>
      </c>
      <c r="K30" s="118" t="s">
        <v>8</v>
      </c>
      <c r="L30" s="118"/>
      <c r="P30" s="79" t="s">
        <v>41</v>
      </c>
      <c r="Q30" s="79"/>
    </row>
    <row r="31" spans="2:17" ht="18" customHeight="1">
      <c r="B31" s="88" t="s">
        <v>9</v>
      </c>
      <c r="C31" s="78"/>
      <c r="D31" s="16">
        <v>6</v>
      </c>
      <c r="E31" s="16">
        <v>5.5</v>
      </c>
      <c r="F31" s="16">
        <v>5.3</v>
      </c>
      <c r="G31" s="56">
        <v>5.7</v>
      </c>
      <c r="H31" s="56">
        <f>H18</f>
        <v>5.510932727310807</v>
      </c>
      <c r="I31" s="56">
        <f>I26/I24*100</f>
        <v>10.554691933772546</v>
      </c>
      <c r="K31" s="75" t="s">
        <v>23</v>
      </c>
      <c r="L31" s="76"/>
      <c r="M31" s="1">
        <v>17</v>
      </c>
      <c r="N31" s="1">
        <v>18</v>
      </c>
      <c r="O31" s="1">
        <v>19</v>
      </c>
      <c r="P31" s="32">
        <v>20</v>
      </c>
      <c r="Q31" s="32">
        <v>21</v>
      </c>
    </row>
    <row r="32" spans="2:17" ht="18" customHeight="1">
      <c r="B32" s="73" t="s">
        <v>6</v>
      </c>
      <c r="C32" s="74"/>
      <c r="D32" s="17">
        <v>7</v>
      </c>
      <c r="E32" s="17">
        <v>7</v>
      </c>
      <c r="F32" s="17">
        <v>7.2</v>
      </c>
      <c r="G32" s="57">
        <v>7.2</v>
      </c>
      <c r="H32" s="57">
        <f>H19</f>
        <v>6.821974933422584</v>
      </c>
      <c r="I32" s="57">
        <f>I27/I24*100</f>
        <v>5.852888197991462</v>
      </c>
      <c r="K32" s="89" t="s">
        <v>37</v>
      </c>
      <c r="L32" s="90"/>
      <c r="M32" s="18">
        <v>278575558</v>
      </c>
      <c r="N32" s="18">
        <v>284206758</v>
      </c>
      <c r="O32" s="18">
        <v>284694765</v>
      </c>
      <c r="P32" s="54">
        <v>279205810</v>
      </c>
      <c r="Q32" s="54">
        <f>SUM(Q33:Q40)</f>
        <v>278689596</v>
      </c>
    </row>
    <row r="33" spans="8:17" ht="18" customHeight="1">
      <c r="H33" s="80"/>
      <c r="I33" s="80"/>
      <c r="K33" s="91" t="s">
        <v>29</v>
      </c>
      <c r="L33" s="92"/>
      <c r="M33" s="20">
        <v>3834312</v>
      </c>
      <c r="N33" s="20">
        <v>3823657</v>
      </c>
      <c r="O33" s="20">
        <v>3729512</v>
      </c>
      <c r="P33" s="39">
        <v>4783314</v>
      </c>
      <c r="Q33" s="39">
        <f aca="true" t="shared" si="1" ref="Q33:Q40">G10</f>
        <v>5065986</v>
      </c>
    </row>
    <row r="34" spans="2:17" ht="18" customHeight="1">
      <c r="B34" s="88"/>
      <c r="C34" s="88"/>
      <c r="D34" s="43"/>
      <c r="E34" s="43"/>
      <c r="F34" s="58"/>
      <c r="G34" s="58"/>
      <c r="H34" s="58"/>
      <c r="I34" s="59"/>
      <c r="K34" s="88" t="s">
        <v>30</v>
      </c>
      <c r="L34" s="78"/>
      <c r="M34" s="10">
        <v>128630034</v>
      </c>
      <c r="N34" s="10">
        <v>132636642</v>
      </c>
      <c r="O34" s="10">
        <v>134531165</v>
      </c>
      <c r="P34" s="42">
        <v>131388894</v>
      </c>
      <c r="Q34" s="42">
        <f t="shared" si="1"/>
        <v>127774835</v>
      </c>
    </row>
    <row r="35" spans="2:17" ht="18" customHeight="1">
      <c r="B35" s="88"/>
      <c r="C35" s="88"/>
      <c r="D35" s="43"/>
      <c r="E35" s="58"/>
      <c r="F35" s="58"/>
      <c r="G35" s="58"/>
      <c r="H35" s="58"/>
      <c r="I35" s="59"/>
      <c r="K35" s="88" t="s">
        <v>31</v>
      </c>
      <c r="L35" s="78"/>
      <c r="M35" s="10">
        <v>67205966</v>
      </c>
      <c r="N35" s="10">
        <v>68678508</v>
      </c>
      <c r="O35" s="10">
        <v>65768697</v>
      </c>
      <c r="P35" s="42">
        <v>62686572</v>
      </c>
      <c r="Q35" s="42">
        <f t="shared" si="1"/>
        <v>69296435</v>
      </c>
    </row>
    <row r="36" spans="2:17" ht="18" customHeight="1">
      <c r="B36" s="88"/>
      <c r="C36" s="88"/>
      <c r="D36" s="43"/>
      <c r="E36" s="58"/>
      <c r="F36" s="58"/>
      <c r="G36" s="58"/>
      <c r="H36" s="58"/>
      <c r="I36" s="59"/>
      <c r="K36" s="98" t="s">
        <v>44</v>
      </c>
      <c r="L36" s="99"/>
      <c r="M36" s="10">
        <v>22276693</v>
      </c>
      <c r="N36" s="10">
        <v>23061851</v>
      </c>
      <c r="O36" s="10">
        <v>23085846</v>
      </c>
      <c r="P36" s="42">
        <v>23078384</v>
      </c>
      <c r="Q36" s="42">
        <f t="shared" si="1"/>
        <v>24561453</v>
      </c>
    </row>
    <row r="37" spans="2:17" ht="18" customHeight="1">
      <c r="B37" s="88"/>
      <c r="C37" s="88"/>
      <c r="D37" s="43"/>
      <c r="E37" s="58"/>
      <c r="F37" s="58"/>
      <c r="G37" s="58"/>
      <c r="H37" s="58"/>
      <c r="I37" s="59"/>
      <c r="K37" s="88" t="s">
        <v>3</v>
      </c>
      <c r="L37" s="78"/>
      <c r="M37" s="8">
        <v>51022246</v>
      </c>
      <c r="N37" s="8">
        <v>50372114</v>
      </c>
      <c r="O37" s="8">
        <v>51635569</v>
      </c>
      <c r="P37" s="45">
        <v>51934799</v>
      </c>
      <c r="Q37" s="45">
        <f t="shared" si="1"/>
        <v>46893281</v>
      </c>
    </row>
    <row r="38" spans="11:17" ht="18" customHeight="1">
      <c r="K38" s="88" t="s">
        <v>4</v>
      </c>
      <c r="L38" s="78"/>
      <c r="M38" s="8">
        <v>4386105</v>
      </c>
      <c r="N38" s="8">
        <v>4491632</v>
      </c>
      <c r="O38" s="8">
        <v>4750954</v>
      </c>
      <c r="P38" s="45">
        <v>4236441</v>
      </c>
      <c r="Q38" s="45">
        <f t="shared" si="1"/>
        <v>4056520</v>
      </c>
    </row>
    <row r="39" spans="2:17" ht="18" customHeight="1">
      <c r="B39" t="s">
        <v>11</v>
      </c>
      <c r="K39" s="88" t="s">
        <v>5</v>
      </c>
      <c r="L39" s="78"/>
      <c r="M39" s="8">
        <v>601157</v>
      </c>
      <c r="N39" s="8">
        <v>570496</v>
      </c>
      <c r="O39" s="8">
        <v>599437</v>
      </c>
      <c r="P39" s="45">
        <v>519588</v>
      </c>
      <c r="Q39" s="45">
        <f t="shared" si="1"/>
        <v>438850</v>
      </c>
    </row>
    <row r="40" spans="2:17" ht="18" customHeight="1">
      <c r="B40" t="s">
        <v>8</v>
      </c>
      <c r="H40" s="79" t="s">
        <v>41</v>
      </c>
      <c r="I40" s="79"/>
      <c r="K40" s="88" t="s">
        <v>28</v>
      </c>
      <c r="L40" s="78"/>
      <c r="M40" s="8">
        <v>619045</v>
      </c>
      <c r="N40" s="8">
        <v>571858</v>
      </c>
      <c r="O40" s="8">
        <v>593585</v>
      </c>
      <c r="P40" s="45">
        <v>577818</v>
      </c>
      <c r="Q40" s="45">
        <f t="shared" si="1"/>
        <v>602236</v>
      </c>
    </row>
    <row r="41" spans="2:17" ht="18" customHeight="1">
      <c r="B41" s="75" t="s">
        <v>22</v>
      </c>
      <c r="C41" s="76"/>
      <c r="D41" s="76"/>
      <c r="E41" s="1">
        <v>17</v>
      </c>
      <c r="F41" s="1">
        <v>18</v>
      </c>
      <c r="G41" s="1">
        <v>19</v>
      </c>
      <c r="H41" s="2">
        <v>20</v>
      </c>
      <c r="I41" s="2">
        <v>21</v>
      </c>
      <c r="K41" s="89"/>
      <c r="L41" s="89"/>
      <c r="M41" s="71"/>
      <c r="N41" s="71"/>
      <c r="O41" s="71"/>
      <c r="P41" s="72"/>
      <c r="Q41" s="72"/>
    </row>
    <row r="42" spans="2:17" ht="18" customHeight="1">
      <c r="B42" s="93" t="s">
        <v>21</v>
      </c>
      <c r="C42" s="93"/>
      <c r="D42" s="75"/>
      <c r="E42" s="8">
        <v>320240070</v>
      </c>
      <c r="F42" s="8">
        <v>324593156</v>
      </c>
      <c r="G42" s="8">
        <v>325340482</v>
      </c>
      <c r="H42" s="45">
        <v>320571282</v>
      </c>
      <c r="I42" s="45">
        <f>H24</f>
        <v>317895334</v>
      </c>
      <c r="K42" s="118" t="s">
        <v>10</v>
      </c>
      <c r="L42" s="118"/>
      <c r="P42" s="79" t="s">
        <v>42</v>
      </c>
      <c r="Q42" s="79"/>
    </row>
    <row r="43" spans="2:17" ht="18" customHeight="1">
      <c r="B43" s="94" t="s">
        <v>17</v>
      </c>
      <c r="C43" s="115" t="s">
        <v>12</v>
      </c>
      <c r="D43" s="90"/>
      <c r="E43" s="18">
        <v>319915017</v>
      </c>
      <c r="F43" s="18">
        <v>324274212</v>
      </c>
      <c r="G43" s="18">
        <v>325001342</v>
      </c>
      <c r="H43" s="54">
        <v>320571282</v>
      </c>
      <c r="I43" s="54">
        <f>SUM(I44:I48)</f>
        <v>317895334</v>
      </c>
      <c r="K43" s="89" t="s">
        <v>37</v>
      </c>
      <c r="L43" s="90"/>
      <c r="M43" s="11">
        <v>100</v>
      </c>
      <c r="N43" s="11">
        <v>100</v>
      </c>
      <c r="O43" s="11">
        <v>100</v>
      </c>
      <c r="P43" s="68">
        <v>100</v>
      </c>
      <c r="Q43" s="68">
        <f>SUM(Q44:Q51)</f>
        <v>100</v>
      </c>
    </row>
    <row r="44" spans="2:17" ht="18" customHeight="1">
      <c r="B44" s="95"/>
      <c r="C44" s="97" t="s">
        <v>20</v>
      </c>
      <c r="D44" s="92"/>
      <c r="E44" s="20">
        <v>45537109</v>
      </c>
      <c r="F44" s="20">
        <v>38107375</v>
      </c>
      <c r="G44" s="20">
        <v>37807350</v>
      </c>
      <c r="H44" s="39">
        <v>39191750</v>
      </c>
      <c r="I44" s="39">
        <v>44480699</v>
      </c>
      <c r="K44" s="91" t="s">
        <v>29</v>
      </c>
      <c r="L44" s="92"/>
      <c r="M44" s="21">
        <v>1.4</v>
      </c>
      <c r="N44" s="21">
        <v>1.3</v>
      </c>
      <c r="O44" s="21">
        <v>1.3</v>
      </c>
      <c r="P44" s="40">
        <v>1.7</v>
      </c>
      <c r="Q44" s="40">
        <f>Q33/Q32*100</f>
        <v>1.8177879880381325</v>
      </c>
    </row>
    <row r="45" spans="2:17" ht="18" customHeight="1">
      <c r="B45" s="95"/>
      <c r="C45" s="77" t="s">
        <v>19</v>
      </c>
      <c r="D45" s="78"/>
      <c r="E45" s="10">
        <v>160400176</v>
      </c>
      <c r="F45" s="10">
        <v>173980803</v>
      </c>
      <c r="G45" s="10">
        <v>174865729</v>
      </c>
      <c r="H45" s="42">
        <v>169187906</v>
      </c>
      <c r="I45" s="42">
        <v>162133425</v>
      </c>
      <c r="K45" s="88" t="s">
        <v>30</v>
      </c>
      <c r="L45" s="78"/>
      <c r="M45" s="12">
        <v>46.2</v>
      </c>
      <c r="N45" s="12">
        <v>46.7</v>
      </c>
      <c r="O45" s="12">
        <v>47.3</v>
      </c>
      <c r="P45" s="43">
        <v>47.1</v>
      </c>
      <c r="Q45" s="43">
        <f>Q34/Q32*100</f>
        <v>45.84844100172293</v>
      </c>
    </row>
    <row r="46" spans="2:17" ht="18" customHeight="1">
      <c r="B46" s="95"/>
      <c r="C46" s="77" t="s">
        <v>39</v>
      </c>
      <c r="D46" s="78"/>
      <c r="E46" s="10">
        <v>103279619</v>
      </c>
      <c r="F46" s="10">
        <v>105319561</v>
      </c>
      <c r="G46" s="10">
        <v>103198263</v>
      </c>
      <c r="H46" s="42">
        <v>101928916</v>
      </c>
      <c r="I46" s="42">
        <v>99913743</v>
      </c>
      <c r="K46" s="88" t="s">
        <v>31</v>
      </c>
      <c r="L46" s="78"/>
      <c r="M46" s="12">
        <v>24.1</v>
      </c>
      <c r="N46" s="12">
        <v>24.2</v>
      </c>
      <c r="O46" s="12">
        <v>23.1</v>
      </c>
      <c r="P46" s="43">
        <v>22.5</v>
      </c>
      <c r="Q46" s="43">
        <f>Q35/Q32*100</f>
        <v>24.865095789223506</v>
      </c>
    </row>
    <row r="47" spans="2:17" ht="18" customHeight="1">
      <c r="B47" s="95"/>
      <c r="C47" s="77" t="s">
        <v>18</v>
      </c>
      <c r="D47" s="78"/>
      <c r="E47" s="10">
        <v>10656393</v>
      </c>
      <c r="F47" s="10">
        <v>6836693</v>
      </c>
      <c r="G47" s="10">
        <v>9114890</v>
      </c>
      <c r="H47" s="42">
        <v>10234471</v>
      </c>
      <c r="I47" s="42">
        <v>11337797</v>
      </c>
      <c r="K47" s="98" t="s">
        <v>44</v>
      </c>
      <c r="L47" s="99"/>
      <c r="M47" s="12">
        <v>8</v>
      </c>
      <c r="N47" s="12">
        <v>8.1</v>
      </c>
      <c r="O47" s="12">
        <v>8.1</v>
      </c>
      <c r="P47" s="43">
        <v>8.3</v>
      </c>
      <c r="Q47" s="43">
        <f>Q36/Q32*100</f>
        <v>8.813193370878473</v>
      </c>
    </row>
    <row r="48" spans="2:17" ht="18" customHeight="1">
      <c r="B48" s="96"/>
      <c r="C48" s="81" t="s">
        <v>13</v>
      </c>
      <c r="D48" s="74"/>
      <c r="E48" s="9">
        <v>41720</v>
      </c>
      <c r="F48" s="9">
        <v>29780</v>
      </c>
      <c r="G48" s="9">
        <v>15110</v>
      </c>
      <c r="H48" s="51">
        <v>28239</v>
      </c>
      <c r="I48" s="51">
        <v>29670</v>
      </c>
      <c r="K48" s="88" t="s">
        <v>3</v>
      </c>
      <c r="L48" s="78"/>
      <c r="M48" s="12">
        <v>18.3</v>
      </c>
      <c r="N48" s="12">
        <v>17.7</v>
      </c>
      <c r="O48" s="12">
        <v>18.1</v>
      </c>
      <c r="P48" s="43">
        <v>18.6</v>
      </c>
      <c r="Q48" s="43">
        <f>Q37/Q32*100</f>
        <v>16.826347905718016</v>
      </c>
    </row>
    <row r="49" spans="2:17" ht="18" customHeight="1">
      <c r="B49" s="114"/>
      <c r="C49" s="119" t="s">
        <v>47</v>
      </c>
      <c r="D49" s="119"/>
      <c r="E49" s="119"/>
      <c r="F49" s="119"/>
      <c r="G49" s="119"/>
      <c r="H49" s="119"/>
      <c r="I49" s="119"/>
      <c r="K49" s="88" t="s">
        <v>4</v>
      </c>
      <c r="L49" s="78"/>
      <c r="M49" s="12">
        <v>1.6</v>
      </c>
      <c r="N49" s="12">
        <v>1.6</v>
      </c>
      <c r="O49" s="12">
        <v>1.7</v>
      </c>
      <c r="P49" s="43">
        <v>1.5</v>
      </c>
      <c r="Q49" s="43">
        <f>Q38/Q32*100</f>
        <v>1.455569227636327</v>
      </c>
    </row>
    <row r="50" spans="2:17" ht="18" customHeight="1">
      <c r="B50" s="114"/>
      <c r="C50" s="88"/>
      <c r="D50" s="88"/>
      <c r="E50" s="10"/>
      <c r="F50" s="10"/>
      <c r="G50" s="10"/>
      <c r="H50" s="10"/>
      <c r="I50" s="60"/>
      <c r="K50" s="88" t="s">
        <v>5</v>
      </c>
      <c r="L50" s="78"/>
      <c r="M50" s="12">
        <v>0.2</v>
      </c>
      <c r="N50" s="12">
        <v>0.2</v>
      </c>
      <c r="O50" s="12">
        <v>0.2</v>
      </c>
      <c r="P50" s="43">
        <v>0.2</v>
      </c>
      <c r="Q50" s="43">
        <f>Q39/Q32*100</f>
        <v>0.15746910049702753</v>
      </c>
    </row>
    <row r="51" spans="2:17" ht="18" customHeight="1">
      <c r="B51" s="114"/>
      <c r="C51" s="88"/>
      <c r="D51" s="88"/>
      <c r="E51" s="10"/>
      <c r="F51" s="10"/>
      <c r="G51" s="10"/>
      <c r="H51" s="10"/>
      <c r="I51" s="60"/>
      <c r="K51" s="88" t="s">
        <v>28</v>
      </c>
      <c r="L51" s="78"/>
      <c r="M51" s="12">
        <v>0.2</v>
      </c>
      <c r="N51" s="12">
        <v>0.2</v>
      </c>
      <c r="O51" s="12">
        <v>0.2</v>
      </c>
      <c r="P51" s="43">
        <v>0.2</v>
      </c>
      <c r="Q51" s="43">
        <f>Q40/Q32*100</f>
        <v>0.21609561628558246</v>
      </c>
    </row>
    <row r="52" spans="11:17" ht="18" customHeight="1">
      <c r="K52" s="89"/>
      <c r="L52" s="89"/>
      <c r="M52" s="71"/>
      <c r="N52" s="71"/>
      <c r="O52" s="71"/>
      <c r="P52" s="72"/>
      <c r="Q52" s="72"/>
    </row>
    <row r="53" ht="18" customHeight="1"/>
  </sheetData>
  <sheetProtection/>
  <mergeCells count="96">
    <mergeCell ref="C49:I49"/>
    <mergeCell ref="K18:L18"/>
    <mergeCell ref="K30:L30"/>
    <mergeCell ref="B35:C35"/>
    <mergeCell ref="B29:C29"/>
    <mergeCell ref="P42:Q42"/>
    <mergeCell ref="F22:I22"/>
    <mergeCell ref="H40:I40"/>
    <mergeCell ref="B27:C27"/>
    <mergeCell ref="B34:C34"/>
    <mergeCell ref="B30:C30"/>
    <mergeCell ref="Q3:R3"/>
    <mergeCell ref="P17:Q17"/>
    <mergeCell ref="P23:Q23"/>
    <mergeCell ref="P30:Q30"/>
    <mergeCell ref="K42:L42"/>
    <mergeCell ref="C47:D47"/>
    <mergeCell ref="B23:C23"/>
    <mergeCell ref="B24:C24"/>
    <mergeCell ref="B25:C25"/>
    <mergeCell ref="B26:C26"/>
    <mergeCell ref="B42:D42"/>
    <mergeCell ref="C44:D44"/>
    <mergeCell ref="B16:C16"/>
    <mergeCell ref="B17:C17"/>
    <mergeCell ref="B41:D41"/>
    <mergeCell ref="B32:C32"/>
    <mergeCell ref="B31:C31"/>
    <mergeCell ref="B36:C36"/>
    <mergeCell ref="B49:B51"/>
    <mergeCell ref="B37:C37"/>
    <mergeCell ref="C43:D43"/>
    <mergeCell ref="C50:D50"/>
    <mergeCell ref="C51:D51"/>
    <mergeCell ref="B43:B48"/>
    <mergeCell ref="C45:D45"/>
    <mergeCell ref="C46:D46"/>
    <mergeCell ref="C48:D48"/>
    <mergeCell ref="B8:D8"/>
    <mergeCell ref="C9:D9"/>
    <mergeCell ref="C18:D18"/>
    <mergeCell ref="C19:D19"/>
    <mergeCell ref="B10:C10"/>
    <mergeCell ref="B11:C11"/>
    <mergeCell ref="B12:C12"/>
    <mergeCell ref="B13:C13"/>
    <mergeCell ref="B14:C14"/>
    <mergeCell ref="B15:C15"/>
    <mergeCell ref="B2:I2"/>
    <mergeCell ref="E6:F6"/>
    <mergeCell ref="G6:I6"/>
    <mergeCell ref="B6:D7"/>
    <mergeCell ref="K49:L49"/>
    <mergeCell ref="K50:L50"/>
    <mergeCell ref="K43:L43"/>
    <mergeCell ref="K44:L44"/>
    <mergeCell ref="K40:L40"/>
    <mergeCell ref="K41:L41"/>
    <mergeCell ref="K32:L32"/>
    <mergeCell ref="K33:L33"/>
    <mergeCell ref="K51:L51"/>
    <mergeCell ref="K52:L52"/>
    <mergeCell ref="K45:L45"/>
    <mergeCell ref="K46:L46"/>
    <mergeCell ref="K47:L47"/>
    <mergeCell ref="K48:L48"/>
    <mergeCell ref="L6:M6"/>
    <mergeCell ref="L7:M7"/>
    <mergeCell ref="K38:L38"/>
    <mergeCell ref="K39:L39"/>
    <mergeCell ref="K26:L26"/>
    <mergeCell ref="K27:L27"/>
    <mergeCell ref="K34:L34"/>
    <mergeCell ref="K35:L35"/>
    <mergeCell ref="K36:L36"/>
    <mergeCell ref="K37:L37"/>
    <mergeCell ref="L13:M13"/>
    <mergeCell ref="L14:M14"/>
    <mergeCell ref="K24:L24"/>
    <mergeCell ref="K25:L25"/>
    <mergeCell ref="K4:M4"/>
    <mergeCell ref="K19:L19"/>
    <mergeCell ref="K20:L20"/>
    <mergeCell ref="K21:L21"/>
    <mergeCell ref="K5:M5"/>
    <mergeCell ref="K6:K11"/>
    <mergeCell ref="K22:L22"/>
    <mergeCell ref="K31:L31"/>
    <mergeCell ref="L8:M8"/>
    <mergeCell ref="L9:M9"/>
    <mergeCell ref="H28:I28"/>
    <mergeCell ref="H33:I33"/>
    <mergeCell ref="L10:M10"/>
    <mergeCell ref="L11:M11"/>
    <mergeCell ref="K12:K14"/>
    <mergeCell ref="L12:M12"/>
  </mergeCells>
  <printOptions horizontalCentered="1" verticalCentered="1"/>
  <pageMargins left="0.66" right="0.3937007874015748" top="0.5905511811023623" bottom="0.49" header="0.5118110236220472" footer="0.41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setup</cp:lastModifiedBy>
  <cp:lastPrinted>2011-03-17T10:39:24Z</cp:lastPrinted>
  <dcterms:created xsi:type="dcterms:W3CDTF">2003-02-13T01:21:57Z</dcterms:created>
  <dcterms:modified xsi:type="dcterms:W3CDTF">2011-03-18T02:34:36Z</dcterms:modified>
  <cp:category/>
  <cp:version/>
  <cp:contentType/>
  <cp:contentStatus/>
</cp:coreProperties>
</file>