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高野\09_HP掲載\起案用\"/>
    </mc:Choice>
  </mc:AlternateContent>
  <xr:revisionPtr revIDLastSave="0" documentId="13_ncr:1_{56C9FA93-488F-45F5-807D-CC3B504C8F7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xlnm.Print_Area">#REF!</definedName>
  </definedNames>
  <calcPr calcId="191029" refMode="R1C1"/>
</workbook>
</file>

<file path=xl/calcChain.xml><?xml version="1.0" encoding="utf-8"?>
<calcChain xmlns="http://schemas.openxmlformats.org/spreadsheetml/2006/main">
  <c r="O60" i="1" l="1"/>
  <c r="P60" i="1"/>
  <c r="Q60" i="1"/>
  <c r="O54" i="1"/>
  <c r="P54" i="1"/>
  <c r="Q54" i="1"/>
  <c r="O55" i="1"/>
  <c r="Q41" i="1" l="1"/>
  <c r="F36" i="1" l="1"/>
  <c r="H36" i="1"/>
  <c r="N20" i="1" l="1"/>
  <c r="F42" i="1" l="1"/>
  <c r="E42" i="1"/>
  <c r="F55" i="1" l="1"/>
  <c r="F56" i="1"/>
  <c r="F57" i="1"/>
  <c r="P58" i="1" l="1"/>
  <c r="O58" i="1"/>
  <c r="O57" i="1"/>
  <c r="P57" i="1"/>
  <c r="Q52" i="1"/>
  <c r="Q51" i="1"/>
  <c r="P53" i="1"/>
  <c r="O53" i="1"/>
  <c r="P49" i="1"/>
  <c r="O49" i="1"/>
  <c r="J33" i="1" l="1"/>
  <c r="L59" i="1" l="1"/>
  <c r="H59" i="1"/>
  <c r="F59" i="1"/>
  <c r="L55" i="1" l="1"/>
  <c r="M55" i="1"/>
  <c r="P55" i="1"/>
  <c r="L56" i="1"/>
  <c r="M56" i="1"/>
  <c r="O56" i="1"/>
  <c r="P56" i="1"/>
  <c r="L57" i="1"/>
  <c r="M57" i="1"/>
  <c r="L58" i="1"/>
  <c r="M58" i="1"/>
  <c r="M59" i="1"/>
  <c r="O59" i="1"/>
  <c r="P59" i="1"/>
  <c r="M54" i="1" l="1"/>
  <c r="M60" i="1" s="1"/>
  <c r="L54" i="1"/>
  <c r="L60" i="1" s="1"/>
  <c r="F7" i="1" l="1"/>
  <c r="H58" i="1"/>
  <c r="F58" i="1"/>
  <c r="J58" i="1" l="1"/>
  <c r="K57" i="1"/>
  <c r="H57" i="1"/>
  <c r="K56" i="1"/>
  <c r="H56" i="1"/>
  <c r="Q34" i="1" l="1"/>
  <c r="N34" i="1"/>
  <c r="J34" i="1"/>
  <c r="I34" i="1"/>
  <c r="Q33" i="1"/>
  <c r="N33" i="1"/>
  <c r="I33" i="1"/>
  <c r="Q32" i="1"/>
  <c r="N32" i="1"/>
  <c r="J32" i="1"/>
  <c r="J31" i="1" s="1"/>
  <c r="J35" i="1" s="1"/>
  <c r="I32" i="1"/>
  <c r="I31" i="1" s="1"/>
  <c r="P31" i="1"/>
  <c r="P35" i="1" s="1"/>
  <c r="O31" i="1"/>
  <c r="O35" i="1" s="1"/>
  <c r="M31" i="1"/>
  <c r="M35" i="1" s="1"/>
  <c r="L31" i="1"/>
  <c r="L35" i="1" s="1"/>
  <c r="K31" i="1"/>
  <c r="K35" i="1" s="1"/>
  <c r="H31" i="1"/>
  <c r="H35" i="1" s="1"/>
  <c r="G31" i="1"/>
  <c r="G35" i="1" s="1"/>
  <c r="F31" i="1"/>
  <c r="F35" i="1" s="1"/>
  <c r="E31" i="1"/>
  <c r="E35" i="1" s="1"/>
  <c r="I35" i="1" l="1"/>
  <c r="Q31" i="1"/>
  <c r="Q35" i="1" s="1"/>
  <c r="N31" i="1"/>
  <c r="N35" i="1" s="1"/>
  <c r="J26" i="1"/>
  <c r="J27" i="1"/>
  <c r="J28" i="1"/>
  <c r="J29" i="1"/>
  <c r="J25" i="1"/>
  <c r="J20" i="1"/>
  <c r="J21" i="1"/>
  <c r="J22" i="1"/>
  <c r="J19" i="1"/>
  <c r="J16" i="1"/>
  <c r="J14" i="1"/>
  <c r="J9" i="1"/>
  <c r="J10" i="1"/>
  <c r="J11" i="1"/>
  <c r="J8" i="1"/>
  <c r="J38" i="1"/>
  <c r="J39" i="1"/>
  <c r="J40" i="1"/>
  <c r="J37" i="1"/>
  <c r="J43" i="1"/>
  <c r="J44" i="1"/>
  <c r="F60" i="1" l="1"/>
  <c r="J46" i="1"/>
  <c r="K55" i="1"/>
  <c r="H55" i="1"/>
  <c r="F49" i="1"/>
  <c r="F53" i="1" s="1"/>
  <c r="G49" i="1"/>
  <c r="G53" i="1" s="1"/>
  <c r="H49" i="1"/>
  <c r="H53" i="1" s="1"/>
  <c r="K49" i="1"/>
  <c r="K53" i="1" s="1"/>
  <c r="L49" i="1"/>
  <c r="L53" i="1" s="1"/>
  <c r="M49" i="1"/>
  <c r="M53" i="1" s="1"/>
  <c r="E49" i="1"/>
  <c r="E53" i="1" s="1"/>
  <c r="M48" i="1"/>
  <c r="O48" i="1"/>
  <c r="P48" i="1"/>
  <c r="L48" i="1"/>
  <c r="M42" i="1"/>
  <c r="M45" i="1" s="1"/>
  <c r="O42" i="1"/>
  <c r="O45" i="1" s="1"/>
  <c r="P42" i="1"/>
  <c r="P45" i="1" s="1"/>
  <c r="K42" i="1"/>
  <c r="K45" i="1" s="1"/>
  <c r="L42" i="1"/>
  <c r="L45" i="1" s="1"/>
  <c r="F45" i="1"/>
  <c r="G42" i="1"/>
  <c r="G45" i="1" s="1"/>
  <c r="H42" i="1"/>
  <c r="H45" i="1" s="1"/>
  <c r="F48" i="1"/>
  <c r="G48" i="1"/>
  <c r="H48" i="1"/>
  <c r="E48" i="1"/>
  <c r="E45" i="1"/>
  <c r="F41" i="1"/>
  <c r="G36" i="1"/>
  <c r="G41" i="1" s="1"/>
  <c r="H41" i="1"/>
  <c r="K36" i="1"/>
  <c r="L36" i="1"/>
  <c r="L41" i="1" s="1"/>
  <c r="M36" i="1"/>
  <c r="M41" i="1" s="1"/>
  <c r="O36" i="1"/>
  <c r="O41" i="1" s="1"/>
  <c r="P36" i="1"/>
  <c r="P41" i="1" s="1"/>
  <c r="F24" i="1"/>
  <c r="F30" i="1" s="1"/>
  <c r="G24" i="1"/>
  <c r="G30" i="1" s="1"/>
  <c r="H24" i="1"/>
  <c r="H30" i="1" s="1"/>
  <c r="K24" i="1"/>
  <c r="K30" i="1" s="1"/>
  <c r="L24" i="1"/>
  <c r="L30" i="1" s="1"/>
  <c r="M24" i="1"/>
  <c r="M30" i="1" s="1"/>
  <c r="O24" i="1"/>
  <c r="O30" i="1" s="1"/>
  <c r="P24" i="1"/>
  <c r="P30" i="1" s="1"/>
  <c r="F18" i="1"/>
  <c r="F23" i="1" s="1"/>
  <c r="G18" i="1"/>
  <c r="G23" i="1" s="1"/>
  <c r="H18" i="1"/>
  <c r="H23" i="1" s="1"/>
  <c r="K18" i="1"/>
  <c r="K23" i="1" s="1"/>
  <c r="L18" i="1"/>
  <c r="L23" i="1" s="1"/>
  <c r="M18" i="1"/>
  <c r="M23" i="1" s="1"/>
  <c r="O18" i="1"/>
  <c r="O23" i="1" s="1"/>
  <c r="P18" i="1"/>
  <c r="P23" i="1" s="1"/>
  <c r="E18" i="1"/>
  <c r="E23" i="1" s="1"/>
  <c r="E36" i="1"/>
  <c r="E41" i="1" s="1"/>
  <c r="E24" i="1"/>
  <c r="E30" i="1" s="1"/>
  <c r="F13" i="1"/>
  <c r="F17" i="1" s="1"/>
  <c r="G13" i="1"/>
  <c r="G17" i="1" s="1"/>
  <c r="H13" i="1"/>
  <c r="H17" i="1" s="1"/>
  <c r="K13" i="1"/>
  <c r="K17" i="1" s="1"/>
  <c r="L13" i="1"/>
  <c r="L17" i="1" s="1"/>
  <c r="M13" i="1"/>
  <c r="M17" i="1" s="1"/>
  <c r="O13" i="1"/>
  <c r="O17" i="1" s="1"/>
  <c r="P13" i="1"/>
  <c r="P17" i="1" s="1"/>
  <c r="E13" i="1"/>
  <c r="E17" i="1" s="1"/>
  <c r="F12" i="1"/>
  <c r="G7" i="1"/>
  <c r="G12" i="1" s="1"/>
  <c r="H7" i="1"/>
  <c r="H12" i="1" s="1"/>
  <c r="K7" i="1"/>
  <c r="K12" i="1" s="1"/>
  <c r="L7" i="1"/>
  <c r="L12" i="1" s="1"/>
  <c r="M7" i="1"/>
  <c r="M12" i="1" s="1"/>
  <c r="O7" i="1"/>
  <c r="O12" i="1" s="1"/>
  <c r="P7" i="1"/>
  <c r="P12" i="1" s="1"/>
  <c r="E7" i="1"/>
  <c r="E12" i="1" s="1"/>
  <c r="I9" i="1"/>
  <c r="I10" i="1"/>
  <c r="I11" i="1"/>
  <c r="I14" i="1"/>
  <c r="J13" i="1"/>
  <c r="I15" i="1"/>
  <c r="I16" i="1"/>
  <c r="I19" i="1"/>
  <c r="I20" i="1"/>
  <c r="I21" i="1"/>
  <c r="I22" i="1"/>
  <c r="I25" i="1"/>
  <c r="I26" i="1"/>
  <c r="I27" i="1"/>
  <c r="I28" i="1"/>
  <c r="I29" i="1"/>
  <c r="I37" i="1"/>
  <c r="I38" i="1"/>
  <c r="I39" i="1"/>
  <c r="I40" i="1"/>
  <c r="I43" i="1"/>
  <c r="I44" i="1"/>
  <c r="I46" i="1"/>
  <c r="I47" i="1"/>
  <c r="J47" i="1"/>
  <c r="I50" i="1"/>
  <c r="J50" i="1"/>
  <c r="I51" i="1"/>
  <c r="J51" i="1"/>
  <c r="I52" i="1"/>
  <c r="J52" i="1"/>
  <c r="I56" i="1"/>
  <c r="J7" i="1"/>
  <c r="J12" i="1" s="1"/>
  <c r="I8" i="1"/>
  <c r="I7" i="1" l="1"/>
  <c r="I12" i="1" s="1"/>
  <c r="H54" i="1"/>
  <c r="H60" i="1" s="1"/>
  <c r="J55" i="1"/>
  <c r="I24" i="1"/>
  <c r="I30" i="1" s="1"/>
  <c r="J57" i="1"/>
  <c r="I42" i="1"/>
  <c r="I45" i="1" s="1"/>
  <c r="I36" i="1"/>
  <c r="I41" i="1" s="1"/>
  <c r="K54" i="1"/>
  <c r="J42" i="1"/>
  <c r="J45" i="1" s="1"/>
  <c r="J36" i="1"/>
  <c r="J41" i="1" s="1"/>
  <c r="I13" i="1"/>
  <c r="I17" i="1" s="1"/>
  <c r="I49" i="1"/>
  <c r="I53" i="1" s="1"/>
  <c r="I48" i="1"/>
  <c r="J24" i="1"/>
  <c r="J30" i="1" s="1"/>
  <c r="J17" i="1"/>
  <c r="J56" i="1"/>
  <c r="I18" i="1"/>
  <c r="I23" i="1" s="1"/>
  <c r="J18" i="1"/>
  <c r="J59" i="1"/>
  <c r="J23" i="1"/>
  <c r="F54" i="1"/>
  <c r="J49" i="1"/>
  <c r="J53" i="1" s="1"/>
  <c r="J48" i="1"/>
  <c r="Q9" i="1"/>
  <c r="Q10" i="1"/>
  <c r="Q11" i="1"/>
  <c r="Q14" i="1"/>
  <c r="Q15" i="1"/>
  <c r="Q16" i="1"/>
  <c r="Q19" i="1"/>
  <c r="Q20" i="1"/>
  <c r="Q21" i="1"/>
  <c r="Q22" i="1"/>
  <c r="Q25" i="1"/>
  <c r="Q26" i="1"/>
  <c r="Q27" i="1"/>
  <c r="Q28" i="1"/>
  <c r="Q29" i="1"/>
  <c r="Q37" i="1"/>
  <c r="Q38" i="1"/>
  <c r="Q39" i="1"/>
  <c r="Q40" i="1"/>
  <c r="Q43" i="1"/>
  <c r="Q44" i="1"/>
  <c r="Q46" i="1"/>
  <c r="Q47" i="1"/>
  <c r="Q50" i="1"/>
  <c r="Q8" i="1"/>
  <c r="N9" i="1"/>
  <c r="N10" i="1"/>
  <c r="N11" i="1"/>
  <c r="N14" i="1"/>
  <c r="N15" i="1"/>
  <c r="N16" i="1"/>
  <c r="N19" i="1"/>
  <c r="N21" i="1"/>
  <c r="N22" i="1"/>
  <c r="N25" i="1"/>
  <c r="N26" i="1"/>
  <c r="N27" i="1"/>
  <c r="N28" i="1"/>
  <c r="N29" i="1"/>
  <c r="N37" i="1"/>
  <c r="N38" i="1"/>
  <c r="N39" i="1"/>
  <c r="N40" i="1"/>
  <c r="N43" i="1"/>
  <c r="N44" i="1"/>
  <c r="N46" i="1"/>
  <c r="N47" i="1"/>
  <c r="N50" i="1"/>
  <c r="N51" i="1"/>
  <c r="N52" i="1"/>
  <c r="N8" i="1"/>
  <c r="N24" i="1" l="1"/>
  <c r="J54" i="1"/>
  <c r="J60" i="1" s="1"/>
  <c r="Q59" i="1"/>
  <c r="Q58" i="1"/>
  <c r="N58" i="1"/>
  <c r="Q55" i="1"/>
  <c r="N55" i="1"/>
  <c r="N59" i="1"/>
  <c r="Q57" i="1"/>
  <c r="N57" i="1"/>
  <c r="N54" i="1" s="1"/>
  <c r="N60" i="1" s="1"/>
  <c r="N7" i="1"/>
  <c r="N12" i="1" s="1"/>
  <c r="N56" i="1"/>
  <c r="Q7" i="1"/>
  <c r="Q12" i="1" s="1"/>
  <c r="Q56" i="1"/>
  <c r="N18" i="1"/>
  <c r="N23" i="1" s="1"/>
  <c r="Q49" i="1"/>
  <c r="Q53" i="1" s="1"/>
  <c r="Q42" i="1"/>
  <c r="Q45" i="1" s="1"/>
  <c r="Q36" i="1"/>
  <c r="Q18" i="1"/>
  <c r="Q23" i="1" s="1"/>
  <c r="N49" i="1"/>
  <c r="N53" i="1" s="1"/>
  <c r="N42" i="1"/>
  <c r="N45" i="1" s="1"/>
  <c r="N36" i="1"/>
  <c r="N41" i="1" s="1"/>
  <c r="N30" i="1"/>
  <c r="Q24" i="1"/>
  <c r="Q30" i="1" s="1"/>
  <c r="Q13" i="1"/>
  <c r="Q17" i="1" s="1"/>
  <c r="Q48" i="1"/>
  <c r="N13" i="1"/>
  <c r="N17" i="1" s="1"/>
  <c r="N48" i="1"/>
  <c r="I59" i="1"/>
  <c r="E54" i="1" l="1"/>
  <c r="E60" i="1" s="1"/>
  <c r="I57" i="1"/>
  <c r="G54" i="1"/>
  <c r="G60" i="1" s="1"/>
  <c r="I55" i="1"/>
  <c r="I54" i="1" s="1"/>
  <c r="I60" i="1" s="1"/>
</calcChain>
</file>

<file path=xl/sharedStrings.xml><?xml version="1.0" encoding="utf-8"?>
<sst xmlns="http://schemas.openxmlformats.org/spreadsheetml/2006/main" count="85" uniqueCount="34">
  <si>
    <t>計</t>
    <rPh sb="0" eb="1">
      <t>ケイ</t>
    </rPh>
    <phoneticPr fontId="3"/>
  </si>
  <si>
    <t>国立</t>
    <rPh sb="0" eb="2">
      <t>コクリツ</t>
    </rPh>
    <phoneticPr fontId="3"/>
  </si>
  <si>
    <t>学校（園）数　園児・児童・生徒数　本務教員数【国・公・私】</t>
    <rPh sb="3" eb="4">
      <t>エン</t>
    </rPh>
    <phoneticPr fontId="3"/>
  </si>
  <si>
    <t>本務教員数</t>
    <phoneticPr fontId="2"/>
  </si>
  <si>
    <t>園児・児童・生徒数</t>
    <phoneticPr fontId="2"/>
  </si>
  <si>
    <t>学級数</t>
    <phoneticPr fontId="2"/>
  </si>
  <si>
    <t>学校数</t>
    <rPh sb="0" eb="2">
      <t>ガッコウ</t>
    </rPh>
    <rPh sb="2" eb="3">
      <t>スウ</t>
    </rPh>
    <phoneticPr fontId="3"/>
  </si>
  <si>
    <t>分　校</t>
    <phoneticPr fontId="3"/>
  </si>
  <si>
    <t>本　校</t>
    <phoneticPr fontId="3"/>
  </si>
  <si>
    <t>区    分</t>
    <phoneticPr fontId="3"/>
  </si>
  <si>
    <t>幼 稚 園</t>
    <phoneticPr fontId="3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</si>
  <si>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3"/>
  </si>
  <si>
    <t>小 学 校</t>
    <phoneticPr fontId="3"/>
  </si>
  <si>
    <t>中 学 校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</si>
  <si>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</si>
  <si>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全日制</t>
    <phoneticPr fontId="2"/>
  </si>
  <si>
    <t>定時制</t>
    <phoneticPr fontId="2"/>
  </si>
  <si>
    <t>高等
学校</t>
    <phoneticPr fontId="2"/>
  </si>
  <si>
    <t>通信制</t>
    <phoneticPr fontId="2"/>
  </si>
  <si>
    <t>特別支援学校</t>
    <rPh sb="0" eb="2">
      <t>トクベツ</t>
    </rPh>
    <rPh sb="2" eb="4">
      <t>シエン</t>
    </rPh>
    <phoneticPr fontId="3"/>
  </si>
  <si>
    <t>合     計</t>
    <phoneticPr fontId="3"/>
  </si>
  <si>
    <t>計</t>
    <phoneticPr fontId="2"/>
  </si>
  <si>
    <t>男</t>
    <phoneticPr fontId="2"/>
  </si>
  <si>
    <t>女</t>
    <phoneticPr fontId="2"/>
  </si>
  <si>
    <t>令和２年５月１日現在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3"/>
  </si>
  <si>
    <t>公立</t>
    <phoneticPr fontId="2"/>
  </si>
  <si>
    <t>京都市を除く</t>
    <phoneticPr fontId="2"/>
  </si>
  <si>
    <t>京都市立</t>
    <phoneticPr fontId="2"/>
  </si>
  <si>
    <t>私立</t>
    <rPh sb="0" eb="2">
      <t>ワタクシリツ</t>
    </rPh>
    <phoneticPr fontId="3"/>
  </si>
  <si>
    <t>府立</t>
    <phoneticPr fontId="2"/>
  </si>
  <si>
    <t>　　　　(注１）「・・・」は、非調査項目である。</t>
    <rPh sb="5" eb="6">
      <t>チュウ</t>
    </rPh>
    <rPh sb="15" eb="16">
      <t>ヒ</t>
    </rPh>
    <rPh sb="16" eb="18">
      <t>チョウサ</t>
    </rPh>
    <rPh sb="18" eb="20">
      <t>コウモク</t>
    </rPh>
    <phoneticPr fontId="3"/>
  </si>
  <si>
    <t>　　　　(注２）区分の「京都市を除く」は、京都市立学校を除く府内市町及び組合立学校を表す。</t>
    <rPh sb="5" eb="6">
      <t>チュウ</t>
    </rPh>
    <rPh sb="8" eb="10">
      <t>クブン</t>
    </rPh>
    <rPh sb="12" eb="15">
      <t>キョウトシ</t>
    </rPh>
    <rPh sb="16" eb="17">
      <t>ノゾ</t>
    </rPh>
    <rPh sb="21" eb="23">
      <t>キョウト</t>
    </rPh>
    <rPh sb="23" eb="25">
      <t>シリツ</t>
    </rPh>
    <rPh sb="25" eb="27">
      <t>ガッコウ</t>
    </rPh>
    <rPh sb="28" eb="29">
      <t>ノゾ</t>
    </rPh>
    <rPh sb="30" eb="32">
      <t>フナイ</t>
    </rPh>
    <rPh sb="32" eb="34">
      <t>シチョウ</t>
    </rPh>
    <rPh sb="34" eb="35">
      <t>オヨ</t>
    </rPh>
    <rPh sb="36" eb="38">
      <t>クミアイ</t>
    </rPh>
    <rPh sb="38" eb="39">
      <t>リツ</t>
    </rPh>
    <rPh sb="39" eb="41">
      <t>ガッコウ</t>
    </rPh>
    <rPh sb="42" eb="43">
      <t>アラワ</t>
    </rPh>
    <phoneticPr fontId="3"/>
  </si>
  <si>
    <t>　　　　(注３）高等学校の学校数で、＜　＞内は全日制と併置している学校数を表し、外数である。</t>
    <rPh sb="5" eb="6">
      <t>チュウ</t>
    </rPh>
    <rPh sb="8" eb="10">
      <t>コウトウ</t>
    </rPh>
    <rPh sb="10" eb="12">
      <t>ガッコウ</t>
    </rPh>
    <rPh sb="13" eb="15">
      <t>ガッコウ</t>
    </rPh>
    <rPh sb="15" eb="16">
      <t>スウ</t>
    </rPh>
    <rPh sb="21" eb="22">
      <t>ナイ</t>
    </rPh>
    <rPh sb="23" eb="26">
      <t>ゼンニチセイ</t>
    </rPh>
    <rPh sb="27" eb="29">
      <t>ヘイチ</t>
    </rPh>
    <rPh sb="33" eb="35">
      <t>ガッコウ</t>
    </rPh>
    <rPh sb="35" eb="36">
      <t>スウ</t>
    </rPh>
    <rPh sb="37" eb="38">
      <t>アラワ</t>
    </rPh>
    <rPh sb="40" eb="41">
      <t>ソト</t>
    </rPh>
    <rPh sb="41" eb="42">
      <t>スウ</t>
    </rPh>
    <phoneticPr fontId="3"/>
  </si>
  <si>
    <t>　　　　(注４）学校数は、休校中を含む。</t>
    <rPh sb="5" eb="6">
      <t>チュウ</t>
    </rPh>
    <rPh sb="8" eb="10">
      <t>ガッコウ</t>
    </rPh>
    <rPh sb="10" eb="11">
      <t>カズ</t>
    </rPh>
    <rPh sb="13" eb="16">
      <t>キュウコウチュウ</t>
    </rPh>
    <rPh sb="17" eb="1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</si>
</sst>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$-411]ggge&quot;年5月1日現在&quot;"/>
    <numFmt numFmtId="177" formatCode="&quot;&lt;&quot;#,##0&quot;&gt;&quot;;&quot;&lt;&quot;\-#,##0&quot;&gt;&quot;;&quot;&quot;"/>
    <numFmt numFmtId="178" formatCode="&quot;・・・ 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4"/>
      <name val="ＭＳ Ｐゴシック"/>
      <family val="3"/>
    </font>
    <font>
      <sz val="12"/>
      <name val="ＭＳ Ｐゴシック"/>
      <family val="3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7">
    <xf numFmtId="0" fontId="0" fillId="0" borderId="0" xfId="0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4" fillId="2" borderId="26" xfId="1" applyNumberFormat="1" applyFont="1" applyFill="1" applyBorder="1" applyAlignment="1">
      <alignment vertical="center"/>
    </xf>
    <xf numFmtId="0" fontId="4" fillId="2" borderId="55" xfId="1" applyNumberFormat="1" applyFont="1" applyFill="1" applyBorder="1" applyAlignment="1">
      <alignment vertical="center"/>
    </xf>
    <xf numFmtId="0" fontId="4" fillId="0" borderId="56" xfId="1" applyNumberFormat="1" applyFont="1" applyFill="1" applyBorder="1" applyAlignment="1">
      <alignment vertical="center"/>
    </xf>
    <xf numFmtId="0" fontId="4" fillId="2" borderId="56" xfId="1" applyNumberFormat="1" applyFont="1" applyFill="1" applyBorder="1" applyAlignment="1">
      <alignment vertical="center"/>
    </xf>
    <xf numFmtId="0" fontId="4" fillId="2" borderId="57" xfId="1" applyNumberFormat="1" applyFont="1" applyFill="1" applyBorder="1" applyAlignment="1">
      <alignment vertical="center"/>
    </xf>
    <xf numFmtId="0" fontId="4" fillId="2" borderId="25" xfId="1" applyNumberFormat="1" applyFont="1" applyFill="1" applyBorder="1" applyAlignment="1">
      <alignment vertical="center"/>
    </xf>
    <xf numFmtId="0" fontId="4" fillId="2" borderId="82" xfId="1" applyNumberFormat="1" applyFont="1" applyFill="1" applyBorder="1" applyAlignment="1">
      <alignment vertical="center"/>
    </xf>
    <xf numFmtId="0" fontId="4" fillId="2" borderId="83" xfId="1" applyNumberFormat="1" applyFont="1" applyFill="1" applyBorder="1" applyAlignment="1">
      <alignment vertical="center"/>
    </xf>
    <xf numFmtId="0" fontId="4" fillId="2" borderId="43" xfId="1" applyNumberFormat="1" applyFont="1" applyFill="1" applyBorder="1" applyAlignment="1">
      <alignment vertical="center"/>
    </xf>
    <xf numFmtId="0" fontId="4" fillId="2" borderId="94" xfId="1" applyNumberFormat="1" applyFont="1" applyFill="1" applyBorder="1" applyAlignment="1">
      <alignment vertical="center"/>
    </xf>
    <xf numFmtId="0" fontId="4" fillId="3" borderId="8" xfId="1" applyNumberFormat="1" applyFont="1" applyFill="1" applyBorder="1" applyAlignment="1">
      <alignment vertical="center"/>
    </xf>
    <xf numFmtId="0" fontId="4" fillId="3" borderId="0" xfId="1" applyNumberFormat="1" applyFont="1" applyFill="1" applyBorder="1" applyAlignment="1">
      <alignment vertical="center"/>
    </xf>
    <xf numFmtId="0" fontId="4" fillId="3" borderId="25" xfId="1" applyNumberFormat="1" applyFont="1" applyFill="1" applyBorder="1" applyAlignment="1">
      <alignment vertical="center"/>
    </xf>
    <xf numFmtId="0" fontId="4" fillId="3" borderId="60" xfId="1" applyNumberFormat="1" applyFont="1" applyFill="1" applyBorder="1" applyAlignment="1">
      <alignment vertical="center"/>
    </xf>
    <xf numFmtId="0" fontId="4" fillId="3" borderId="29" xfId="1" applyNumberFormat="1" applyFont="1" applyFill="1" applyBorder="1" applyAlignment="1">
      <alignment vertical="center"/>
    </xf>
    <xf numFmtId="0" fontId="4" fillId="3" borderId="63" xfId="1" applyNumberFormat="1" applyFont="1" applyFill="1" applyBorder="1" applyAlignment="1">
      <alignment vertical="center"/>
    </xf>
    <xf numFmtId="0" fontId="4" fillId="3" borderId="55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7" fillId="0" borderId="0" xfId="1" applyNumberFormat="1" applyFont="1" applyAlignment="1">
      <alignment vertical="center"/>
    </xf>
    <xf numFmtId="0" fontId="4" fillId="4" borderId="46" xfId="1" applyNumberFormat="1" applyFont="1" applyFill="1" applyBorder="1" applyAlignment="1">
      <alignment vertical="center"/>
    </xf>
    <xf numFmtId="0" fontId="4" fillId="4" borderId="52" xfId="1" applyNumberFormat="1" applyFont="1" applyFill="1" applyBorder="1" applyAlignment="1">
      <alignment vertical="center"/>
    </xf>
    <xf numFmtId="0" fontId="4" fillId="4" borderId="55" xfId="1" applyNumberFormat="1" applyFont="1" applyFill="1" applyBorder="1" applyAlignment="1">
      <alignment vertical="center"/>
    </xf>
    <xf numFmtId="0" fontId="4" fillId="4" borderId="61" xfId="1" applyNumberFormat="1" applyFont="1" applyFill="1" applyBorder="1" applyAlignment="1">
      <alignment vertical="center"/>
    </xf>
    <xf numFmtId="0" fontId="4" fillId="4" borderId="15" xfId="1" applyNumberFormat="1" applyFont="1" applyFill="1" applyBorder="1" applyAlignment="1">
      <alignment vertical="center"/>
    </xf>
    <xf numFmtId="0" fontId="4" fillId="4" borderId="67" xfId="1" applyNumberFormat="1" applyFont="1" applyFill="1" applyBorder="1" applyAlignment="1">
      <alignment vertical="center"/>
    </xf>
    <xf numFmtId="0" fontId="4" fillId="4" borderId="90" xfId="1" applyNumberFormat="1" applyFont="1" applyFill="1" applyBorder="1" applyAlignment="1">
      <alignment vertical="center"/>
    </xf>
    <xf numFmtId="0" fontId="4" fillId="4" borderId="25" xfId="1" applyNumberFormat="1" applyFont="1" applyFill="1" applyBorder="1" applyAlignment="1">
      <alignment vertical="center"/>
    </xf>
    <xf numFmtId="0" fontId="4" fillId="4" borderId="26" xfId="1" applyNumberFormat="1" applyFont="1" applyFill="1" applyBorder="1" applyAlignment="1">
      <alignment vertical="center"/>
    </xf>
    <xf numFmtId="0" fontId="4" fillId="4" borderId="56" xfId="1" applyNumberFormat="1" applyFont="1" applyFill="1" applyBorder="1" applyAlignment="1">
      <alignment vertical="center"/>
    </xf>
    <xf numFmtId="177" fontId="5" fillId="3" borderId="9" xfId="1" applyNumberFormat="1" applyFont="1" applyFill="1" applyBorder="1" applyAlignment="1">
      <alignment vertical="center" shrinkToFit="1"/>
    </xf>
    <xf numFmtId="41" fontId="5" fillId="3" borderId="11" xfId="1" applyNumberFormat="1" applyFont="1" applyFill="1" applyBorder="1" applyAlignment="1">
      <alignment vertical="center" shrinkToFit="1"/>
    </xf>
    <xf numFmtId="41" fontId="5" fillId="3" borderId="8" xfId="1" applyNumberFormat="1" applyFont="1" applyFill="1" applyBorder="1" applyAlignment="1">
      <alignment horizontal="right" vertical="center" shrinkToFit="1"/>
    </xf>
    <xf numFmtId="41" fontId="5" fillId="3" borderId="0" xfId="1" applyNumberFormat="1" applyFont="1" applyFill="1" applyBorder="1" applyAlignment="1">
      <alignment horizontal="right" vertical="center" shrinkToFit="1"/>
    </xf>
    <xf numFmtId="41" fontId="5" fillId="3" borderId="29" xfId="1" applyNumberFormat="1" applyFont="1" applyFill="1" applyBorder="1" applyAlignment="1">
      <alignment horizontal="right" vertical="center" shrinkToFit="1"/>
    </xf>
    <xf numFmtId="41" fontId="5" fillId="3" borderId="33" xfId="1" applyNumberFormat="1" applyFont="1" applyFill="1" applyBorder="1" applyAlignment="1">
      <alignment horizontal="right" vertical="center" shrinkToFit="1"/>
    </xf>
    <xf numFmtId="177" fontId="5" fillId="4" borderId="47" xfId="1" applyNumberFormat="1" applyFont="1" applyFill="1" applyBorder="1" applyAlignment="1">
      <alignment vertical="center" shrinkToFit="1"/>
    </xf>
    <xf numFmtId="41" fontId="5" fillId="4" borderId="48" xfId="1" applyNumberFormat="1" applyFont="1" applyFill="1" applyBorder="1" applyAlignment="1">
      <alignment horizontal="right" vertical="center" shrinkToFit="1"/>
    </xf>
    <xf numFmtId="41" fontId="5" fillId="4" borderId="49" xfId="1" applyNumberFormat="1" applyFont="1" applyFill="1" applyBorder="1" applyAlignment="1">
      <alignment vertical="center" shrinkToFit="1"/>
    </xf>
    <xf numFmtId="41" fontId="5" fillId="4" borderId="49" xfId="1" applyNumberFormat="1" applyFont="1" applyFill="1" applyBorder="1" applyAlignment="1">
      <alignment horizontal="right" vertical="center" shrinkToFit="1"/>
    </xf>
    <xf numFmtId="41" fontId="5" fillId="4" borderId="50" xfId="1" applyNumberFormat="1" applyFont="1" applyFill="1" applyBorder="1" applyAlignment="1">
      <alignment horizontal="right" vertical="center" shrinkToFit="1"/>
    </xf>
    <xf numFmtId="41" fontId="5" fillId="4" borderId="51" xfId="1" applyNumberFormat="1" applyFont="1" applyFill="1" applyBorder="1" applyAlignment="1">
      <alignment horizontal="right" vertical="center" shrinkToFit="1"/>
    </xf>
    <xf numFmtId="177" fontId="5" fillId="4" borderId="9" xfId="1" applyNumberFormat="1" applyFont="1" applyFill="1" applyBorder="1" applyAlignment="1">
      <alignment vertical="center" shrinkToFit="1"/>
    </xf>
    <xf numFmtId="41" fontId="5" fillId="4" borderId="11" xfId="1" applyNumberFormat="1" applyFont="1" applyFill="1" applyBorder="1" applyAlignment="1">
      <alignment horizontal="right" vertical="center" shrinkToFit="1"/>
    </xf>
    <xf numFmtId="41" fontId="5" fillId="4" borderId="11" xfId="1" applyNumberFormat="1" applyFont="1" applyFill="1" applyBorder="1" applyAlignment="1">
      <alignment vertical="center" shrinkToFit="1"/>
    </xf>
    <xf numFmtId="41" fontId="5" fillId="4" borderId="53" xfId="1" applyNumberFormat="1" applyFont="1" applyFill="1" applyBorder="1" applyAlignment="1">
      <alignment horizontal="right" vertical="center" shrinkToFit="1"/>
    </xf>
    <xf numFmtId="41" fontId="5" fillId="4" borderId="54" xfId="1" applyNumberFormat="1" applyFont="1" applyFill="1" applyBorder="1" applyAlignment="1">
      <alignment horizontal="right" vertical="center" shrinkToFit="1"/>
    </xf>
    <xf numFmtId="177" fontId="5" fillId="4" borderId="56" xfId="1" applyNumberFormat="1" applyFont="1" applyFill="1" applyBorder="1" applyAlignment="1">
      <alignment vertical="center" shrinkToFit="1"/>
    </xf>
    <xf numFmtId="41" fontId="5" fillId="4" borderId="57" xfId="1" applyNumberFormat="1" applyFont="1" applyFill="1" applyBorder="1" applyAlignment="1">
      <alignment horizontal="right" vertical="center" shrinkToFit="1"/>
    </xf>
    <xf numFmtId="41" fontId="5" fillId="4" borderId="57" xfId="1" applyNumberFormat="1" applyFont="1" applyFill="1" applyBorder="1" applyAlignment="1">
      <alignment vertical="center" shrinkToFit="1"/>
    </xf>
    <xf numFmtId="41" fontId="5" fillId="4" borderId="58" xfId="1" applyNumberFormat="1" applyFont="1" applyFill="1" applyBorder="1" applyAlignment="1">
      <alignment horizontal="right" vertical="center" shrinkToFit="1"/>
    </xf>
    <xf numFmtId="41" fontId="5" fillId="0" borderId="58" xfId="1" applyNumberFormat="1" applyFont="1" applyFill="1" applyBorder="1" applyAlignment="1">
      <alignment horizontal="right" vertical="center" shrinkToFit="1"/>
    </xf>
    <xf numFmtId="41" fontId="5" fillId="0" borderId="59" xfId="1" applyNumberFormat="1" applyFont="1" applyFill="1" applyBorder="1" applyAlignment="1">
      <alignment horizontal="right" vertical="center" shrinkToFit="1"/>
    </xf>
    <xf numFmtId="177" fontId="5" fillId="2" borderId="56" xfId="1" applyNumberFormat="1" applyFont="1" applyFill="1" applyBorder="1" applyAlignment="1">
      <alignment vertical="center" shrinkToFit="1"/>
    </xf>
    <xf numFmtId="41" fontId="5" fillId="2" borderId="57" xfId="1" applyNumberFormat="1" applyFont="1" applyFill="1" applyBorder="1" applyAlignment="1">
      <alignment horizontal="right" vertical="center" shrinkToFit="1"/>
    </xf>
    <xf numFmtId="41" fontId="5" fillId="2" borderId="57" xfId="1" applyNumberFormat="1" applyFont="1" applyFill="1" applyBorder="1" applyAlignment="1">
      <alignment vertical="center" shrinkToFit="1"/>
    </xf>
    <xf numFmtId="41" fontId="5" fillId="2" borderId="15" xfId="1" applyNumberFormat="1" applyFont="1" applyFill="1" applyBorder="1" applyAlignment="1">
      <alignment horizontal="right" vertical="center" shrinkToFit="1"/>
    </xf>
    <xf numFmtId="41" fontId="5" fillId="2" borderId="58" xfId="1" applyNumberFormat="1" applyFont="1" applyFill="1" applyBorder="1" applyAlignment="1">
      <alignment horizontal="right" vertical="center" shrinkToFit="1"/>
    </xf>
    <xf numFmtId="41" fontId="5" fillId="2" borderId="59" xfId="1" applyNumberFormat="1" applyFont="1" applyFill="1" applyBorder="1" applyAlignment="1">
      <alignment horizontal="right" vertical="center" shrinkToFit="1"/>
    </xf>
    <xf numFmtId="177" fontId="5" fillId="3" borderId="56" xfId="1" applyNumberFormat="1" applyFont="1" applyFill="1" applyBorder="1" applyAlignment="1">
      <alignment vertical="center" shrinkToFit="1"/>
    </xf>
    <xf numFmtId="41" fontId="5" fillId="3" borderId="57" xfId="1" applyNumberFormat="1" applyFont="1" applyFill="1" applyBorder="1" applyAlignment="1">
      <alignment horizontal="right" vertical="center" shrinkToFit="1"/>
    </xf>
    <xf numFmtId="41" fontId="5" fillId="3" borderId="15" xfId="1" applyNumberFormat="1" applyFont="1" applyFill="1" applyBorder="1" applyAlignment="1">
      <alignment horizontal="right" vertical="center" shrinkToFit="1"/>
    </xf>
    <xf numFmtId="41" fontId="5" fillId="3" borderId="25" xfId="1" applyNumberFormat="1" applyFont="1" applyFill="1" applyBorder="1" applyAlignment="1">
      <alignment horizontal="right" vertical="center" shrinkToFit="1"/>
    </xf>
    <xf numFmtId="41" fontId="5" fillId="3" borderId="27" xfId="1" applyNumberFormat="1" applyFont="1" applyFill="1" applyBorder="1" applyAlignment="1">
      <alignment horizontal="right" vertical="center" shrinkToFit="1"/>
    </xf>
    <xf numFmtId="177" fontId="5" fillId="4" borderId="62" xfId="1" applyNumberFormat="1" applyFont="1" applyFill="1" applyBorder="1" applyAlignment="1">
      <alignment vertical="center" shrinkToFit="1"/>
    </xf>
    <xf numFmtId="41" fontId="5" fillId="4" borderId="21" xfId="1" applyNumberFormat="1" applyFont="1" applyFill="1" applyBorder="1" applyAlignment="1">
      <alignment horizontal="right" vertical="center" shrinkToFit="1"/>
    </xf>
    <xf numFmtId="177" fontId="5" fillId="0" borderId="56" xfId="1" applyNumberFormat="1" applyFont="1" applyFill="1" applyBorder="1" applyAlignment="1">
      <alignment vertical="center" shrinkToFit="1"/>
    </xf>
    <xf numFmtId="41" fontId="4" fillId="0" borderId="57" xfId="1" applyNumberFormat="1" applyFont="1" applyFill="1" applyBorder="1" applyAlignment="1">
      <alignment horizontal="right" vertical="center" shrinkToFit="1"/>
    </xf>
    <xf numFmtId="41" fontId="5" fillId="0" borderId="57" xfId="1" applyNumberFormat="1" applyFont="1" applyFill="1" applyBorder="1" applyAlignment="1">
      <alignment horizontal="right" vertical="center" shrinkToFit="1"/>
    </xf>
    <xf numFmtId="177" fontId="5" fillId="4" borderId="14" xfId="1" applyNumberFormat="1" applyFont="1" applyFill="1" applyBorder="1" applyAlignment="1">
      <alignment vertical="center" shrinkToFit="1"/>
    </xf>
    <xf numFmtId="41" fontId="5" fillId="4" borderId="15" xfId="1" applyNumberFormat="1" applyFont="1" applyFill="1" applyBorder="1" applyAlignment="1">
      <alignment horizontal="right" vertical="center" shrinkToFit="1"/>
    </xf>
    <xf numFmtId="177" fontId="5" fillId="2" borderId="44" xfId="1" applyNumberFormat="1" applyFont="1" applyFill="1" applyBorder="1" applyAlignment="1">
      <alignment vertical="center" shrinkToFit="1"/>
    </xf>
    <xf numFmtId="41" fontId="5" fillId="3" borderId="40" xfId="1" applyNumberFormat="1" applyFont="1" applyFill="1" applyBorder="1" applyAlignment="1">
      <alignment horizontal="right" vertical="center" shrinkToFit="1"/>
    </xf>
    <xf numFmtId="41" fontId="5" fillId="3" borderId="64" xfId="1" applyNumberFormat="1" applyFont="1" applyFill="1" applyBorder="1" applyAlignment="1">
      <alignment horizontal="right" vertical="center" shrinkToFit="1"/>
    </xf>
    <xf numFmtId="41" fontId="5" fillId="3" borderId="65" xfId="1" applyNumberFormat="1" applyFont="1" applyFill="1" applyBorder="1" applyAlignment="1">
      <alignment horizontal="right" vertical="center" shrinkToFit="1"/>
    </xf>
    <xf numFmtId="41" fontId="5" fillId="4" borderId="66" xfId="1" applyNumberFormat="1" applyFont="1" applyFill="1" applyBorder="1" applyAlignment="1">
      <alignment horizontal="right" vertical="center" shrinkToFit="1"/>
    </xf>
    <xf numFmtId="177" fontId="5" fillId="4" borderId="68" xfId="1" applyNumberFormat="1" applyFont="1" applyFill="1" applyBorder="1" applyAlignment="1">
      <alignment vertical="center" shrinkToFit="1"/>
    </xf>
    <xf numFmtId="41" fontId="5" fillId="4" borderId="69" xfId="1" applyNumberFormat="1" applyFont="1" applyFill="1" applyBorder="1" applyAlignment="1">
      <alignment horizontal="right" vertical="center" shrinkToFit="1"/>
    </xf>
    <xf numFmtId="41" fontId="5" fillId="4" borderId="70" xfId="1" applyNumberFormat="1" applyFont="1" applyFill="1" applyBorder="1" applyAlignment="1">
      <alignment horizontal="right" vertical="center" shrinkToFit="1"/>
    </xf>
    <xf numFmtId="177" fontId="5" fillId="4" borderId="71" xfId="1" applyNumberFormat="1" applyFont="1" applyFill="1" applyBorder="1" applyAlignment="1">
      <alignment vertical="center" shrinkToFit="1"/>
    </xf>
    <xf numFmtId="41" fontId="5" fillId="4" borderId="22" xfId="1" applyNumberFormat="1" applyFont="1" applyFill="1" applyBorder="1" applyAlignment="1">
      <alignment horizontal="right" vertical="center" shrinkToFit="1"/>
    </xf>
    <xf numFmtId="41" fontId="5" fillId="3" borderId="11" xfId="1" applyNumberFormat="1" applyFont="1" applyFill="1" applyBorder="1" applyAlignment="1">
      <alignment horizontal="right" vertical="center" shrinkToFit="1"/>
    </xf>
    <xf numFmtId="41" fontId="5" fillId="3" borderId="72" xfId="1" applyNumberFormat="1" applyFont="1" applyFill="1" applyBorder="1" applyAlignment="1">
      <alignment horizontal="right" vertical="center" shrinkToFit="1"/>
    </xf>
    <xf numFmtId="41" fontId="5" fillId="3" borderId="73" xfId="1" applyNumberFormat="1" applyFont="1" applyFill="1" applyBorder="1" applyAlignment="1">
      <alignment horizontal="right" vertical="center" shrinkToFit="1"/>
    </xf>
    <xf numFmtId="41" fontId="5" fillId="4" borderId="74" xfId="1" applyNumberFormat="1" applyFont="1" applyFill="1" applyBorder="1" applyAlignment="1">
      <alignment horizontal="right" vertical="center" shrinkToFit="1"/>
    </xf>
    <xf numFmtId="41" fontId="5" fillId="4" borderId="75" xfId="1" applyNumberFormat="1" applyFont="1" applyFill="1" applyBorder="1" applyAlignment="1">
      <alignment horizontal="right" vertical="center" shrinkToFit="1"/>
    </xf>
    <xf numFmtId="41" fontId="5" fillId="4" borderId="76" xfId="1" applyNumberFormat="1" applyFont="1" applyFill="1" applyBorder="1" applyAlignment="1">
      <alignment horizontal="right" vertical="center" shrinkToFit="1"/>
    </xf>
    <xf numFmtId="41" fontId="5" fillId="4" borderId="77" xfId="1" applyNumberFormat="1" applyFont="1" applyFill="1" applyBorder="1" applyAlignment="1">
      <alignment horizontal="right" vertical="center" shrinkToFit="1"/>
    </xf>
    <xf numFmtId="41" fontId="5" fillId="4" borderId="0" xfId="1" applyNumberFormat="1" applyFont="1" applyFill="1" applyBorder="1" applyAlignment="1">
      <alignment horizontal="right" vertical="center" shrinkToFit="1"/>
    </xf>
    <xf numFmtId="41" fontId="5" fillId="4" borderId="29" xfId="1" applyNumberFormat="1" applyFont="1" applyFill="1" applyBorder="1" applyAlignment="1">
      <alignment horizontal="right" vertical="center" shrinkToFit="1"/>
    </xf>
    <xf numFmtId="41" fontId="5" fillId="4" borderId="33" xfId="1" applyNumberFormat="1" applyFont="1" applyFill="1" applyBorder="1" applyAlignment="1">
      <alignment horizontal="right" vertical="center" shrinkToFit="1"/>
    </xf>
    <xf numFmtId="178" fontId="4" fillId="4" borderId="38" xfId="1" applyNumberFormat="1" applyFont="1" applyFill="1" applyBorder="1" applyAlignment="1">
      <alignment vertical="center" shrinkToFit="1"/>
    </xf>
    <xf numFmtId="177" fontId="5" fillId="0" borderId="12" xfId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35" xfId="1" applyNumberFormat="1" applyFont="1" applyFill="1" applyBorder="1" applyAlignment="1">
      <alignment horizontal="right" vertical="center" shrinkToFit="1"/>
    </xf>
    <xf numFmtId="41" fontId="5" fillId="0" borderId="38" xfId="1" applyNumberFormat="1" applyFont="1" applyFill="1" applyBorder="1" applyAlignment="1">
      <alignment horizontal="right" vertical="center" shrinkToFit="1"/>
    </xf>
    <xf numFmtId="41" fontId="5" fillId="0" borderId="34" xfId="1" applyNumberFormat="1" applyFont="1" applyFill="1" applyBorder="1" applyAlignment="1">
      <alignment horizontal="right" vertical="center" shrinkToFit="1"/>
    </xf>
    <xf numFmtId="177" fontId="5" fillId="2" borderId="64" xfId="1" applyNumberFormat="1" applyFont="1" applyFill="1" applyBorder="1" applyAlignment="1">
      <alignment vertical="center" shrinkToFit="1"/>
    </xf>
    <xf numFmtId="41" fontId="5" fillId="2" borderId="45" xfId="1" applyNumberFormat="1" applyFont="1" applyFill="1" applyBorder="1" applyAlignment="1">
      <alignment horizontal="right" vertical="center" shrinkToFit="1"/>
    </xf>
    <xf numFmtId="177" fontId="5" fillId="2" borderId="73" xfId="1" applyNumberFormat="1" applyFont="1" applyFill="1" applyBorder="1" applyAlignment="1">
      <alignment vertical="center" shrinkToFit="1"/>
    </xf>
    <xf numFmtId="178" fontId="4" fillId="2" borderId="38" xfId="1" applyNumberFormat="1" applyFont="1" applyFill="1" applyBorder="1" applyAlignment="1">
      <alignment vertical="center" shrinkToFit="1"/>
    </xf>
    <xf numFmtId="177" fontId="5" fillId="3" borderId="44" xfId="1" applyNumberFormat="1" applyFont="1" applyFill="1" applyBorder="1" applyAlignment="1">
      <alignment vertical="center" shrinkToFit="1"/>
    </xf>
    <xf numFmtId="41" fontId="5" fillId="3" borderId="26" xfId="1" applyNumberFormat="1" applyFont="1" applyFill="1" applyBorder="1" applyAlignment="1">
      <alignment horizontal="right" vertical="center" shrinkToFit="1"/>
    </xf>
    <xf numFmtId="41" fontId="5" fillId="4" borderId="78" xfId="1" applyNumberFormat="1" applyFont="1" applyFill="1" applyBorder="1" applyAlignment="1">
      <alignment horizontal="right" vertical="center" shrinkToFit="1"/>
    </xf>
    <xf numFmtId="177" fontId="5" fillId="4" borderId="12" xfId="1" applyNumberFormat="1" applyFont="1" applyFill="1" applyBorder="1" applyAlignment="1">
      <alignment vertical="center" shrinkToFit="1"/>
    </xf>
    <xf numFmtId="41" fontId="5" fillId="4" borderId="79" xfId="1" applyNumberFormat="1" applyFont="1" applyFill="1" applyBorder="1" applyAlignment="1">
      <alignment horizontal="right" vertical="center" shrinkToFit="1"/>
    </xf>
    <xf numFmtId="41" fontId="5" fillId="2" borderId="24" xfId="1" applyNumberFormat="1" applyFont="1" applyFill="1" applyBorder="1" applyAlignment="1">
      <alignment horizontal="right" vertical="center" shrinkToFit="1"/>
    </xf>
    <xf numFmtId="177" fontId="5" fillId="4" borderId="73" xfId="1" applyNumberFormat="1" applyFont="1" applyFill="1" applyBorder="1" applyAlignment="1">
      <alignment vertical="center" shrinkToFit="1"/>
    </xf>
    <xf numFmtId="41" fontId="5" fillId="4" borderId="35" xfId="1" applyNumberFormat="1" applyFont="1" applyFill="1" applyBorder="1" applyAlignment="1">
      <alignment horizontal="right" vertical="center" shrinkToFit="1"/>
    </xf>
    <xf numFmtId="41" fontId="5" fillId="4" borderId="38" xfId="1" applyNumberFormat="1" applyFont="1" applyFill="1" applyBorder="1" applyAlignment="1">
      <alignment horizontal="right" vertical="center" shrinkToFit="1"/>
    </xf>
    <xf numFmtId="41" fontId="5" fillId="4" borderId="34" xfId="1" applyNumberFormat="1" applyFont="1" applyFill="1" applyBorder="1" applyAlignment="1">
      <alignment horizontal="right" vertical="center" shrinkToFit="1"/>
    </xf>
    <xf numFmtId="41" fontId="5" fillId="2" borderId="35" xfId="1" applyNumberFormat="1" applyFont="1" applyFill="1" applyBorder="1" applyAlignment="1">
      <alignment horizontal="right" vertical="center" shrinkToFit="1"/>
    </xf>
    <xf numFmtId="41" fontId="5" fillId="2" borderId="16" xfId="1" applyNumberFormat="1" applyFont="1" applyFill="1" applyBorder="1" applyAlignment="1">
      <alignment horizontal="right" vertical="center" shrinkToFit="1"/>
    </xf>
    <xf numFmtId="177" fontId="5" fillId="3" borderId="25" xfId="1" applyNumberFormat="1" applyFont="1" applyFill="1" applyBorder="1" applyAlignment="1">
      <alignment vertical="center" shrinkToFit="1"/>
    </xf>
    <xf numFmtId="41" fontId="5" fillId="3" borderId="35" xfId="1" applyNumberFormat="1" applyFont="1" applyFill="1" applyBorder="1" applyAlignment="1">
      <alignment horizontal="right" vertical="center" shrinkToFit="1"/>
    </xf>
    <xf numFmtId="177" fontId="5" fillId="4" borderId="80" xfId="1" applyNumberFormat="1" applyFont="1" applyFill="1" applyBorder="1" applyAlignment="1">
      <alignment vertical="center" shrinkToFit="1"/>
    </xf>
    <xf numFmtId="41" fontId="5" fillId="4" borderId="81" xfId="1" applyNumberFormat="1" applyFont="1" applyFill="1" applyBorder="1" applyAlignment="1">
      <alignment horizontal="right" vertical="center" shrinkToFit="1"/>
    </xf>
    <xf numFmtId="41" fontId="5" fillId="4" borderId="31" xfId="1" applyNumberFormat="1" applyFont="1" applyFill="1" applyBorder="1" applyAlignment="1">
      <alignment horizontal="right" vertical="center" shrinkToFit="1"/>
    </xf>
    <xf numFmtId="177" fontId="5" fillId="2" borderId="84" xfId="1" applyNumberFormat="1" applyFont="1" applyFill="1" applyBorder="1" applyAlignment="1">
      <alignment vertical="center" shrinkToFit="1"/>
    </xf>
    <xf numFmtId="41" fontId="5" fillId="2" borderId="85" xfId="1" applyNumberFormat="1" applyFont="1" applyFill="1" applyBorder="1" applyAlignment="1">
      <alignment horizontal="right" vertical="center" shrinkToFit="1"/>
    </xf>
    <xf numFmtId="41" fontId="5" fillId="2" borderId="86" xfId="1" applyNumberFormat="1" applyFont="1" applyFill="1" applyBorder="1" applyAlignment="1">
      <alignment horizontal="right" vertical="center" shrinkToFit="1"/>
    </xf>
    <xf numFmtId="41" fontId="5" fillId="2" borderId="87" xfId="1" applyNumberFormat="1" applyFont="1" applyFill="1" applyBorder="1" applyAlignment="1">
      <alignment horizontal="right" vertical="center" shrinkToFit="1"/>
    </xf>
    <xf numFmtId="177" fontId="5" fillId="3" borderId="29" xfId="1" applyNumberFormat="1" applyFont="1" applyFill="1" applyBorder="1" applyAlignment="1">
      <alignment vertical="center" shrinkToFit="1"/>
    </xf>
    <xf numFmtId="41" fontId="5" fillId="3" borderId="32" xfId="1" applyNumberFormat="1" applyFont="1" applyFill="1" applyBorder="1" applyAlignment="1">
      <alignment horizontal="right" vertical="center" shrinkToFit="1"/>
    </xf>
    <xf numFmtId="41" fontId="5" fillId="3" borderId="52" xfId="1" applyNumberFormat="1" applyFont="1" applyFill="1" applyBorder="1" applyAlignment="1">
      <alignment horizontal="right" vertical="center" shrinkToFit="1"/>
    </xf>
    <xf numFmtId="41" fontId="5" fillId="4" borderId="46" xfId="1" applyNumberFormat="1" applyFont="1" applyFill="1" applyBorder="1" applyAlignment="1">
      <alignment horizontal="right" vertical="center" shrinkToFit="1"/>
    </xf>
    <xf numFmtId="41" fontId="5" fillId="4" borderId="88" xfId="1" applyNumberFormat="1" applyFont="1" applyFill="1" applyBorder="1" applyAlignment="1">
      <alignment horizontal="right" vertical="center" shrinkToFit="1"/>
    </xf>
    <xf numFmtId="41" fontId="5" fillId="4" borderId="89" xfId="1" applyNumberFormat="1" applyFont="1" applyFill="1" applyBorder="1" applyAlignment="1">
      <alignment horizontal="right" vertical="center" shrinkToFit="1"/>
    </xf>
    <xf numFmtId="41" fontId="5" fillId="4" borderId="91" xfId="1" applyNumberFormat="1" applyFont="1" applyFill="1" applyBorder="1" applyAlignment="1">
      <alignment horizontal="right" vertical="center" shrinkToFit="1"/>
    </xf>
    <xf numFmtId="41" fontId="5" fillId="4" borderId="90" xfId="1" applyNumberFormat="1" applyFont="1" applyFill="1" applyBorder="1" applyAlignment="1">
      <alignment horizontal="right" vertical="center" shrinkToFit="1"/>
    </xf>
    <xf numFmtId="41" fontId="5" fillId="4" borderId="92" xfId="1" applyNumberFormat="1" applyFont="1" applyFill="1" applyBorder="1" applyAlignment="1">
      <alignment horizontal="right" vertical="center" shrinkToFit="1"/>
    </xf>
    <xf numFmtId="41" fontId="5" fillId="4" borderId="93" xfId="1" applyNumberFormat="1" applyFont="1" applyFill="1" applyBorder="1" applyAlignment="1">
      <alignment horizontal="right" vertical="center" shrinkToFit="1"/>
    </xf>
    <xf numFmtId="41" fontId="5" fillId="4" borderId="59" xfId="1" applyNumberFormat="1" applyFont="1" applyFill="1" applyBorder="1" applyAlignment="1">
      <alignment horizontal="right" vertical="center" shrinkToFit="1"/>
    </xf>
    <xf numFmtId="177" fontId="5" fillId="2" borderId="95" xfId="1" applyNumberFormat="1" applyFont="1" applyFill="1" applyBorder="1" applyAlignment="1">
      <alignment vertical="center" shrinkToFit="1"/>
    </xf>
    <xf numFmtId="41" fontId="5" fillId="2" borderId="96" xfId="1" applyNumberFormat="1" applyFont="1" applyFill="1" applyBorder="1" applyAlignment="1">
      <alignment horizontal="right" vertical="center" shrinkToFit="1"/>
    </xf>
    <xf numFmtId="178" fontId="4" fillId="2" borderId="103" xfId="1" applyNumberFormat="1" applyFont="1" applyFill="1" applyBorder="1" applyAlignment="1">
      <alignment vertical="center" shrinkToFit="1"/>
    </xf>
    <xf numFmtId="41" fontId="5" fillId="2" borderId="97" xfId="1" applyNumberFormat="1" applyFont="1" applyFill="1" applyBorder="1" applyAlignment="1">
      <alignment horizontal="right" vertical="center" shrinkToFit="1"/>
    </xf>
    <xf numFmtId="177" fontId="5" fillId="0" borderId="20" xfId="1" applyNumberFormat="1" applyFont="1" applyFill="1" applyBorder="1" applyAlignment="1">
      <alignment vertical="center" shrinkToFit="1"/>
    </xf>
    <xf numFmtId="41" fontId="5" fillId="0" borderId="32" xfId="1" applyNumberFormat="1" applyFont="1" applyFill="1" applyBorder="1" applyAlignment="1">
      <alignment horizontal="right" vertical="center" shrinkToFit="1"/>
    </xf>
    <xf numFmtId="177" fontId="5" fillId="0" borderId="73" xfId="1" applyNumberFormat="1" applyFont="1" applyFill="1" applyBorder="1" applyAlignment="1">
      <alignment vertical="center" shrinkToFit="1"/>
    </xf>
    <xf numFmtId="41" fontId="4" fillId="0" borderId="58" xfId="1" applyNumberFormat="1" applyFont="1" applyFill="1" applyBorder="1" applyAlignment="1">
      <alignment horizontal="centerContinuous" vertical="center" shrinkToFit="1"/>
    </xf>
    <xf numFmtId="41" fontId="5" fillId="0" borderId="76" xfId="1" applyNumberFormat="1" applyFont="1" applyFill="1" applyBorder="1" applyAlignment="1">
      <alignment horizontal="right" vertical="center" shrinkToFit="1"/>
    </xf>
    <xf numFmtId="0" fontId="8" fillId="0" borderId="0" xfId="1" applyNumberFormat="1" applyFont="1" applyFill="1" applyAlignment="1">
      <alignment vertical="center"/>
    </xf>
    <xf numFmtId="0" fontId="4" fillId="5" borderId="0" xfId="1" applyNumberFormat="1" applyFont="1" applyFill="1" applyAlignment="1">
      <alignment vertical="center"/>
    </xf>
    <xf numFmtId="0" fontId="5" fillId="5" borderId="1" xfId="1" applyFont="1" applyFill="1" applyBorder="1" applyAlignment="1">
      <alignment horizontal="center" vertical="center"/>
    </xf>
    <xf numFmtId="176" fontId="4" fillId="5" borderId="1" xfId="1" applyNumberFormat="1" applyFont="1" applyFill="1" applyBorder="1" applyAlignment="1">
      <alignment vertical="center"/>
    </xf>
    <xf numFmtId="0" fontId="4" fillId="5" borderId="1" xfId="1" applyFont="1" applyFill="1" applyBorder="1" applyAlignment="1">
      <alignment horizontal="right" vertical="center"/>
    </xf>
    <xf numFmtId="0" fontId="6" fillId="0" borderId="0" xfId="1" applyNumberFormat="1" applyFont="1" applyFill="1" applyAlignment="1">
      <alignment vertical="center"/>
    </xf>
    <xf numFmtId="41" fontId="5" fillId="0" borderId="21" xfId="1" applyNumberFormat="1" applyFont="1" applyFill="1" applyBorder="1" applyAlignment="1">
      <alignment horizontal="right" vertical="center" shrinkToFit="1"/>
    </xf>
    <xf numFmtId="41" fontId="5" fillId="0" borderId="30" xfId="1" applyNumberFormat="1" applyFont="1" applyFill="1" applyBorder="1" applyAlignment="1">
      <alignment horizontal="right" vertical="center" shrinkToFit="1"/>
    </xf>
    <xf numFmtId="41" fontId="5" fillId="0" borderId="50" xfId="1" applyNumberFormat="1" applyFont="1" applyFill="1" applyBorder="1" applyAlignment="1">
      <alignment horizontal="right" vertical="center" shrinkToFit="1"/>
    </xf>
    <xf numFmtId="41" fontId="5" fillId="4" borderId="25" xfId="1" applyNumberFormat="1" applyFont="1" applyFill="1" applyBorder="1" applyAlignment="1">
      <alignment horizontal="right" vertical="center" shrinkToFit="1"/>
    </xf>
    <xf numFmtId="41" fontId="5" fillId="4" borderId="27" xfId="1" applyNumberFormat="1" applyFont="1" applyFill="1" applyBorder="1" applyAlignment="1">
      <alignment horizontal="right" vertical="center" shrinkToFit="1"/>
    </xf>
    <xf numFmtId="41" fontId="5" fillId="0" borderId="105" xfId="1" applyNumberFormat="1" applyFont="1" applyFill="1" applyBorder="1" applyAlignment="1">
      <alignment horizontal="right" vertical="center" shrinkToFit="1"/>
    </xf>
    <xf numFmtId="41" fontId="4" fillId="0" borderId="21" xfId="1" applyNumberFormat="1" applyFont="1" applyFill="1" applyBorder="1" applyAlignment="1">
      <alignment horizontal="centerContinuous" vertical="center" shrinkToFit="1"/>
    </xf>
    <xf numFmtId="41" fontId="4" fillId="0" borderId="104" xfId="1" applyNumberFormat="1" applyFont="1" applyFill="1" applyBorder="1" applyAlignment="1">
      <alignment horizontal="centerContinuous" vertical="center" shrinkToFit="1"/>
    </xf>
    <xf numFmtId="41" fontId="5" fillId="3" borderId="20" xfId="1" applyNumberFormat="1" applyFont="1" applyFill="1" applyBorder="1" applyAlignment="1">
      <alignment horizontal="right" vertical="center" shrinkToFit="1"/>
    </xf>
    <xf numFmtId="41" fontId="5" fillId="3" borderId="106" xfId="1" applyNumberFormat="1" applyFont="1" applyFill="1" applyBorder="1" applyAlignment="1">
      <alignment horizontal="right" vertical="center" shrinkToFit="1"/>
    </xf>
    <xf numFmtId="41" fontId="5" fillId="3" borderId="107" xfId="1" applyNumberFormat="1" applyFont="1" applyFill="1" applyBorder="1" applyAlignment="1">
      <alignment horizontal="right" vertical="center" shrinkToFit="1"/>
    </xf>
    <xf numFmtId="3" fontId="4" fillId="4" borderId="102" xfId="1" applyNumberFormat="1" applyFont="1" applyFill="1" applyBorder="1" applyAlignment="1">
      <alignment horizontal="center" vertical="center" wrapText="1"/>
    </xf>
    <xf numFmtId="3" fontId="4" fillId="4" borderId="22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3" xfId="1" applyNumberFormat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>
      <alignment horizontal="center" vertical="center"/>
    </xf>
    <xf numFmtId="0" fontId="4" fillId="4" borderId="7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horizontal="center" vertical="center"/>
    </xf>
    <xf numFmtId="0" fontId="4" fillId="4" borderId="8" xfId="1" applyNumberFormat="1" applyFont="1" applyFill="1" applyBorder="1" applyAlignment="1">
      <alignment horizontal="center" vertical="center"/>
    </xf>
    <xf numFmtId="0" fontId="4" fillId="4" borderId="17" xfId="1" applyNumberFormat="1" applyFont="1" applyFill="1" applyBorder="1" applyAlignment="1">
      <alignment horizontal="center" vertical="center"/>
    </xf>
    <xf numFmtId="0" fontId="4" fillId="4" borderId="18" xfId="1" applyNumberFormat="1" applyFont="1" applyFill="1" applyBorder="1" applyAlignment="1">
      <alignment horizontal="center" vertical="center"/>
    </xf>
    <xf numFmtId="0" fontId="4" fillId="4" borderId="19" xfId="1" applyNumberFormat="1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3" fontId="4" fillId="4" borderId="5" xfId="1" applyNumberFormat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4" fillId="4" borderId="14" xfId="1" applyNumberFormat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/>
    </xf>
    <xf numFmtId="3" fontId="4" fillId="4" borderId="14" xfId="1" applyNumberFormat="1" applyFont="1" applyFill="1" applyBorder="1" applyAlignment="1">
      <alignment horizontal="center" vertical="center" wrapText="1"/>
    </xf>
    <xf numFmtId="3" fontId="4" fillId="4" borderId="16" xfId="1" applyNumberFormat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/>
    </xf>
    <xf numFmtId="3" fontId="4" fillId="4" borderId="21" xfId="1" applyNumberFormat="1" applyFont="1" applyFill="1" applyBorder="1" applyAlignment="1">
      <alignment horizontal="center" vertical="center" wrapText="1"/>
    </xf>
    <xf numFmtId="3" fontId="4" fillId="4" borderId="100" xfId="1" applyNumberFormat="1" applyFont="1" applyFill="1" applyBorder="1" applyAlignment="1">
      <alignment horizontal="center" vertical="center" wrapText="1"/>
    </xf>
    <xf numFmtId="3" fontId="4" fillId="4" borderId="40" xfId="1" applyNumberFormat="1" applyFont="1" applyFill="1" applyBorder="1" applyAlignment="1">
      <alignment horizontal="center" vertical="center"/>
    </xf>
    <xf numFmtId="3" fontId="4" fillId="4" borderId="101" xfId="1" applyNumberFormat="1" applyFont="1" applyFill="1" applyBorder="1" applyAlignment="1">
      <alignment horizontal="center" vertical="center"/>
    </xf>
    <xf numFmtId="0" fontId="4" fillId="4" borderId="23" xfId="1" applyNumberFormat="1" applyFont="1" applyFill="1" applyBorder="1" applyAlignment="1">
      <alignment horizontal="center" vertical="center" wrapText="1"/>
    </xf>
    <xf numFmtId="0" fontId="5" fillId="4" borderId="24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32" xfId="1" applyFont="1" applyFill="1" applyBorder="1" applyAlignment="1">
      <alignment horizontal="center" vertical="center"/>
    </xf>
    <xf numFmtId="0" fontId="4" fillId="4" borderId="36" xfId="1" applyNumberFormat="1" applyFont="1" applyFill="1" applyBorder="1" applyAlignment="1">
      <alignment horizontal="center" vertical="center" wrapText="1"/>
    </xf>
    <xf numFmtId="0" fontId="5" fillId="4" borderId="37" xfId="1" applyFont="1" applyFill="1" applyBorder="1" applyAlignment="1">
      <alignment horizontal="center" vertical="center"/>
    </xf>
    <xf numFmtId="0" fontId="4" fillId="4" borderId="16" xfId="1" applyNumberFormat="1" applyFont="1" applyFill="1" applyBorder="1" applyAlignment="1">
      <alignment horizontal="center" vertical="center" wrapText="1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21" xfId="1" applyNumberFormat="1" applyFont="1" applyFill="1" applyBorder="1" applyAlignment="1">
      <alignment horizontal="center" vertical="center"/>
    </xf>
    <xf numFmtId="0" fontId="5" fillId="4" borderId="39" xfId="1" applyFont="1" applyFill="1" applyBorder="1" applyAlignment="1">
      <alignment horizontal="center" vertical="center"/>
    </xf>
    <xf numFmtId="0" fontId="4" fillId="4" borderId="98" xfId="1" applyNumberFormat="1" applyFont="1" applyFill="1" applyBorder="1" applyAlignment="1">
      <alignment horizontal="center" vertical="center" wrapText="1"/>
    </xf>
    <xf numFmtId="0" fontId="5" fillId="4" borderId="99" xfId="1" applyFont="1" applyFill="1" applyBorder="1" applyAlignment="1">
      <alignment horizontal="center" vertical="center"/>
    </xf>
    <xf numFmtId="0" fontId="5" fillId="4" borderId="41" xfId="1" applyFont="1" applyFill="1" applyBorder="1" applyAlignment="1">
      <alignment horizontal="center" vertical="center"/>
    </xf>
    <xf numFmtId="0" fontId="5" fillId="4" borderId="42" xfId="1" applyFont="1" applyFill="1" applyBorder="1" applyAlignment="1">
      <alignment horizontal="center" vertical="center"/>
    </xf>
  </cellXfs>
  <cellStyles count="2">
    <cellStyle name="標準" xfId="0" builtinId="0"/>
    <cellStyle name="標準_付表（６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7"/>
  <sheetViews>
    <sheetView showGridLines="0" tabSelected="1" showOutlineSymbols="0" view="pageBreakPreview" zoomScale="70" zoomScaleNormal="40" zoomScaleSheetLayoutView="7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M52" sqref="M52"/>
    </sheetView>
  </sheetViews>
  <sheetFormatPr defaultColWidth="12" defaultRowHeight="16.2" x14ac:dyDescent="0.2"/>
  <cols>
    <col min="1" max="1" width="12.77734375" style="1" customWidth="1"/>
    <col min="2" max="2" width="12.21875" style="1" customWidth="1"/>
    <col min="3" max="3" width="1.88671875" style="1" customWidth="1"/>
    <col min="4" max="4" width="18.109375" style="1" bestFit="1" customWidth="1"/>
    <col min="5" max="5" width="6.109375" style="1" customWidth="1"/>
    <col min="6" max="6" width="12.6640625" style="1" customWidth="1"/>
    <col min="7" max="7" width="6.109375" style="1" customWidth="1"/>
    <col min="8" max="8" width="12.6640625" style="1" customWidth="1"/>
    <col min="9" max="9" width="6.109375" style="1" customWidth="1"/>
    <col min="10" max="10" width="7.6640625" style="1" customWidth="1"/>
    <col min="11" max="13" width="12.44140625" style="1" customWidth="1"/>
    <col min="14" max="14" width="12.6640625" style="1" customWidth="1"/>
    <col min="15" max="16" width="12.44140625" style="1" customWidth="1"/>
    <col min="17" max="17" width="12.6640625" style="1" customWidth="1"/>
    <col min="18" max="16384" width="12" style="3"/>
  </cols>
  <sheetData>
    <row r="1" spans="1:20" s="1" customFormat="1" ht="28.5" customHeight="1" x14ac:dyDescent="0.2">
      <c r="A1" s="145" t="s">
        <v>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20" s="1" customFormat="1" ht="19.5" customHeight="1" thickBot="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O2" s="148"/>
      <c r="P2" s="148"/>
      <c r="Q2" s="149" t="s">
        <v>24</v>
      </c>
    </row>
    <row r="3" spans="1:20" ht="19.5" customHeight="1" x14ac:dyDescent="0.2">
      <c r="A3" s="164" t="s">
        <v>9</v>
      </c>
      <c r="B3" s="165"/>
      <c r="C3" s="165"/>
      <c r="D3" s="166"/>
      <c r="E3" s="173" t="s">
        <v>6</v>
      </c>
      <c r="F3" s="174"/>
      <c r="G3" s="174"/>
      <c r="H3" s="174"/>
      <c r="I3" s="174"/>
      <c r="J3" s="175"/>
      <c r="K3" s="188" t="s">
        <v>5</v>
      </c>
      <c r="L3" s="179" t="s">
        <v>4</v>
      </c>
      <c r="M3" s="174"/>
      <c r="N3" s="175"/>
      <c r="O3" s="179" t="s">
        <v>3</v>
      </c>
      <c r="P3" s="174"/>
      <c r="Q3" s="180"/>
    </row>
    <row r="4" spans="1:20" ht="19.5" customHeight="1" x14ac:dyDescent="0.2">
      <c r="A4" s="167"/>
      <c r="B4" s="168"/>
      <c r="C4" s="168"/>
      <c r="D4" s="169"/>
      <c r="E4" s="176"/>
      <c r="F4" s="177"/>
      <c r="G4" s="177"/>
      <c r="H4" s="177"/>
      <c r="I4" s="177"/>
      <c r="J4" s="178"/>
      <c r="K4" s="189"/>
      <c r="L4" s="176"/>
      <c r="M4" s="177"/>
      <c r="N4" s="178"/>
      <c r="O4" s="176"/>
      <c r="P4" s="177"/>
      <c r="Q4" s="181"/>
    </row>
    <row r="5" spans="1:20" ht="19.5" customHeight="1" x14ac:dyDescent="0.2">
      <c r="A5" s="167"/>
      <c r="B5" s="168"/>
      <c r="C5" s="168"/>
      <c r="D5" s="169"/>
      <c r="E5" s="182" t="s">
        <v>8</v>
      </c>
      <c r="F5" s="183"/>
      <c r="G5" s="184" t="s">
        <v>7</v>
      </c>
      <c r="H5" s="183"/>
      <c r="I5" s="184" t="s">
        <v>21</v>
      </c>
      <c r="J5" s="183"/>
      <c r="K5" s="189"/>
      <c r="L5" s="185" t="s">
        <v>22</v>
      </c>
      <c r="M5" s="185" t="s">
        <v>23</v>
      </c>
      <c r="N5" s="185" t="s">
        <v>21</v>
      </c>
      <c r="O5" s="185" t="s">
        <v>22</v>
      </c>
      <c r="P5" s="185" t="s">
        <v>23</v>
      </c>
      <c r="Q5" s="162" t="s">
        <v>21</v>
      </c>
    </row>
    <row r="6" spans="1:20" ht="19.5" customHeight="1" x14ac:dyDescent="0.2">
      <c r="A6" s="170"/>
      <c r="B6" s="171"/>
      <c r="C6" s="171"/>
      <c r="D6" s="172"/>
      <c r="E6" s="176"/>
      <c r="F6" s="178"/>
      <c r="G6" s="176"/>
      <c r="H6" s="178"/>
      <c r="I6" s="176"/>
      <c r="J6" s="178"/>
      <c r="K6" s="190"/>
      <c r="L6" s="186"/>
      <c r="M6" s="186"/>
      <c r="N6" s="186"/>
      <c r="O6" s="187"/>
      <c r="P6" s="187"/>
      <c r="Q6" s="163"/>
    </row>
    <row r="7" spans="1:20" ht="28.5" customHeight="1" x14ac:dyDescent="0.2">
      <c r="A7" s="191" t="s">
        <v>10</v>
      </c>
      <c r="B7" s="192"/>
      <c r="C7" s="15"/>
      <c r="D7" s="14" t="s">
        <v>25</v>
      </c>
      <c r="E7" s="33">
        <f>SUBTOTAL(9,E8:E9)</f>
        <v>0</v>
      </c>
      <c r="F7" s="34">
        <f>SUBTOTAL(9,F8:F9)</f>
        <v>47</v>
      </c>
      <c r="G7" s="33">
        <f t="shared" ref="G7:Q7" si="0">SUBTOTAL(9,G8:G9)</f>
        <v>0</v>
      </c>
      <c r="H7" s="34">
        <f t="shared" si="0"/>
        <v>0</v>
      </c>
      <c r="I7" s="33">
        <f t="shared" si="0"/>
        <v>0</v>
      </c>
      <c r="J7" s="35">
        <f t="shared" si="0"/>
        <v>47</v>
      </c>
      <c r="K7" s="36">
        <f t="shared" si="0"/>
        <v>150</v>
      </c>
      <c r="L7" s="37">
        <f t="shared" si="0"/>
        <v>1366</v>
      </c>
      <c r="M7" s="37">
        <f t="shared" si="0"/>
        <v>1285</v>
      </c>
      <c r="N7" s="37">
        <f t="shared" si="0"/>
        <v>2651</v>
      </c>
      <c r="O7" s="37">
        <f t="shared" si="0"/>
        <v>15</v>
      </c>
      <c r="P7" s="37">
        <f t="shared" si="0"/>
        <v>267</v>
      </c>
      <c r="Q7" s="38">
        <f t="shared" si="0"/>
        <v>282</v>
      </c>
    </row>
    <row r="8" spans="1:20" ht="28.5" customHeight="1" x14ac:dyDescent="0.2">
      <c r="A8" s="193"/>
      <c r="B8" s="194"/>
      <c r="C8" s="15"/>
      <c r="D8" s="23" t="s">
        <v>26</v>
      </c>
      <c r="E8" s="39"/>
      <c r="F8" s="40">
        <v>32</v>
      </c>
      <c r="G8" s="39"/>
      <c r="H8" s="41">
        <v>0</v>
      </c>
      <c r="I8" s="39" t="str">
        <f>IF(SUM(E8,G8)&lt;&gt;0,SUM(E8,G8),"")</f>
        <v/>
      </c>
      <c r="J8" s="42">
        <f>SUM(F8,H8)</f>
        <v>32</v>
      </c>
      <c r="K8" s="43">
        <v>107</v>
      </c>
      <c r="L8" s="43">
        <v>977</v>
      </c>
      <c r="M8" s="43">
        <v>877</v>
      </c>
      <c r="N8" s="43">
        <f>SUM(L8:M8)</f>
        <v>1854</v>
      </c>
      <c r="O8" s="43">
        <v>6</v>
      </c>
      <c r="P8" s="43">
        <v>202</v>
      </c>
      <c r="Q8" s="44">
        <f>SUM(O8:P8)</f>
        <v>208</v>
      </c>
    </row>
    <row r="9" spans="1:20" ht="28.5" customHeight="1" x14ac:dyDescent="0.2">
      <c r="A9" s="193"/>
      <c r="B9" s="194"/>
      <c r="C9" s="15"/>
      <c r="D9" s="24" t="s">
        <v>27</v>
      </c>
      <c r="E9" s="45"/>
      <c r="F9" s="46">
        <v>15</v>
      </c>
      <c r="G9" s="45"/>
      <c r="H9" s="47">
        <v>0</v>
      </c>
      <c r="I9" s="45" t="str">
        <f t="shared" ref="I9:I59" si="1">IF(SUM(E9,G9)&lt;&gt;0,SUM(E9,G9),"")</f>
        <v/>
      </c>
      <c r="J9" s="46">
        <f t="shared" ref="J9:J11" si="2">SUM(F9,H9)</f>
        <v>15</v>
      </c>
      <c r="K9" s="48">
        <v>43</v>
      </c>
      <c r="L9" s="48">
        <v>389</v>
      </c>
      <c r="M9" s="48">
        <v>408</v>
      </c>
      <c r="N9" s="48">
        <f t="shared" ref="N9:N52" si="3">SUM(L9:M9)</f>
        <v>797</v>
      </c>
      <c r="O9" s="48">
        <v>9</v>
      </c>
      <c r="P9" s="48">
        <v>65</v>
      </c>
      <c r="Q9" s="49">
        <f t="shared" ref="Q9:Q52" si="4">SUM(O9:P9)</f>
        <v>74</v>
      </c>
    </row>
    <row r="10" spans="1:20" ht="28.5" customHeight="1" x14ac:dyDescent="0.2">
      <c r="A10" s="193"/>
      <c r="B10" s="194"/>
      <c r="C10" s="31"/>
      <c r="D10" s="25" t="s">
        <v>1</v>
      </c>
      <c r="E10" s="50"/>
      <c r="F10" s="51">
        <v>1</v>
      </c>
      <c r="G10" s="50"/>
      <c r="H10" s="52">
        <v>0</v>
      </c>
      <c r="I10" s="50" t="str">
        <f t="shared" si="1"/>
        <v/>
      </c>
      <c r="J10" s="51">
        <f t="shared" si="2"/>
        <v>1</v>
      </c>
      <c r="K10" s="53">
        <v>5</v>
      </c>
      <c r="L10" s="54">
        <v>62</v>
      </c>
      <c r="M10" s="54">
        <v>62</v>
      </c>
      <c r="N10" s="54">
        <f t="shared" si="3"/>
        <v>124</v>
      </c>
      <c r="O10" s="54">
        <v>1</v>
      </c>
      <c r="P10" s="54">
        <v>6</v>
      </c>
      <c r="Q10" s="55">
        <f t="shared" si="4"/>
        <v>7</v>
      </c>
      <c r="T10" s="150"/>
    </row>
    <row r="11" spans="1:20" ht="28.5" customHeight="1" x14ac:dyDescent="0.2">
      <c r="A11" s="193"/>
      <c r="B11" s="194"/>
      <c r="C11" s="31"/>
      <c r="D11" s="25" t="s">
        <v>28</v>
      </c>
      <c r="E11" s="50"/>
      <c r="F11" s="51">
        <v>149</v>
      </c>
      <c r="G11" s="50"/>
      <c r="H11" s="52">
        <v>0</v>
      </c>
      <c r="I11" s="50" t="str">
        <f t="shared" si="1"/>
        <v/>
      </c>
      <c r="J11" s="51">
        <f t="shared" si="2"/>
        <v>149</v>
      </c>
      <c r="K11" s="53">
        <v>1019</v>
      </c>
      <c r="L11" s="54">
        <v>9751</v>
      </c>
      <c r="M11" s="54">
        <v>9568</v>
      </c>
      <c r="N11" s="54">
        <f t="shared" si="3"/>
        <v>19319</v>
      </c>
      <c r="O11" s="54">
        <v>113</v>
      </c>
      <c r="P11" s="54">
        <v>1688</v>
      </c>
      <c r="Q11" s="55">
        <f t="shared" si="4"/>
        <v>1801</v>
      </c>
    </row>
    <row r="12" spans="1:20" ht="28.5" customHeight="1" x14ac:dyDescent="0.2">
      <c r="A12" s="195"/>
      <c r="B12" s="196"/>
      <c r="C12" s="4"/>
      <c r="D12" s="5" t="s">
        <v>0</v>
      </c>
      <c r="E12" s="56">
        <f>SUBTOTAL(9,E7:E11)</f>
        <v>0</v>
      </c>
      <c r="F12" s="57">
        <f t="shared" ref="F12:Q12" si="5">SUBTOTAL(9,F7:F11)</f>
        <v>197</v>
      </c>
      <c r="G12" s="56">
        <f t="shared" si="5"/>
        <v>0</v>
      </c>
      <c r="H12" s="58">
        <f t="shared" si="5"/>
        <v>0</v>
      </c>
      <c r="I12" s="56">
        <f t="shared" si="5"/>
        <v>0</v>
      </c>
      <c r="J12" s="59">
        <f t="shared" si="5"/>
        <v>197</v>
      </c>
      <c r="K12" s="60">
        <f t="shared" si="5"/>
        <v>1174</v>
      </c>
      <c r="L12" s="60">
        <f t="shared" si="5"/>
        <v>11179</v>
      </c>
      <c r="M12" s="60">
        <f t="shared" si="5"/>
        <v>10915</v>
      </c>
      <c r="N12" s="60">
        <f t="shared" si="5"/>
        <v>22094</v>
      </c>
      <c r="O12" s="60">
        <f t="shared" si="5"/>
        <v>129</v>
      </c>
      <c r="P12" s="60">
        <f t="shared" si="5"/>
        <v>1961</v>
      </c>
      <c r="Q12" s="61">
        <f t="shared" si="5"/>
        <v>2090</v>
      </c>
    </row>
    <row r="13" spans="1:20" ht="28.5" customHeight="1" x14ac:dyDescent="0.2">
      <c r="A13" s="191" t="s">
        <v>11</v>
      </c>
      <c r="B13" s="192"/>
      <c r="C13" s="16"/>
      <c r="D13" s="17" t="s">
        <v>25</v>
      </c>
      <c r="E13" s="62">
        <f>SUBTOTAL(9,E14:E15)</f>
        <v>0</v>
      </c>
      <c r="F13" s="63">
        <f t="shared" ref="F13:Q13" si="6">SUBTOTAL(9,F14:F15)</f>
        <v>14</v>
      </c>
      <c r="G13" s="62">
        <f t="shared" si="6"/>
        <v>0</v>
      </c>
      <c r="H13" s="63">
        <f t="shared" si="6"/>
        <v>2</v>
      </c>
      <c r="I13" s="62">
        <f t="shared" si="6"/>
        <v>0</v>
      </c>
      <c r="J13" s="64">
        <f t="shared" si="6"/>
        <v>16</v>
      </c>
      <c r="K13" s="36">
        <f t="shared" si="6"/>
        <v>72</v>
      </c>
      <c r="L13" s="65">
        <f t="shared" si="6"/>
        <v>967</v>
      </c>
      <c r="M13" s="65">
        <f t="shared" si="6"/>
        <v>892</v>
      </c>
      <c r="N13" s="65">
        <f t="shared" si="6"/>
        <v>1859</v>
      </c>
      <c r="O13" s="65">
        <f t="shared" si="6"/>
        <v>6</v>
      </c>
      <c r="P13" s="65">
        <f t="shared" si="6"/>
        <v>229</v>
      </c>
      <c r="Q13" s="66">
        <f t="shared" si="6"/>
        <v>235</v>
      </c>
    </row>
    <row r="14" spans="1:20" ht="28.5" customHeight="1" x14ac:dyDescent="0.2">
      <c r="A14" s="193"/>
      <c r="B14" s="194"/>
      <c r="C14" s="18"/>
      <c r="D14" s="26" t="s">
        <v>26</v>
      </c>
      <c r="E14" s="67"/>
      <c r="F14" s="42">
        <v>14</v>
      </c>
      <c r="G14" s="67"/>
      <c r="H14" s="42">
        <v>2</v>
      </c>
      <c r="I14" s="67" t="str">
        <f t="shared" si="1"/>
        <v/>
      </c>
      <c r="J14" s="42">
        <f>SUM(F14,H14)</f>
        <v>16</v>
      </c>
      <c r="K14" s="43">
        <v>72</v>
      </c>
      <c r="L14" s="43">
        <v>967</v>
      </c>
      <c r="M14" s="43">
        <v>892</v>
      </c>
      <c r="N14" s="43">
        <f t="shared" si="3"/>
        <v>1859</v>
      </c>
      <c r="O14" s="43">
        <v>6</v>
      </c>
      <c r="P14" s="43">
        <v>229</v>
      </c>
      <c r="Q14" s="44">
        <f t="shared" si="4"/>
        <v>235</v>
      </c>
    </row>
    <row r="15" spans="1:20" ht="28.5" customHeight="1" x14ac:dyDescent="0.2">
      <c r="A15" s="193"/>
      <c r="B15" s="194"/>
      <c r="C15" s="18"/>
      <c r="D15" s="24" t="s">
        <v>27</v>
      </c>
      <c r="E15" s="45">
        <v>0</v>
      </c>
      <c r="F15" s="46">
        <v>0</v>
      </c>
      <c r="G15" s="45">
        <v>0</v>
      </c>
      <c r="H15" s="46">
        <v>0</v>
      </c>
      <c r="I15" s="45" t="str">
        <f t="shared" si="1"/>
        <v/>
      </c>
      <c r="J15" s="46">
        <v>0</v>
      </c>
      <c r="K15" s="68">
        <v>0</v>
      </c>
      <c r="L15" s="68">
        <v>0</v>
      </c>
      <c r="M15" s="68">
        <v>0</v>
      </c>
      <c r="N15" s="68">
        <f t="shared" si="3"/>
        <v>0</v>
      </c>
      <c r="O15" s="48">
        <v>0</v>
      </c>
      <c r="P15" s="48">
        <v>0</v>
      </c>
      <c r="Q15" s="49">
        <f t="shared" si="4"/>
        <v>0</v>
      </c>
    </row>
    <row r="16" spans="1:20" ht="28.5" customHeight="1" x14ac:dyDescent="0.2">
      <c r="A16" s="193"/>
      <c r="B16" s="194"/>
      <c r="C16" s="32"/>
      <c r="D16" s="27" t="s">
        <v>28</v>
      </c>
      <c r="E16" s="69"/>
      <c r="F16" s="70">
        <v>106</v>
      </c>
      <c r="G16" s="69">
        <v>0</v>
      </c>
      <c r="H16" s="71"/>
      <c r="I16" s="50" t="str">
        <f t="shared" si="1"/>
        <v/>
      </c>
      <c r="J16" s="51">
        <f t="shared" ref="J16" si="7">SUM(F16,H16)</f>
        <v>106</v>
      </c>
      <c r="K16" s="53">
        <v>429</v>
      </c>
      <c r="L16" s="53">
        <v>7397</v>
      </c>
      <c r="M16" s="53">
        <v>7157</v>
      </c>
      <c r="N16" s="53">
        <f t="shared" si="3"/>
        <v>14554</v>
      </c>
      <c r="O16" s="54">
        <v>150</v>
      </c>
      <c r="P16" s="54">
        <v>2439</v>
      </c>
      <c r="Q16" s="55">
        <f t="shared" si="4"/>
        <v>2589</v>
      </c>
    </row>
    <row r="17" spans="1:17" ht="28.5" customHeight="1" x14ac:dyDescent="0.2">
      <c r="A17" s="195"/>
      <c r="B17" s="196"/>
      <c r="C17" s="7"/>
      <c r="D17" s="8" t="s">
        <v>0</v>
      </c>
      <c r="E17" s="56">
        <f>SUBTOTAL(9,E13:E16)</f>
        <v>0</v>
      </c>
      <c r="F17" s="57">
        <f t="shared" ref="F17:Q17" si="8">SUBTOTAL(9,F13:F16)</f>
        <v>120</v>
      </c>
      <c r="G17" s="56">
        <f t="shared" si="8"/>
        <v>0</v>
      </c>
      <c r="H17" s="57">
        <f t="shared" si="8"/>
        <v>2</v>
      </c>
      <c r="I17" s="56">
        <f t="shared" si="8"/>
        <v>0</v>
      </c>
      <c r="J17" s="59">
        <f t="shared" si="8"/>
        <v>122</v>
      </c>
      <c r="K17" s="60">
        <f t="shared" si="8"/>
        <v>501</v>
      </c>
      <c r="L17" s="60">
        <f t="shared" si="8"/>
        <v>8364</v>
      </c>
      <c r="M17" s="60">
        <f t="shared" si="8"/>
        <v>8049</v>
      </c>
      <c r="N17" s="60">
        <f t="shared" si="8"/>
        <v>16413</v>
      </c>
      <c r="O17" s="60">
        <f t="shared" si="8"/>
        <v>156</v>
      </c>
      <c r="P17" s="60">
        <f t="shared" si="8"/>
        <v>2668</v>
      </c>
      <c r="Q17" s="61">
        <f t="shared" si="8"/>
        <v>2824</v>
      </c>
    </row>
    <row r="18" spans="1:17" ht="28.5" customHeight="1" x14ac:dyDescent="0.2">
      <c r="A18" s="191" t="s">
        <v>12</v>
      </c>
      <c r="B18" s="192"/>
      <c r="C18" s="15"/>
      <c r="D18" s="14" t="s">
        <v>25</v>
      </c>
      <c r="E18" s="62">
        <f>SUBTOTAL(9,E19:E20)</f>
        <v>0</v>
      </c>
      <c r="F18" s="63">
        <f t="shared" ref="F18:Q18" si="9">SUBTOTAL(9,F19:F20)</f>
        <v>357</v>
      </c>
      <c r="G18" s="62">
        <f t="shared" si="9"/>
        <v>0</v>
      </c>
      <c r="H18" s="63">
        <f t="shared" si="9"/>
        <v>2</v>
      </c>
      <c r="I18" s="62">
        <f t="shared" si="9"/>
        <v>0</v>
      </c>
      <c r="J18" s="63">
        <f t="shared" si="9"/>
        <v>359</v>
      </c>
      <c r="K18" s="36">
        <f t="shared" si="9"/>
        <v>5068</v>
      </c>
      <c r="L18" s="65">
        <f t="shared" si="9"/>
        <v>60083</v>
      </c>
      <c r="M18" s="65">
        <f t="shared" si="9"/>
        <v>56727</v>
      </c>
      <c r="N18" s="65">
        <f t="shared" si="9"/>
        <v>116810</v>
      </c>
      <c r="O18" s="65">
        <f t="shared" si="9"/>
        <v>2926</v>
      </c>
      <c r="P18" s="65">
        <f t="shared" si="9"/>
        <v>5140</v>
      </c>
      <c r="Q18" s="66">
        <f t="shared" si="9"/>
        <v>8066</v>
      </c>
    </row>
    <row r="19" spans="1:17" ht="28.5" customHeight="1" x14ac:dyDescent="0.2">
      <c r="A19" s="193"/>
      <c r="B19" s="194"/>
      <c r="C19" s="19"/>
      <c r="D19" s="23" t="s">
        <v>26</v>
      </c>
      <c r="E19" s="39"/>
      <c r="F19" s="40">
        <v>200</v>
      </c>
      <c r="G19" s="39"/>
      <c r="H19" s="40">
        <v>1</v>
      </c>
      <c r="I19" s="39" t="str">
        <f t="shared" si="1"/>
        <v/>
      </c>
      <c r="J19" s="40">
        <f>SUM(F19,H19)</f>
        <v>201</v>
      </c>
      <c r="K19" s="153">
        <v>2718</v>
      </c>
      <c r="L19" s="43">
        <v>30140</v>
      </c>
      <c r="M19" s="43">
        <v>28605</v>
      </c>
      <c r="N19" s="43">
        <f t="shared" si="3"/>
        <v>58745</v>
      </c>
      <c r="O19" s="43">
        <v>1597</v>
      </c>
      <c r="P19" s="43">
        <v>2730</v>
      </c>
      <c r="Q19" s="44">
        <f t="shared" si="4"/>
        <v>4327</v>
      </c>
    </row>
    <row r="20" spans="1:17" ht="28.5" customHeight="1" x14ac:dyDescent="0.2">
      <c r="A20" s="193"/>
      <c r="B20" s="194"/>
      <c r="C20" s="15"/>
      <c r="D20" s="24" t="s">
        <v>27</v>
      </c>
      <c r="E20" s="45"/>
      <c r="F20" s="46">
        <v>157</v>
      </c>
      <c r="G20" s="45"/>
      <c r="H20" s="46">
        <v>1</v>
      </c>
      <c r="I20" s="45" t="str">
        <f t="shared" si="1"/>
        <v/>
      </c>
      <c r="J20" s="46">
        <f t="shared" ref="J20:J22" si="10">SUM(F20,H20)</f>
        <v>158</v>
      </c>
      <c r="K20" s="151">
        <v>2350</v>
      </c>
      <c r="L20" s="68">
        <v>29943</v>
      </c>
      <c r="M20" s="68">
        <v>28122</v>
      </c>
      <c r="N20" s="68">
        <f t="shared" si="3"/>
        <v>58065</v>
      </c>
      <c r="O20" s="68">
        <v>1329</v>
      </c>
      <c r="P20" s="48">
        <v>2410</v>
      </c>
      <c r="Q20" s="49">
        <f t="shared" si="4"/>
        <v>3739</v>
      </c>
    </row>
    <row r="21" spans="1:17" ht="28.5" customHeight="1" x14ac:dyDescent="0.2">
      <c r="A21" s="193"/>
      <c r="B21" s="194"/>
      <c r="C21" s="31"/>
      <c r="D21" s="25" t="s">
        <v>1</v>
      </c>
      <c r="E21" s="50"/>
      <c r="F21" s="51">
        <v>1</v>
      </c>
      <c r="G21" s="50">
        <v>0</v>
      </c>
      <c r="H21" s="51">
        <v>0</v>
      </c>
      <c r="I21" s="50" t="str">
        <f t="shared" si="1"/>
        <v/>
      </c>
      <c r="J21" s="51">
        <f t="shared" si="10"/>
        <v>1</v>
      </c>
      <c r="K21" s="53">
        <v>12</v>
      </c>
      <c r="L21" s="54">
        <v>210</v>
      </c>
      <c r="M21" s="54">
        <v>213</v>
      </c>
      <c r="N21" s="54">
        <f t="shared" si="3"/>
        <v>423</v>
      </c>
      <c r="O21" s="54">
        <v>12</v>
      </c>
      <c r="P21" s="54">
        <v>8</v>
      </c>
      <c r="Q21" s="55">
        <f t="shared" si="4"/>
        <v>20</v>
      </c>
    </row>
    <row r="22" spans="1:17" ht="28.5" customHeight="1" x14ac:dyDescent="0.2">
      <c r="A22" s="193"/>
      <c r="B22" s="194"/>
      <c r="C22" s="31"/>
      <c r="D22" s="25" t="s">
        <v>28</v>
      </c>
      <c r="E22" s="72"/>
      <c r="F22" s="73">
        <v>11</v>
      </c>
      <c r="G22" s="72">
        <v>0</v>
      </c>
      <c r="H22" s="73">
        <v>0</v>
      </c>
      <c r="I22" s="72" t="str">
        <f t="shared" si="1"/>
        <v/>
      </c>
      <c r="J22" s="51">
        <f t="shared" si="10"/>
        <v>11</v>
      </c>
      <c r="K22" s="53">
        <v>158</v>
      </c>
      <c r="L22" s="54">
        <v>2063</v>
      </c>
      <c r="M22" s="54">
        <v>2416</v>
      </c>
      <c r="N22" s="54">
        <f t="shared" si="3"/>
        <v>4479</v>
      </c>
      <c r="O22" s="54">
        <v>153</v>
      </c>
      <c r="P22" s="54">
        <v>156</v>
      </c>
      <c r="Q22" s="55">
        <f t="shared" si="4"/>
        <v>309</v>
      </c>
    </row>
    <row r="23" spans="1:17" ht="28.5" customHeight="1" x14ac:dyDescent="0.2">
      <c r="A23" s="195"/>
      <c r="B23" s="196"/>
      <c r="C23" s="4"/>
      <c r="D23" s="5" t="s">
        <v>0</v>
      </c>
      <c r="E23" s="74">
        <f>SUBTOTAL(9,E18:E22)</f>
        <v>0</v>
      </c>
      <c r="F23" s="57">
        <f t="shared" ref="F23:Q23" si="11">SUBTOTAL(9,F18:F22)</f>
        <v>369</v>
      </c>
      <c r="G23" s="74">
        <f t="shared" si="11"/>
        <v>0</v>
      </c>
      <c r="H23" s="57">
        <f t="shared" si="11"/>
        <v>2</v>
      </c>
      <c r="I23" s="74">
        <f t="shared" si="11"/>
        <v>0</v>
      </c>
      <c r="J23" s="57">
        <f t="shared" si="11"/>
        <v>371</v>
      </c>
      <c r="K23" s="60">
        <f t="shared" si="11"/>
        <v>5238</v>
      </c>
      <c r="L23" s="60">
        <f t="shared" si="11"/>
        <v>62356</v>
      </c>
      <c r="M23" s="60">
        <f t="shared" si="11"/>
        <v>59356</v>
      </c>
      <c r="N23" s="60">
        <f t="shared" si="11"/>
        <v>121712</v>
      </c>
      <c r="O23" s="60">
        <f t="shared" si="11"/>
        <v>3091</v>
      </c>
      <c r="P23" s="60">
        <f t="shared" si="11"/>
        <v>5304</v>
      </c>
      <c r="Q23" s="61">
        <f t="shared" si="11"/>
        <v>8395</v>
      </c>
    </row>
    <row r="24" spans="1:17" ht="28.5" customHeight="1" x14ac:dyDescent="0.2">
      <c r="A24" s="191" t="s">
        <v>13</v>
      </c>
      <c r="B24" s="192"/>
      <c r="C24" s="16"/>
      <c r="D24" s="20" t="s">
        <v>25</v>
      </c>
      <c r="E24" s="62">
        <f>SUBTOTAL(9,E25:E27)</f>
        <v>0</v>
      </c>
      <c r="F24" s="63">
        <f t="shared" ref="F24:Q24" si="12">SUBTOTAL(9,F25:F27)</f>
        <v>163</v>
      </c>
      <c r="G24" s="62">
        <f t="shared" si="12"/>
        <v>0</v>
      </c>
      <c r="H24" s="63">
        <f t="shared" si="12"/>
        <v>0</v>
      </c>
      <c r="I24" s="62">
        <f t="shared" si="12"/>
        <v>0</v>
      </c>
      <c r="J24" s="64">
        <f t="shared" si="12"/>
        <v>163</v>
      </c>
      <c r="K24" s="75">
        <f t="shared" si="12"/>
        <v>2082</v>
      </c>
      <c r="L24" s="76">
        <f t="shared" si="12"/>
        <v>28895</v>
      </c>
      <c r="M24" s="65">
        <f t="shared" si="12"/>
        <v>27386</v>
      </c>
      <c r="N24" s="77">
        <f>SUBTOTAL(9,N25:N27)</f>
        <v>56281</v>
      </c>
      <c r="O24" s="65">
        <f t="shared" si="12"/>
        <v>2616</v>
      </c>
      <c r="P24" s="65">
        <f t="shared" si="12"/>
        <v>1989</v>
      </c>
      <c r="Q24" s="66">
        <f t="shared" si="12"/>
        <v>4605</v>
      </c>
    </row>
    <row r="25" spans="1:17" ht="28.5" customHeight="1" x14ac:dyDescent="0.2">
      <c r="A25" s="167"/>
      <c r="B25" s="194"/>
      <c r="C25" s="18"/>
      <c r="D25" s="23" t="s">
        <v>29</v>
      </c>
      <c r="E25" s="39"/>
      <c r="F25" s="40">
        <v>4</v>
      </c>
      <c r="G25" s="39">
        <v>0</v>
      </c>
      <c r="H25" s="40">
        <v>0</v>
      </c>
      <c r="I25" s="39" t="str">
        <f t="shared" si="1"/>
        <v/>
      </c>
      <c r="J25" s="42">
        <f>SUM(F25,H25)</f>
        <v>4</v>
      </c>
      <c r="K25" s="43">
        <v>15</v>
      </c>
      <c r="L25" s="43">
        <v>305</v>
      </c>
      <c r="M25" s="43">
        <v>295</v>
      </c>
      <c r="N25" s="43">
        <f t="shared" si="3"/>
        <v>600</v>
      </c>
      <c r="O25" s="43">
        <v>57</v>
      </c>
      <c r="P25" s="43">
        <v>33</v>
      </c>
      <c r="Q25" s="78">
        <f t="shared" si="4"/>
        <v>90</v>
      </c>
    </row>
    <row r="26" spans="1:17" ht="28.5" customHeight="1" x14ac:dyDescent="0.2">
      <c r="A26" s="193"/>
      <c r="B26" s="194"/>
      <c r="C26" s="18"/>
      <c r="D26" s="28" t="s">
        <v>26</v>
      </c>
      <c r="E26" s="79"/>
      <c r="F26" s="40">
        <v>92</v>
      </c>
      <c r="G26" s="79">
        <v>0</v>
      </c>
      <c r="H26" s="40">
        <v>0</v>
      </c>
      <c r="I26" s="79" t="str">
        <f t="shared" si="1"/>
        <v/>
      </c>
      <c r="J26" s="40">
        <f t="shared" ref="J26:J29" si="13">SUM(F26,H26)</f>
        <v>92</v>
      </c>
      <c r="K26" s="80">
        <v>1085</v>
      </c>
      <c r="L26" s="80">
        <v>14876</v>
      </c>
      <c r="M26" s="80">
        <v>14222</v>
      </c>
      <c r="N26" s="80">
        <f t="shared" si="3"/>
        <v>29098</v>
      </c>
      <c r="O26" s="80">
        <v>1429</v>
      </c>
      <c r="P26" s="80">
        <v>1083</v>
      </c>
      <c r="Q26" s="81">
        <f t="shared" si="4"/>
        <v>2512</v>
      </c>
    </row>
    <row r="27" spans="1:17" ht="28.5" customHeight="1" x14ac:dyDescent="0.2">
      <c r="A27" s="193"/>
      <c r="B27" s="194"/>
      <c r="C27" s="18"/>
      <c r="D27" s="24" t="s">
        <v>27</v>
      </c>
      <c r="E27" s="82"/>
      <c r="F27" s="46">
        <v>67</v>
      </c>
      <c r="G27" s="82"/>
      <c r="H27" s="46">
        <v>0</v>
      </c>
      <c r="I27" s="82" t="str">
        <f t="shared" si="1"/>
        <v/>
      </c>
      <c r="J27" s="46">
        <f t="shared" si="13"/>
        <v>67</v>
      </c>
      <c r="K27" s="68">
        <v>982</v>
      </c>
      <c r="L27" s="68">
        <v>13714</v>
      </c>
      <c r="M27" s="68">
        <v>12869</v>
      </c>
      <c r="N27" s="68">
        <f t="shared" si="3"/>
        <v>26583</v>
      </c>
      <c r="O27" s="68">
        <v>1130</v>
      </c>
      <c r="P27" s="68">
        <v>873</v>
      </c>
      <c r="Q27" s="83">
        <f t="shared" si="4"/>
        <v>2003</v>
      </c>
    </row>
    <row r="28" spans="1:17" ht="28.5" customHeight="1" x14ac:dyDescent="0.2">
      <c r="A28" s="193"/>
      <c r="B28" s="194"/>
      <c r="C28" s="30"/>
      <c r="D28" s="25" t="s">
        <v>1</v>
      </c>
      <c r="E28" s="50"/>
      <c r="F28" s="51">
        <v>1</v>
      </c>
      <c r="G28" s="50">
        <v>0</v>
      </c>
      <c r="H28" s="51">
        <v>0</v>
      </c>
      <c r="I28" s="50" t="str">
        <f t="shared" si="1"/>
        <v/>
      </c>
      <c r="J28" s="51">
        <f t="shared" si="13"/>
        <v>1</v>
      </c>
      <c r="K28" s="53">
        <v>12</v>
      </c>
      <c r="L28" s="54">
        <v>200</v>
      </c>
      <c r="M28" s="54">
        <v>196</v>
      </c>
      <c r="N28" s="54">
        <f t="shared" si="3"/>
        <v>396</v>
      </c>
      <c r="O28" s="54">
        <v>17</v>
      </c>
      <c r="P28" s="54">
        <v>9</v>
      </c>
      <c r="Q28" s="55">
        <f t="shared" si="4"/>
        <v>26</v>
      </c>
    </row>
    <row r="29" spans="1:17" ht="28.5" customHeight="1" x14ac:dyDescent="0.2">
      <c r="A29" s="193"/>
      <c r="B29" s="194"/>
      <c r="C29" s="30"/>
      <c r="D29" s="25" t="s">
        <v>28</v>
      </c>
      <c r="E29" s="72"/>
      <c r="F29" s="73">
        <v>26</v>
      </c>
      <c r="G29" s="72">
        <v>0</v>
      </c>
      <c r="H29" s="73">
        <v>0</v>
      </c>
      <c r="I29" s="72" t="str">
        <f t="shared" si="1"/>
        <v/>
      </c>
      <c r="J29" s="51">
        <f t="shared" si="13"/>
        <v>26</v>
      </c>
      <c r="K29" s="53">
        <v>267</v>
      </c>
      <c r="L29" s="54">
        <v>4188</v>
      </c>
      <c r="M29" s="54">
        <v>4578</v>
      </c>
      <c r="N29" s="54">
        <f t="shared" si="3"/>
        <v>8766</v>
      </c>
      <c r="O29" s="54">
        <v>348</v>
      </c>
      <c r="P29" s="54">
        <v>225</v>
      </c>
      <c r="Q29" s="55">
        <f t="shared" si="4"/>
        <v>573</v>
      </c>
    </row>
    <row r="30" spans="1:17" ht="28.5" customHeight="1" x14ac:dyDescent="0.2">
      <c r="A30" s="195"/>
      <c r="B30" s="196"/>
      <c r="C30" s="9"/>
      <c r="D30" s="5" t="s">
        <v>0</v>
      </c>
      <c r="E30" s="74">
        <f t="shared" ref="E30:Q30" si="14">SUBTOTAL(9,E24:E29)</f>
        <v>0</v>
      </c>
      <c r="F30" s="57">
        <f t="shared" si="14"/>
        <v>190</v>
      </c>
      <c r="G30" s="74">
        <f t="shared" si="14"/>
        <v>0</v>
      </c>
      <c r="H30" s="57">
        <f t="shared" si="14"/>
        <v>0</v>
      </c>
      <c r="I30" s="74">
        <f t="shared" si="14"/>
        <v>0</v>
      </c>
      <c r="J30" s="57">
        <f t="shared" si="14"/>
        <v>190</v>
      </c>
      <c r="K30" s="60">
        <f t="shared" si="14"/>
        <v>2361</v>
      </c>
      <c r="L30" s="60">
        <f t="shared" si="14"/>
        <v>33283</v>
      </c>
      <c r="M30" s="60">
        <f t="shared" si="14"/>
        <v>32160</v>
      </c>
      <c r="N30" s="60">
        <f t="shared" si="14"/>
        <v>65443</v>
      </c>
      <c r="O30" s="60">
        <f t="shared" si="14"/>
        <v>2981</v>
      </c>
      <c r="P30" s="60">
        <f t="shared" si="14"/>
        <v>2223</v>
      </c>
      <c r="Q30" s="61">
        <f t="shared" si="14"/>
        <v>5204</v>
      </c>
    </row>
    <row r="31" spans="1:17" ht="28.5" customHeight="1" x14ac:dyDescent="0.2">
      <c r="A31" s="191" t="s">
        <v>14</v>
      </c>
      <c r="B31" s="192"/>
      <c r="C31" s="16"/>
      <c r="D31" s="17" t="s">
        <v>25</v>
      </c>
      <c r="E31" s="62">
        <f>SUBTOTAL(9,E32:E33)</f>
        <v>0</v>
      </c>
      <c r="F31" s="63">
        <f t="shared" ref="F31:Q31" si="15">SUBTOTAL(9,F32:F33)</f>
        <v>9</v>
      </c>
      <c r="G31" s="62">
        <f t="shared" si="15"/>
        <v>0</v>
      </c>
      <c r="H31" s="63">
        <f t="shared" si="15"/>
        <v>0</v>
      </c>
      <c r="I31" s="62">
        <f t="shared" si="15"/>
        <v>0</v>
      </c>
      <c r="J31" s="64">
        <f t="shared" si="15"/>
        <v>9</v>
      </c>
      <c r="K31" s="36">
        <f t="shared" si="15"/>
        <v>182</v>
      </c>
      <c r="L31" s="65">
        <f t="shared" si="15"/>
        <v>1934</v>
      </c>
      <c r="M31" s="65">
        <f t="shared" si="15"/>
        <v>1857</v>
      </c>
      <c r="N31" s="65">
        <f t="shared" si="15"/>
        <v>3791</v>
      </c>
      <c r="O31" s="65">
        <f t="shared" si="15"/>
        <v>166</v>
      </c>
      <c r="P31" s="65">
        <f t="shared" si="15"/>
        <v>190</v>
      </c>
      <c r="Q31" s="66">
        <f t="shared" si="15"/>
        <v>356</v>
      </c>
    </row>
    <row r="32" spans="1:17" ht="28.5" customHeight="1" x14ac:dyDescent="0.2">
      <c r="A32" s="193"/>
      <c r="B32" s="194"/>
      <c r="C32" s="18"/>
      <c r="D32" s="26" t="s">
        <v>26</v>
      </c>
      <c r="E32" s="67"/>
      <c r="F32" s="42">
        <v>1</v>
      </c>
      <c r="G32" s="67"/>
      <c r="H32" s="42">
        <v>0</v>
      </c>
      <c r="I32" s="67" t="str">
        <f t="shared" ref="I32:I34" si="16">IF(SUM(E32,G32)&lt;&gt;0,SUM(E32,G32),"")</f>
        <v/>
      </c>
      <c r="J32" s="42">
        <f>SUM(F32,H32)</f>
        <v>1</v>
      </c>
      <c r="K32" s="43">
        <v>13</v>
      </c>
      <c r="L32" s="43">
        <v>119</v>
      </c>
      <c r="M32" s="43">
        <v>142</v>
      </c>
      <c r="N32" s="43">
        <f t="shared" ref="N32:N34" si="17">SUM(L32:M32)</f>
        <v>261</v>
      </c>
      <c r="O32" s="43">
        <v>12</v>
      </c>
      <c r="P32" s="43">
        <v>16</v>
      </c>
      <c r="Q32" s="44">
        <f t="shared" ref="Q32:Q34" si="18">SUM(O32:P32)</f>
        <v>28</v>
      </c>
    </row>
    <row r="33" spans="1:17" ht="28.5" customHeight="1" x14ac:dyDescent="0.2">
      <c r="A33" s="193"/>
      <c r="B33" s="194"/>
      <c r="C33" s="18"/>
      <c r="D33" s="24" t="s">
        <v>27</v>
      </c>
      <c r="E33" s="45">
        <v>0</v>
      </c>
      <c r="F33" s="46">
        <v>8</v>
      </c>
      <c r="G33" s="45">
        <v>0</v>
      </c>
      <c r="H33" s="46">
        <v>0</v>
      </c>
      <c r="I33" s="45" t="str">
        <f t="shared" si="16"/>
        <v/>
      </c>
      <c r="J33" s="46">
        <f>SUM(F33,H33)</f>
        <v>8</v>
      </c>
      <c r="K33" s="68">
        <v>169</v>
      </c>
      <c r="L33" s="68">
        <v>1815</v>
      </c>
      <c r="M33" s="68">
        <v>1715</v>
      </c>
      <c r="N33" s="68">
        <f t="shared" si="17"/>
        <v>3530</v>
      </c>
      <c r="O33" s="48">
        <v>154</v>
      </c>
      <c r="P33" s="48">
        <v>174</v>
      </c>
      <c r="Q33" s="49">
        <f t="shared" si="18"/>
        <v>328</v>
      </c>
    </row>
    <row r="34" spans="1:17" ht="28.5" customHeight="1" x14ac:dyDescent="0.2">
      <c r="A34" s="193"/>
      <c r="B34" s="194"/>
      <c r="C34" s="6"/>
      <c r="D34" s="25" t="s">
        <v>1</v>
      </c>
      <c r="E34" s="50"/>
      <c r="F34" s="51">
        <v>1</v>
      </c>
      <c r="G34" s="50">
        <v>0</v>
      </c>
      <c r="H34" s="51">
        <v>0</v>
      </c>
      <c r="I34" s="50" t="str">
        <f t="shared" si="16"/>
        <v/>
      </c>
      <c r="J34" s="51">
        <f t="shared" ref="J34" si="19">SUM(F34,H34)</f>
        <v>1</v>
      </c>
      <c r="K34" s="53">
        <v>32</v>
      </c>
      <c r="L34" s="54">
        <v>429</v>
      </c>
      <c r="M34" s="54">
        <v>440</v>
      </c>
      <c r="N34" s="54">
        <f t="shared" si="17"/>
        <v>869</v>
      </c>
      <c r="O34" s="54">
        <v>33</v>
      </c>
      <c r="P34" s="54">
        <v>21</v>
      </c>
      <c r="Q34" s="55">
        <f t="shared" si="18"/>
        <v>54</v>
      </c>
    </row>
    <row r="35" spans="1:17" ht="28.5" customHeight="1" x14ac:dyDescent="0.2">
      <c r="A35" s="195"/>
      <c r="B35" s="196"/>
      <c r="C35" s="7"/>
      <c r="D35" s="8" t="s">
        <v>0</v>
      </c>
      <c r="E35" s="56">
        <f>SUBTOTAL(9,E31:E34)</f>
        <v>0</v>
      </c>
      <c r="F35" s="57">
        <f t="shared" ref="F35:Q35" si="20">SUBTOTAL(9,F31:F34)</f>
        <v>10</v>
      </c>
      <c r="G35" s="56">
        <f t="shared" si="20"/>
        <v>0</v>
      </c>
      <c r="H35" s="57">
        <f t="shared" si="20"/>
        <v>0</v>
      </c>
      <c r="I35" s="56">
        <f t="shared" si="20"/>
        <v>0</v>
      </c>
      <c r="J35" s="59">
        <f t="shared" si="20"/>
        <v>10</v>
      </c>
      <c r="K35" s="60">
        <f t="shared" si="20"/>
        <v>214</v>
      </c>
      <c r="L35" s="60">
        <f t="shared" si="20"/>
        <v>2363</v>
      </c>
      <c r="M35" s="60">
        <f t="shared" si="20"/>
        <v>2297</v>
      </c>
      <c r="N35" s="60">
        <f t="shared" si="20"/>
        <v>4660</v>
      </c>
      <c r="O35" s="60">
        <f t="shared" si="20"/>
        <v>199</v>
      </c>
      <c r="P35" s="60">
        <f t="shared" si="20"/>
        <v>211</v>
      </c>
      <c r="Q35" s="61">
        <f t="shared" si="20"/>
        <v>410</v>
      </c>
    </row>
    <row r="36" spans="1:17" ht="28.5" customHeight="1" x14ac:dyDescent="0.2">
      <c r="A36" s="191" t="s">
        <v>17</v>
      </c>
      <c r="B36" s="197" t="s">
        <v>15</v>
      </c>
      <c r="C36" s="16"/>
      <c r="D36" s="17" t="s">
        <v>25</v>
      </c>
      <c r="E36" s="62">
        <f>SUBTOTAL(9,E37:E38)</f>
        <v>0</v>
      </c>
      <c r="F36" s="84">
        <f t="shared" ref="F36:Q36" si="21">SUBTOTAL(9,F37:F38)</f>
        <v>56</v>
      </c>
      <c r="G36" s="62">
        <f t="shared" si="21"/>
        <v>0</v>
      </c>
      <c r="H36" s="84">
        <f t="shared" si="21"/>
        <v>5</v>
      </c>
      <c r="I36" s="62">
        <f t="shared" si="21"/>
        <v>0</v>
      </c>
      <c r="J36" s="63">
        <f t="shared" si="21"/>
        <v>61</v>
      </c>
      <c r="K36" s="85">
        <f t="shared" si="21"/>
        <v>971</v>
      </c>
      <c r="L36" s="86">
        <f t="shared" si="21"/>
        <v>17281</v>
      </c>
      <c r="M36" s="65">
        <f t="shared" si="21"/>
        <v>17354</v>
      </c>
      <c r="N36" s="65">
        <f t="shared" si="21"/>
        <v>34635</v>
      </c>
      <c r="O36" s="65">
        <f t="shared" si="21"/>
        <v>1979</v>
      </c>
      <c r="P36" s="65">
        <f t="shared" si="21"/>
        <v>1018</v>
      </c>
      <c r="Q36" s="66">
        <f t="shared" si="21"/>
        <v>2997</v>
      </c>
    </row>
    <row r="37" spans="1:17" ht="28.5" customHeight="1" x14ac:dyDescent="0.2">
      <c r="A37" s="167"/>
      <c r="B37" s="198"/>
      <c r="C37" s="18"/>
      <c r="D37" s="28" t="s">
        <v>29</v>
      </c>
      <c r="E37" s="39"/>
      <c r="F37" s="40">
        <v>48</v>
      </c>
      <c r="G37" s="39">
        <v>0</v>
      </c>
      <c r="H37" s="40">
        <v>5</v>
      </c>
      <c r="I37" s="39" t="str">
        <f t="shared" si="1"/>
        <v/>
      </c>
      <c r="J37" s="42">
        <f>SUM(F37,H37)</f>
        <v>53</v>
      </c>
      <c r="K37" s="87">
        <v>838</v>
      </c>
      <c r="L37" s="88">
        <v>14878</v>
      </c>
      <c r="M37" s="88">
        <v>14779</v>
      </c>
      <c r="N37" s="88">
        <f t="shared" si="3"/>
        <v>29657</v>
      </c>
      <c r="O37" s="88">
        <v>1665</v>
      </c>
      <c r="P37" s="88">
        <v>842</v>
      </c>
      <c r="Q37" s="89">
        <f t="shared" si="4"/>
        <v>2507</v>
      </c>
    </row>
    <row r="38" spans="1:17" ht="28.5" customHeight="1" x14ac:dyDescent="0.2">
      <c r="A38" s="167"/>
      <c r="B38" s="198"/>
      <c r="C38" s="18"/>
      <c r="D38" s="24" t="s">
        <v>27</v>
      </c>
      <c r="E38" s="82"/>
      <c r="F38" s="90">
        <v>8</v>
      </c>
      <c r="G38" s="82">
        <v>0</v>
      </c>
      <c r="H38" s="90">
        <v>0</v>
      </c>
      <c r="I38" s="82" t="str">
        <f t="shared" si="1"/>
        <v/>
      </c>
      <c r="J38" s="90">
        <f t="shared" ref="J38:J40" si="22">SUM(F38,H38)</f>
        <v>8</v>
      </c>
      <c r="K38" s="91">
        <v>133</v>
      </c>
      <c r="L38" s="92">
        <v>2403</v>
      </c>
      <c r="M38" s="92">
        <v>2575</v>
      </c>
      <c r="N38" s="92">
        <f t="shared" si="3"/>
        <v>4978</v>
      </c>
      <c r="O38" s="92">
        <v>314</v>
      </c>
      <c r="P38" s="92">
        <v>176</v>
      </c>
      <c r="Q38" s="93">
        <f t="shared" si="4"/>
        <v>490</v>
      </c>
    </row>
    <row r="39" spans="1:17" ht="28.5" customHeight="1" x14ac:dyDescent="0.2">
      <c r="A39" s="167"/>
      <c r="B39" s="198"/>
      <c r="C39" s="30"/>
      <c r="D39" s="25" t="s">
        <v>1</v>
      </c>
      <c r="E39" s="140"/>
      <c r="F39" s="141">
        <v>1</v>
      </c>
      <c r="G39" s="140">
        <v>0</v>
      </c>
      <c r="H39" s="141">
        <v>0</v>
      </c>
      <c r="I39" s="140" t="str">
        <f t="shared" si="1"/>
        <v/>
      </c>
      <c r="J39" s="141">
        <f t="shared" si="22"/>
        <v>1</v>
      </c>
      <c r="K39" s="94">
        <v>0</v>
      </c>
      <c r="L39" s="54">
        <v>268</v>
      </c>
      <c r="M39" s="54">
        <v>247</v>
      </c>
      <c r="N39" s="54">
        <f t="shared" si="3"/>
        <v>515</v>
      </c>
      <c r="O39" s="54">
        <v>28</v>
      </c>
      <c r="P39" s="54">
        <v>8</v>
      </c>
      <c r="Q39" s="55">
        <f t="shared" si="4"/>
        <v>36</v>
      </c>
    </row>
    <row r="40" spans="1:17" ht="28.5" customHeight="1" x14ac:dyDescent="0.2">
      <c r="A40" s="167"/>
      <c r="B40" s="198"/>
      <c r="C40" s="30"/>
      <c r="D40" s="25" t="s">
        <v>28</v>
      </c>
      <c r="E40" s="95"/>
      <c r="F40" s="96">
        <v>40</v>
      </c>
      <c r="G40" s="95">
        <v>0</v>
      </c>
      <c r="H40" s="97">
        <v>0</v>
      </c>
      <c r="I40" s="95" t="str">
        <f t="shared" si="1"/>
        <v/>
      </c>
      <c r="J40" s="96">
        <f t="shared" si="22"/>
        <v>40</v>
      </c>
      <c r="K40" s="94">
        <v>0</v>
      </c>
      <c r="L40" s="98">
        <v>15429</v>
      </c>
      <c r="M40" s="98">
        <v>16111</v>
      </c>
      <c r="N40" s="98">
        <f t="shared" si="3"/>
        <v>31540</v>
      </c>
      <c r="O40" s="98">
        <v>1314</v>
      </c>
      <c r="P40" s="98">
        <v>613</v>
      </c>
      <c r="Q40" s="99">
        <f t="shared" si="4"/>
        <v>1927</v>
      </c>
    </row>
    <row r="41" spans="1:17" ht="28.5" customHeight="1" x14ac:dyDescent="0.2">
      <c r="A41" s="167"/>
      <c r="B41" s="202"/>
      <c r="C41" s="9"/>
      <c r="D41" s="5" t="s">
        <v>0</v>
      </c>
      <c r="E41" s="100">
        <f>SUBTOTAL(9,E36:E40)</f>
        <v>0</v>
      </c>
      <c r="F41" s="101">
        <f t="shared" ref="F41:J41" si="23">SUBTOTAL(9,F36:F40)</f>
        <v>97</v>
      </c>
      <c r="G41" s="102">
        <f t="shared" si="23"/>
        <v>0</v>
      </c>
      <c r="H41" s="59">
        <f t="shared" si="23"/>
        <v>5</v>
      </c>
      <c r="I41" s="102">
        <f t="shared" si="23"/>
        <v>0</v>
      </c>
      <c r="J41" s="59">
        <f t="shared" si="23"/>
        <v>102</v>
      </c>
      <c r="K41" s="103">
        <v>0</v>
      </c>
      <c r="L41" s="60">
        <f>SUBTOTAL(9,L36:L40)</f>
        <v>32978</v>
      </c>
      <c r="M41" s="60">
        <f t="shared" ref="M41:P41" si="24">SUBTOTAL(9,M36:M40)</f>
        <v>33712</v>
      </c>
      <c r="N41" s="60">
        <f t="shared" si="24"/>
        <v>66690</v>
      </c>
      <c r="O41" s="60">
        <f t="shared" si="24"/>
        <v>3321</v>
      </c>
      <c r="P41" s="60">
        <f t="shared" si="24"/>
        <v>1639</v>
      </c>
      <c r="Q41" s="61">
        <f>SUBTOTAL(9,Q36:Q40)</f>
        <v>4960</v>
      </c>
    </row>
    <row r="42" spans="1:17" ht="28.5" customHeight="1" x14ac:dyDescent="0.2">
      <c r="A42" s="167"/>
      <c r="B42" s="197" t="s">
        <v>16</v>
      </c>
      <c r="C42" s="16"/>
      <c r="D42" s="17" t="s">
        <v>25</v>
      </c>
      <c r="E42" s="104">
        <f>SUBTOTAL(9,E43:E44)</f>
        <v>4</v>
      </c>
      <c r="F42" s="63">
        <f t="shared" ref="F42:J42" si="25">SUBTOTAL(9,F43:F44)</f>
        <v>3</v>
      </c>
      <c r="G42" s="104">
        <f t="shared" si="25"/>
        <v>1</v>
      </c>
      <c r="H42" s="63">
        <f t="shared" si="25"/>
        <v>5</v>
      </c>
      <c r="I42" s="104">
        <f t="shared" si="25"/>
        <v>5</v>
      </c>
      <c r="J42" s="63">
        <f t="shared" si="25"/>
        <v>8</v>
      </c>
      <c r="K42" s="105">
        <f t="shared" ref="K42" si="26">SUBTOTAL(9,K43:K44)</f>
        <v>75</v>
      </c>
      <c r="L42" s="65">
        <f t="shared" ref="L42" si="27">SUBTOTAL(9,L43:L44)</f>
        <v>706</v>
      </c>
      <c r="M42" s="65">
        <f t="shared" ref="M42" si="28">SUBTOTAL(9,M43:M44)</f>
        <v>451</v>
      </c>
      <c r="N42" s="65">
        <f t="shared" ref="N42" si="29">SUBTOTAL(9,N43:N44)</f>
        <v>1157</v>
      </c>
      <c r="O42" s="65">
        <f t="shared" ref="O42" si="30">SUBTOTAL(9,O43:O44)</f>
        <v>179</v>
      </c>
      <c r="P42" s="65">
        <f t="shared" ref="P42" si="31">SUBTOTAL(9,P43:P44)</f>
        <v>83</v>
      </c>
      <c r="Q42" s="66">
        <f t="shared" ref="Q42" si="32">SUBTOTAL(9,Q43:Q44)</f>
        <v>262</v>
      </c>
    </row>
    <row r="43" spans="1:17" ht="28.5" customHeight="1" x14ac:dyDescent="0.2">
      <c r="A43" s="167"/>
      <c r="B43" s="198"/>
      <c r="C43" s="18"/>
      <c r="D43" s="28" t="s">
        <v>29</v>
      </c>
      <c r="E43" s="39">
        <v>3</v>
      </c>
      <c r="F43" s="40">
        <v>2</v>
      </c>
      <c r="G43" s="39">
        <v>1</v>
      </c>
      <c r="H43" s="40">
        <v>5</v>
      </c>
      <c r="I43" s="39">
        <f t="shared" si="1"/>
        <v>4</v>
      </c>
      <c r="J43" s="42">
        <f>SUM(F43,H43)</f>
        <v>7</v>
      </c>
      <c r="K43" s="87">
        <v>62</v>
      </c>
      <c r="L43" s="88">
        <v>544</v>
      </c>
      <c r="M43" s="88">
        <v>376</v>
      </c>
      <c r="N43" s="88">
        <f t="shared" si="3"/>
        <v>920</v>
      </c>
      <c r="O43" s="88">
        <v>141</v>
      </c>
      <c r="P43" s="106">
        <v>68</v>
      </c>
      <c r="Q43" s="89">
        <f t="shared" si="4"/>
        <v>209</v>
      </c>
    </row>
    <row r="44" spans="1:17" ht="28.5" customHeight="1" x14ac:dyDescent="0.2">
      <c r="A44" s="167"/>
      <c r="B44" s="198"/>
      <c r="C44" s="18"/>
      <c r="D44" s="24" t="s">
        <v>27</v>
      </c>
      <c r="E44" s="107">
        <v>1</v>
      </c>
      <c r="F44" s="46">
        <v>1</v>
      </c>
      <c r="G44" s="107">
        <v>0</v>
      </c>
      <c r="H44" s="46">
        <v>0</v>
      </c>
      <c r="I44" s="107">
        <f t="shared" si="1"/>
        <v>1</v>
      </c>
      <c r="J44" s="46">
        <f>SUM(F44,H44)</f>
        <v>1</v>
      </c>
      <c r="K44" s="91">
        <v>13</v>
      </c>
      <c r="L44" s="92">
        <v>162</v>
      </c>
      <c r="M44" s="92">
        <v>75</v>
      </c>
      <c r="N44" s="92">
        <f t="shared" si="3"/>
        <v>237</v>
      </c>
      <c r="O44" s="92">
        <v>38</v>
      </c>
      <c r="P44" s="92">
        <v>15</v>
      </c>
      <c r="Q44" s="108">
        <f t="shared" si="4"/>
        <v>53</v>
      </c>
    </row>
    <row r="45" spans="1:17" s="1" customFormat="1" ht="28.5" customHeight="1" x14ac:dyDescent="0.2">
      <c r="A45" s="167"/>
      <c r="B45" s="198"/>
      <c r="C45" s="9"/>
      <c r="D45" s="5" t="s">
        <v>0</v>
      </c>
      <c r="E45" s="100">
        <f>SUBTOTAL(9,E42:E44)</f>
        <v>4</v>
      </c>
      <c r="F45" s="109">
        <f t="shared" ref="F45:Q45" si="33">SUBTOTAL(9,F42:F44)</f>
        <v>3</v>
      </c>
      <c r="G45" s="100">
        <f t="shared" si="33"/>
        <v>1</v>
      </c>
      <c r="H45" s="109">
        <f t="shared" si="33"/>
        <v>5</v>
      </c>
      <c r="I45" s="100">
        <f t="shared" si="33"/>
        <v>5</v>
      </c>
      <c r="J45" s="109">
        <f t="shared" si="33"/>
        <v>8</v>
      </c>
      <c r="K45" s="60">
        <f t="shared" si="33"/>
        <v>75</v>
      </c>
      <c r="L45" s="60">
        <f t="shared" si="33"/>
        <v>706</v>
      </c>
      <c r="M45" s="60">
        <f t="shared" si="33"/>
        <v>451</v>
      </c>
      <c r="N45" s="60">
        <f t="shared" si="33"/>
        <v>1157</v>
      </c>
      <c r="O45" s="60">
        <f t="shared" si="33"/>
        <v>179</v>
      </c>
      <c r="P45" s="60">
        <f t="shared" si="33"/>
        <v>83</v>
      </c>
      <c r="Q45" s="61">
        <f t="shared" si="33"/>
        <v>262</v>
      </c>
    </row>
    <row r="46" spans="1:17" s="1" customFormat="1" ht="28.5" customHeight="1" x14ac:dyDescent="0.2">
      <c r="A46" s="167"/>
      <c r="B46" s="199" t="s">
        <v>18</v>
      </c>
      <c r="C46" s="31"/>
      <c r="D46" s="25" t="s">
        <v>29</v>
      </c>
      <c r="E46" s="110">
        <v>2</v>
      </c>
      <c r="F46" s="111">
        <v>0</v>
      </c>
      <c r="G46" s="110">
        <v>0</v>
      </c>
      <c r="H46" s="111">
        <v>0</v>
      </c>
      <c r="I46" s="110">
        <f t="shared" si="1"/>
        <v>2</v>
      </c>
      <c r="J46" s="111">
        <f>SUM(F46,H46)</f>
        <v>0</v>
      </c>
      <c r="K46" s="94">
        <v>0</v>
      </c>
      <c r="L46" s="112">
        <v>322</v>
      </c>
      <c r="M46" s="112">
        <v>359</v>
      </c>
      <c r="N46" s="112">
        <f t="shared" si="3"/>
        <v>681</v>
      </c>
      <c r="O46" s="112">
        <v>22</v>
      </c>
      <c r="P46" s="112">
        <v>10</v>
      </c>
      <c r="Q46" s="113">
        <f t="shared" si="4"/>
        <v>32</v>
      </c>
    </row>
    <row r="47" spans="1:17" s="1" customFormat="1" ht="28.5" customHeight="1" x14ac:dyDescent="0.2">
      <c r="A47" s="167"/>
      <c r="B47" s="200"/>
      <c r="C47" s="31"/>
      <c r="D47" s="25" t="s">
        <v>28</v>
      </c>
      <c r="E47" s="142"/>
      <c r="F47" s="97">
        <v>8</v>
      </c>
      <c r="G47" s="142">
        <v>0</v>
      </c>
      <c r="H47" s="97">
        <v>0</v>
      </c>
      <c r="I47" s="142" t="str">
        <f t="shared" si="1"/>
        <v/>
      </c>
      <c r="J47" s="97">
        <f t="shared" ref="J47:J59" si="34">IF(SUM(F47,H47)&lt;&gt;0,SUM(F47,H47),"")</f>
        <v>8</v>
      </c>
      <c r="K47" s="94">
        <v>0</v>
      </c>
      <c r="L47" s="54">
        <v>808</v>
      </c>
      <c r="M47" s="54">
        <v>865</v>
      </c>
      <c r="N47" s="54">
        <f t="shared" si="3"/>
        <v>1673</v>
      </c>
      <c r="O47" s="54">
        <v>49</v>
      </c>
      <c r="P47" s="54">
        <v>33</v>
      </c>
      <c r="Q47" s="55">
        <f t="shared" si="4"/>
        <v>82</v>
      </c>
    </row>
    <row r="48" spans="1:17" s="1" customFormat="1" ht="28.5" customHeight="1" x14ac:dyDescent="0.2">
      <c r="A48" s="170"/>
      <c r="B48" s="201"/>
      <c r="C48" s="4"/>
      <c r="D48" s="5" t="s">
        <v>0</v>
      </c>
      <c r="E48" s="100">
        <f>SUBTOTAL(9,E46:E47)</f>
        <v>2</v>
      </c>
      <c r="F48" s="114">
        <f t="shared" ref="F48:J48" si="35">SUBTOTAL(9,F46:F47)</f>
        <v>8</v>
      </c>
      <c r="G48" s="100">
        <f t="shared" si="35"/>
        <v>0</v>
      </c>
      <c r="H48" s="114">
        <f t="shared" si="35"/>
        <v>0</v>
      </c>
      <c r="I48" s="100">
        <f t="shared" si="35"/>
        <v>2</v>
      </c>
      <c r="J48" s="114">
        <f t="shared" si="35"/>
        <v>8</v>
      </c>
      <c r="K48" s="103">
        <v>0</v>
      </c>
      <c r="L48" s="60">
        <f>SUBTOTAL(9,L46:L47)</f>
        <v>1130</v>
      </c>
      <c r="M48" s="60">
        <f t="shared" ref="M48:Q48" si="36">SUBTOTAL(9,M46:M47)</f>
        <v>1224</v>
      </c>
      <c r="N48" s="60">
        <f t="shared" si="36"/>
        <v>2354</v>
      </c>
      <c r="O48" s="115">
        <f t="shared" si="36"/>
        <v>71</v>
      </c>
      <c r="P48" s="115">
        <f t="shared" si="36"/>
        <v>43</v>
      </c>
      <c r="Q48" s="61">
        <f t="shared" si="36"/>
        <v>114</v>
      </c>
    </row>
    <row r="49" spans="1:17" s="1" customFormat="1" ht="28.5" customHeight="1" x14ac:dyDescent="0.2">
      <c r="A49" s="191" t="s">
        <v>19</v>
      </c>
      <c r="B49" s="192"/>
      <c r="C49" s="16"/>
      <c r="D49" s="20" t="s">
        <v>25</v>
      </c>
      <c r="E49" s="116">
        <f>SUBTOTAL(9,E50:E51)</f>
        <v>0</v>
      </c>
      <c r="F49" s="117">
        <f t="shared" ref="F49:Q49" si="37">SUBTOTAL(9,F50:F51)</f>
        <v>19</v>
      </c>
      <c r="G49" s="116">
        <f t="shared" si="37"/>
        <v>0</v>
      </c>
      <c r="H49" s="117">
        <f t="shared" si="37"/>
        <v>4</v>
      </c>
      <c r="I49" s="116">
        <f t="shared" si="37"/>
        <v>0</v>
      </c>
      <c r="J49" s="117">
        <f t="shared" si="37"/>
        <v>23</v>
      </c>
      <c r="K49" s="65">
        <f t="shared" si="37"/>
        <v>826</v>
      </c>
      <c r="L49" s="65">
        <f t="shared" si="37"/>
        <v>1843</v>
      </c>
      <c r="M49" s="65">
        <f t="shared" si="37"/>
        <v>976</v>
      </c>
      <c r="N49" s="65">
        <f t="shared" si="37"/>
        <v>2819</v>
      </c>
      <c r="O49" s="65">
        <f t="shared" si="37"/>
        <v>726</v>
      </c>
      <c r="P49" s="65">
        <f t="shared" si="37"/>
        <v>1231</v>
      </c>
      <c r="Q49" s="66">
        <f t="shared" si="37"/>
        <v>1957</v>
      </c>
    </row>
    <row r="50" spans="1:17" s="1" customFormat="1" ht="28.5" customHeight="1" x14ac:dyDescent="0.2">
      <c r="A50" s="193"/>
      <c r="B50" s="194"/>
      <c r="C50" s="18"/>
      <c r="D50" s="23" t="s">
        <v>29</v>
      </c>
      <c r="E50" s="118">
        <v>0</v>
      </c>
      <c r="F50" s="119">
        <v>11</v>
      </c>
      <c r="G50" s="118">
        <v>0</v>
      </c>
      <c r="H50" s="119">
        <v>4</v>
      </c>
      <c r="I50" s="118" t="str">
        <f t="shared" si="1"/>
        <v/>
      </c>
      <c r="J50" s="119">
        <f t="shared" si="34"/>
        <v>15</v>
      </c>
      <c r="K50" s="88">
        <v>517</v>
      </c>
      <c r="L50" s="88">
        <v>1109</v>
      </c>
      <c r="M50" s="88">
        <v>593</v>
      </c>
      <c r="N50" s="88">
        <f t="shared" si="3"/>
        <v>1702</v>
      </c>
      <c r="O50" s="106">
        <v>457</v>
      </c>
      <c r="P50" s="154">
        <v>804</v>
      </c>
      <c r="Q50" s="155">
        <f t="shared" si="4"/>
        <v>1261</v>
      </c>
    </row>
    <row r="51" spans="1:17" s="1" customFormat="1" ht="28.5" customHeight="1" x14ac:dyDescent="0.2">
      <c r="A51" s="193"/>
      <c r="B51" s="194"/>
      <c r="C51" s="18"/>
      <c r="D51" s="24" t="s">
        <v>27</v>
      </c>
      <c r="E51" s="45">
        <v>0</v>
      </c>
      <c r="F51" s="120">
        <v>8</v>
      </c>
      <c r="G51" s="45">
        <v>0</v>
      </c>
      <c r="H51" s="120">
        <v>0</v>
      </c>
      <c r="I51" s="45" t="str">
        <f t="shared" si="1"/>
        <v/>
      </c>
      <c r="J51" s="120">
        <f t="shared" si="34"/>
        <v>8</v>
      </c>
      <c r="K51" s="152">
        <v>309</v>
      </c>
      <c r="L51" s="152">
        <v>734</v>
      </c>
      <c r="M51" s="152">
        <v>383</v>
      </c>
      <c r="N51" s="152">
        <f t="shared" si="3"/>
        <v>1117</v>
      </c>
      <c r="O51" s="157">
        <v>269</v>
      </c>
      <c r="P51" s="158">
        <v>427</v>
      </c>
      <c r="Q51" s="156">
        <f t="shared" si="4"/>
        <v>696</v>
      </c>
    </row>
    <row r="52" spans="1:17" s="1" customFormat="1" ht="28.5" customHeight="1" x14ac:dyDescent="0.2">
      <c r="A52" s="193"/>
      <c r="B52" s="194"/>
      <c r="C52" s="30"/>
      <c r="D52" s="25" t="s">
        <v>1</v>
      </c>
      <c r="E52" s="50">
        <v>0</v>
      </c>
      <c r="F52" s="51">
        <v>1</v>
      </c>
      <c r="G52" s="50">
        <v>0</v>
      </c>
      <c r="H52" s="51">
        <v>0</v>
      </c>
      <c r="I52" s="50" t="str">
        <f t="shared" si="1"/>
        <v/>
      </c>
      <c r="J52" s="51">
        <f t="shared" si="34"/>
        <v>1</v>
      </c>
      <c r="K52" s="53">
        <v>9</v>
      </c>
      <c r="L52" s="54">
        <v>40</v>
      </c>
      <c r="M52" s="54">
        <v>29</v>
      </c>
      <c r="N52" s="54">
        <f t="shared" si="3"/>
        <v>69</v>
      </c>
      <c r="O52" s="143">
        <v>14</v>
      </c>
      <c r="P52" s="143">
        <v>19</v>
      </c>
      <c r="Q52" s="144">
        <f t="shared" si="4"/>
        <v>33</v>
      </c>
    </row>
    <row r="53" spans="1:17" s="1" customFormat="1" ht="28.5" customHeight="1" thickBot="1" x14ac:dyDescent="0.25">
      <c r="A53" s="193"/>
      <c r="B53" s="194"/>
      <c r="C53" s="10"/>
      <c r="D53" s="11" t="s">
        <v>0</v>
      </c>
      <c r="E53" s="121">
        <f>SUBTOTAL(9,E49:E52)</f>
        <v>0</v>
      </c>
      <c r="F53" s="122">
        <f t="shared" ref="F53:Q53" si="38">SUBTOTAL(9,F49:F52)</f>
        <v>20</v>
      </c>
      <c r="G53" s="121">
        <f t="shared" si="38"/>
        <v>0</v>
      </c>
      <c r="H53" s="122">
        <f t="shared" si="38"/>
        <v>4</v>
      </c>
      <c r="I53" s="121">
        <f t="shared" si="38"/>
        <v>0</v>
      </c>
      <c r="J53" s="122">
        <f t="shared" si="38"/>
        <v>24</v>
      </c>
      <c r="K53" s="123">
        <f t="shared" si="38"/>
        <v>835</v>
      </c>
      <c r="L53" s="122">
        <f t="shared" si="38"/>
        <v>1883</v>
      </c>
      <c r="M53" s="123">
        <f t="shared" si="38"/>
        <v>1005</v>
      </c>
      <c r="N53" s="123">
        <f t="shared" si="38"/>
        <v>2888</v>
      </c>
      <c r="O53" s="123">
        <f t="shared" ref="O53:P53" si="39">SUBTOTAL(9,O50:O52)</f>
        <v>740</v>
      </c>
      <c r="P53" s="123">
        <f t="shared" si="39"/>
        <v>1250</v>
      </c>
      <c r="Q53" s="124">
        <f t="shared" si="38"/>
        <v>1990</v>
      </c>
    </row>
    <row r="54" spans="1:17" s="1" customFormat="1" ht="28.5" customHeight="1" thickTop="1" x14ac:dyDescent="0.2">
      <c r="A54" s="203" t="s">
        <v>20</v>
      </c>
      <c r="B54" s="204"/>
      <c r="C54" s="18"/>
      <c r="D54" s="14" t="s">
        <v>25</v>
      </c>
      <c r="E54" s="125">
        <f>SUBTOTAL(9,E55:E57)</f>
        <v>0</v>
      </c>
      <c r="F54" s="126">
        <f t="shared" ref="F54:M54" si="40">SUBTOTAL(9,F55:F57)</f>
        <v>668</v>
      </c>
      <c r="G54" s="125">
        <f t="shared" si="40"/>
        <v>0</v>
      </c>
      <c r="H54" s="126">
        <f t="shared" si="40"/>
        <v>18</v>
      </c>
      <c r="I54" s="125">
        <f t="shared" si="40"/>
        <v>0</v>
      </c>
      <c r="J54" s="126">
        <f>SUBTOTAL(9,J55:J57)</f>
        <v>686</v>
      </c>
      <c r="K54" s="127">
        <f t="shared" si="40"/>
        <v>9426</v>
      </c>
      <c r="L54" s="126">
        <f t="shared" si="40"/>
        <v>113397</v>
      </c>
      <c r="M54" s="126">
        <f t="shared" si="40"/>
        <v>107287</v>
      </c>
      <c r="N54" s="126">
        <f>SUBTOTAL(9,N55:N57)</f>
        <v>220684</v>
      </c>
      <c r="O54" s="159">
        <f t="shared" ref="O54:P54" si="41">SUBTOTAL(9,O55:O57)</f>
        <v>8635</v>
      </c>
      <c r="P54" s="161">
        <f t="shared" si="41"/>
        <v>10157</v>
      </c>
      <c r="Q54" s="160">
        <f>SUBTOTAL(9,Q55:Q57)</f>
        <v>18792</v>
      </c>
    </row>
    <row r="55" spans="1:17" s="1" customFormat="1" ht="28.5" customHeight="1" x14ac:dyDescent="0.2">
      <c r="A55" s="193"/>
      <c r="B55" s="194"/>
      <c r="C55" s="18"/>
      <c r="D55" s="23" t="s">
        <v>29</v>
      </c>
      <c r="E55" s="118"/>
      <c r="F55" s="119">
        <f>SUM(F25,F37,F43,F46,F50)</f>
        <v>65</v>
      </c>
      <c r="G55" s="118"/>
      <c r="H55" s="119">
        <f>SUM(H25,H37,H43,H46,H50)</f>
        <v>14</v>
      </c>
      <c r="I55" s="118" t="str">
        <f t="shared" si="1"/>
        <v/>
      </c>
      <c r="J55" s="119">
        <f>IF(SUM(F55,H55)&lt;&gt;0,SUM(F55,H55),"")</f>
        <v>79</v>
      </c>
      <c r="K55" s="128">
        <f>SUM(K25,K37,K43,K50)</f>
        <v>1432</v>
      </c>
      <c r="L55" s="119">
        <f t="shared" ref="L55:P55" si="42">SUM(L50,L46,L43,L37,L25)</f>
        <v>17158</v>
      </c>
      <c r="M55" s="119">
        <f t="shared" si="42"/>
        <v>16402</v>
      </c>
      <c r="N55" s="119">
        <f t="shared" si="42"/>
        <v>33560</v>
      </c>
      <c r="O55" s="119">
        <f>SUM(O50,O46,O43,O37,O25)</f>
        <v>2342</v>
      </c>
      <c r="P55" s="129">
        <f t="shared" si="42"/>
        <v>1757</v>
      </c>
      <c r="Q55" s="130">
        <f>SUM(Q50,Q46,Q43,Q37,Q25)</f>
        <v>4099</v>
      </c>
    </row>
    <row r="56" spans="1:17" s="1" customFormat="1" ht="28.5" customHeight="1" x14ac:dyDescent="0.2">
      <c r="A56" s="193"/>
      <c r="B56" s="194"/>
      <c r="C56" s="18"/>
      <c r="D56" s="29" t="s">
        <v>26</v>
      </c>
      <c r="E56" s="79"/>
      <c r="F56" s="131">
        <f>SUM(F8,F14,F19,F26,F32)</f>
        <v>339</v>
      </c>
      <c r="G56" s="79"/>
      <c r="H56" s="131">
        <f>SUM(H8,H14,H19,H26,H32)</f>
        <v>3</v>
      </c>
      <c r="I56" s="79" t="str">
        <f t="shared" si="1"/>
        <v/>
      </c>
      <c r="J56" s="131">
        <f t="shared" si="34"/>
        <v>342</v>
      </c>
      <c r="K56" s="132">
        <f>SUM(K8,K14,K19,K26,K32)</f>
        <v>3995</v>
      </c>
      <c r="L56" s="131">
        <f t="shared" ref="L56:P56" si="43">SUM(L32,L26,L14,L19,L8)</f>
        <v>47079</v>
      </c>
      <c r="M56" s="131">
        <f t="shared" si="43"/>
        <v>44738</v>
      </c>
      <c r="N56" s="131">
        <f t="shared" si="43"/>
        <v>91817</v>
      </c>
      <c r="O56" s="131">
        <f t="shared" si="43"/>
        <v>3050</v>
      </c>
      <c r="P56" s="131">
        <f t="shared" si="43"/>
        <v>4260</v>
      </c>
      <c r="Q56" s="133">
        <f>SUM(Q32,Q26,Q14,Q19,Q8)</f>
        <v>7310</v>
      </c>
    </row>
    <row r="57" spans="1:17" s="1" customFormat="1" ht="28.5" customHeight="1" x14ac:dyDescent="0.2">
      <c r="A57" s="193"/>
      <c r="B57" s="194"/>
      <c r="C57" s="18"/>
      <c r="D57" s="24" t="s">
        <v>27</v>
      </c>
      <c r="E57" s="45"/>
      <c r="F57" s="120">
        <f>SUM(F9,F15,F20,F27,F33,F38,F44,F51)</f>
        <v>264</v>
      </c>
      <c r="G57" s="45"/>
      <c r="H57" s="120">
        <f>SUM(H9,H15,H20,H27,H33,H38,H44,H51)</f>
        <v>1</v>
      </c>
      <c r="I57" s="45" t="str">
        <f t="shared" si="1"/>
        <v/>
      </c>
      <c r="J57" s="120">
        <f t="shared" si="34"/>
        <v>265</v>
      </c>
      <c r="K57" s="134">
        <f>SUM(K9,K15,K20,K27,K33,K38,K44,K51)</f>
        <v>3999</v>
      </c>
      <c r="L57" s="120">
        <f t="shared" ref="L57:P57" si="44">SUM(L9,L15,L20,L27,L33,L38,L44,L51)</f>
        <v>49160</v>
      </c>
      <c r="M57" s="120">
        <f t="shared" si="44"/>
        <v>46147</v>
      </c>
      <c r="N57" s="120">
        <f t="shared" si="44"/>
        <v>95307</v>
      </c>
      <c r="O57" s="120">
        <f t="shared" si="44"/>
        <v>3243</v>
      </c>
      <c r="P57" s="120">
        <f t="shared" si="44"/>
        <v>4140</v>
      </c>
      <c r="Q57" s="83">
        <f>SUM(Q9,Q15,Q20,Q27,Q33,Q38,Q44,Q51)</f>
        <v>7383</v>
      </c>
    </row>
    <row r="58" spans="1:17" s="1" customFormat="1" ht="28.5" customHeight="1" x14ac:dyDescent="0.2">
      <c r="A58" s="193"/>
      <c r="B58" s="194"/>
      <c r="C58" s="30"/>
      <c r="D58" s="25" t="s">
        <v>1</v>
      </c>
      <c r="E58" s="50"/>
      <c r="F58" s="51">
        <f>SUM(F10,F21,F28,F34,F39,F52)</f>
        <v>6</v>
      </c>
      <c r="G58" s="50"/>
      <c r="H58" s="51">
        <f t="shared" ref="H58" si="45">SUM(H10,H21,H28,H34,H39,H52)</f>
        <v>0</v>
      </c>
      <c r="I58" s="50"/>
      <c r="J58" s="51">
        <f>IF(SUM(F58,H58)&lt;&gt;0,SUM(F58,H58),"")</f>
        <v>6</v>
      </c>
      <c r="K58" s="94">
        <v>0</v>
      </c>
      <c r="L58" s="51">
        <f t="shared" ref="L58:P58" si="46">SUM(L10,L21,L28,L34,L39,L52)</f>
        <v>1209</v>
      </c>
      <c r="M58" s="51">
        <f t="shared" si="46"/>
        <v>1187</v>
      </c>
      <c r="N58" s="51">
        <f t="shared" si="46"/>
        <v>2396</v>
      </c>
      <c r="O58" s="51">
        <f t="shared" si="46"/>
        <v>105</v>
      </c>
      <c r="P58" s="51">
        <f t="shared" si="46"/>
        <v>71</v>
      </c>
      <c r="Q58" s="135">
        <f>SUM(Q10,Q21,Q28,Q34,Q39,Q52)</f>
        <v>176</v>
      </c>
    </row>
    <row r="59" spans="1:17" s="1" customFormat="1" ht="28.5" customHeight="1" x14ac:dyDescent="0.2">
      <c r="A59" s="193"/>
      <c r="B59" s="194"/>
      <c r="C59" s="30"/>
      <c r="D59" s="25" t="s">
        <v>28</v>
      </c>
      <c r="E59" s="50"/>
      <c r="F59" s="51">
        <f>SUM(F11,F16,F22,F29,F40,F47)</f>
        <v>340</v>
      </c>
      <c r="G59" s="50"/>
      <c r="H59" s="51">
        <f>SUM(H11,H16,H22,H29,H40,H47)</f>
        <v>0</v>
      </c>
      <c r="I59" s="50" t="str">
        <f t="shared" si="1"/>
        <v/>
      </c>
      <c r="J59" s="51">
        <f t="shared" si="34"/>
        <v>340</v>
      </c>
      <c r="K59" s="94">
        <v>0</v>
      </c>
      <c r="L59" s="51">
        <f>SUM(L11,L16,L22,L29,L40,L47)</f>
        <v>39636</v>
      </c>
      <c r="M59" s="51">
        <f t="shared" ref="M59:P59" si="47">SUM(M11,M16,M22,M29,M40,M47)</f>
        <v>40695</v>
      </c>
      <c r="N59" s="51">
        <f t="shared" si="47"/>
        <v>80331</v>
      </c>
      <c r="O59" s="51">
        <f t="shared" si="47"/>
        <v>2127</v>
      </c>
      <c r="P59" s="51">
        <f t="shared" si="47"/>
        <v>5154</v>
      </c>
      <c r="Q59" s="135">
        <f t="shared" ref="Q59" si="48">SUM(Q11,Q16,Q22,Q29,Q40,Q47)</f>
        <v>7281</v>
      </c>
    </row>
    <row r="60" spans="1:17" s="1" customFormat="1" ht="28.5" customHeight="1" thickBot="1" x14ac:dyDescent="0.25">
      <c r="A60" s="205"/>
      <c r="B60" s="206"/>
      <c r="C60" s="12"/>
      <c r="D60" s="13" t="s">
        <v>0</v>
      </c>
      <c r="E60" s="136">
        <f>SUBTOTAL(9,E54:E59)</f>
        <v>0</v>
      </c>
      <c r="F60" s="137">
        <f>SUBTOTAL(9,F55:F59)</f>
        <v>1014</v>
      </c>
      <c r="G60" s="136">
        <f t="shared" ref="G60:J60" si="49">SUBTOTAL(9,G54:G59)</f>
        <v>0</v>
      </c>
      <c r="H60" s="137">
        <f t="shared" si="49"/>
        <v>18</v>
      </c>
      <c r="I60" s="136">
        <f t="shared" si="49"/>
        <v>0</v>
      </c>
      <c r="J60" s="137">
        <f t="shared" si="49"/>
        <v>1032</v>
      </c>
      <c r="K60" s="138">
        <v>0</v>
      </c>
      <c r="L60" s="137">
        <f t="shared" ref="L60:M60" si="50">SUBTOTAL(9,L54:L59)</f>
        <v>154242</v>
      </c>
      <c r="M60" s="137">
        <f t="shared" si="50"/>
        <v>149169</v>
      </c>
      <c r="N60" s="137">
        <f>SUBTOTAL(9,N54:N59)</f>
        <v>303411</v>
      </c>
      <c r="O60" s="137">
        <f>SUBTOTAL(9,O54:O59)</f>
        <v>10867</v>
      </c>
      <c r="P60" s="137">
        <f>SUBTOTAL(9,P54:P59)</f>
        <v>15382</v>
      </c>
      <c r="Q60" s="139">
        <f>SUBTOTAL(9,Q54:Q59)</f>
        <v>26249</v>
      </c>
    </row>
    <row r="61" spans="1:17" s="1" customFormat="1" ht="17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21" t="s">
        <v>30</v>
      </c>
      <c r="B62" s="21"/>
      <c r="K62" s="21"/>
    </row>
    <row r="63" spans="1:17" x14ac:dyDescent="0.2">
      <c r="A63" s="21" t="s">
        <v>31</v>
      </c>
      <c r="B63" s="21"/>
      <c r="K63" s="21"/>
    </row>
    <row r="64" spans="1:17" x14ac:dyDescent="0.2">
      <c r="A64" s="21" t="s">
        <v>32</v>
      </c>
      <c r="B64" s="21"/>
      <c r="K64" s="21"/>
    </row>
    <row r="65" spans="1:11" x14ac:dyDescent="0.2">
      <c r="A65" s="21" t="s">
        <v>33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x14ac:dyDescent="0.2"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</row>
  </sheetData>
  <mergeCells count="25">
    <mergeCell ref="B46:B48"/>
    <mergeCell ref="A49:B53"/>
    <mergeCell ref="A36:A48"/>
    <mergeCell ref="B36:B41"/>
    <mergeCell ref="A54:B60"/>
    <mergeCell ref="A7:B12"/>
    <mergeCell ref="A18:B23"/>
    <mergeCell ref="A13:B17"/>
    <mergeCell ref="A24:B30"/>
    <mergeCell ref="B42:B45"/>
    <mergeCell ref="A31:B35"/>
    <mergeCell ref="Q5:Q6"/>
    <mergeCell ref="A3:D6"/>
    <mergeCell ref="E3:J4"/>
    <mergeCell ref="L3:N4"/>
    <mergeCell ref="O3:Q4"/>
    <mergeCell ref="E5:F6"/>
    <mergeCell ref="G5:H6"/>
    <mergeCell ref="I5:J6"/>
    <mergeCell ref="L5:L6"/>
    <mergeCell ref="M5:M6"/>
    <mergeCell ref="N5:N6"/>
    <mergeCell ref="O5:O6"/>
    <mergeCell ref="P5:P6"/>
    <mergeCell ref="K3:K6"/>
  </mergeCells>
  <phoneticPr fontId="2"/>
  <printOptions horizontalCentered="1" verticalCentered="1"/>
  <pageMargins left="0" right="0" top="0.27559055118110237" bottom="0.31496062992125984" header="0" footer="0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高野　真衣</cp:lastModifiedBy>
  <cp:lastPrinted>2019-10-23T06:24:23Z</cp:lastPrinted>
  <dcterms:created xsi:type="dcterms:W3CDTF">2016-10-03T06:54:11Z</dcterms:created>
  <dcterms:modified xsi:type="dcterms:W3CDTF">2021-02-16T00:56:58Z</dcterms:modified>
</cp:coreProperties>
</file>