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9675" activeTab="0"/>
  </bookViews>
  <sheets>
    <sheet name="R元" sheetId="1" r:id="rId1"/>
  </sheets>
  <definedNames>
    <definedName name="_xlnm.Print_Area" localSheetId="0">'R元'!$A$1:$Q$65</definedName>
  </definedNames>
  <calcPr fullCalcOnLoad="1"/>
</workbook>
</file>

<file path=xl/sharedStrings.xml><?xml version="1.0" encoding="utf-8"?>
<sst xmlns="http://schemas.openxmlformats.org/spreadsheetml/2006/main" count="89" uniqueCount="38">
  <si>
    <t>区    分</t>
  </si>
  <si>
    <t>学校数</t>
  </si>
  <si>
    <t>学級数</t>
  </si>
  <si>
    <t>園児・児童・生徒数</t>
  </si>
  <si>
    <t>本務教員数</t>
  </si>
  <si>
    <t>本　校</t>
  </si>
  <si>
    <t>分　校</t>
  </si>
  <si>
    <t>計</t>
  </si>
  <si>
    <t>男</t>
  </si>
  <si>
    <t>女</t>
  </si>
  <si>
    <t>幼 稚 園</t>
  </si>
  <si>
    <t>小 学 校</t>
  </si>
  <si>
    <t>中 学 校</t>
  </si>
  <si>
    <t>高等学校</t>
  </si>
  <si>
    <t>全日制</t>
  </si>
  <si>
    <t>定時制</t>
  </si>
  <si>
    <t>通信制</t>
  </si>
  <si>
    <t>特別支援学校</t>
  </si>
  <si>
    <t>合     計</t>
  </si>
  <si>
    <t>幼保連携型
認定こども園</t>
  </si>
  <si>
    <t>計</t>
  </si>
  <si>
    <t>国立</t>
  </si>
  <si>
    <t>義務教育学校</t>
  </si>
  <si>
    <t>公立</t>
  </si>
  <si>
    <t>府立</t>
  </si>
  <si>
    <t>京都市を除く</t>
  </si>
  <si>
    <t>京都市立</t>
  </si>
  <si>
    <t>私立</t>
  </si>
  <si>
    <t>学校（園）数　園児・児童・生徒数　本務教員数【国・公・私】</t>
  </si>
  <si>
    <t>（注１）</t>
  </si>
  <si>
    <t>（注２）</t>
  </si>
  <si>
    <t>（注３）</t>
  </si>
  <si>
    <t>（注４）</t>
  </si>
  <si>
    <t>「・・・」は、非調査項目</t>
  </si>
  <si>
    <t>区分の「京都市を除く」は、京都市立学校を除く府内市町（組合）立学校を表す。</t>
  </si>
  <si>
    <t>高等学校の学校数で、＜　＞内は全日制と併置している学校数を表し、外数である。</t>
  </si>
  <si>
    <t>学校数は、休校中を含む。</t>
  </si>
  <si>
    <t>令和元年５月１日現在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</si>
</sst>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5月1日現在&quot;"/>
    <numFmt numFmtId="177" formatCode="&quot;&lt;&quot;#,##0&quot;&gt;&quot;;&quot;&lt;&quot;\-#,##0&quot;&gt;&quot;;&quot;&quot;"/>
    <numFmt numFmtId="178" formatCode="&quot;・・・ 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/>
    </border>
    <border>
      <left/>
      <right style="thin"/>
      <top style="thin">
        <color indexed="8"/>
      </top>
      <bottom style="double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/>
      <bottom style="thin"/>
    </border>
    <border>
      <left style="thin">
        <color indexed="8"/>
      </left>
      <right style="medium"/>
      <top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hair">
        <color indexed="8"/>
      </bottom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thin"/>
    </border>
    <border>
      <left style="thin"/>
      <right style="medium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thin"/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hair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hair"/>
    </border>
    <border>
      <left/>
      <right style="thin">
        <color indexed="8"/>
      </right>
      <top style="thin">
        <color indexed="8"/>
      </top>
      <bottom style="hair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>
        <color indexed="8"/>
      </top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thin"/>
      <top style="thin">
        <color indexed="8"/>
      </top>
      <bottom style="hair"/>
    </border>
    <border>
      <left style="thin"/>
      <right style="medium"/>
      <top style="thin">
        <color indexed="8"/>
      </top>
      <bottom style="hair"/>
    </border>
    <border>
      <left/>
      <right style="thin">
        <color indexed="8"/>
      </right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thin">
        <color indexed="8"/>
      </top>
      <bottom style="hair"/>
    </border>
    <border>
      <left/>
      <right style="thin"/>
      <top style="hair"/>
      <bottom style="thin"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>
        <color indexed="8"/>
      </bottom>
    </border>
    <border>
      <left style="thin"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double"/>
      <bottom/>
    </border>
    <border>
      <left/>
      <right style="thin">
        <color indexed="8"/>
      </right>
      <top style="double"/>
      <bottom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4" fillId="0" borderId="0" xfId="60" applyNumberFormat="1" applyFont="1" applyAlignment="1">
      <alignment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4" fillId="0" borderId="11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 vertical="center"/>
      <protection/>
    </xf>
    <xf numFmtId="0" fontId="4" fillId="0" borderId="13" xfId="60" applyNumberFormat="1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vertical="center"/>
      <protection/>
    </xf>
    <xf numFmtId="0" fontId="4" fillId="12" borderId="13" xfId="60" applyNumberFormat="1" applyFont="1" applyFill="1" applyBorder="1" applyAlignment="1">
      <alignment vertical="center"/>
      <protection/>
    </xf>
    <xf numFmtId="0" fontId="4" fillId="12" borderId="14" xfId="60" applyNumberFormat="1" applyFont="1" applyFill="1" applyBorder="1" applyAlignment="1">
      <alignment vertical="center"/>
      <protection/>
    </xf>
    <xf numFmtId="41" fontId="5" fillId="12" borderId="15" xfId="60" applyNumberFormat="1" applyFont="1" applyFill="1" applyBorder="1" applyAlignment="1">
      <alignment vertical="center" shrinkToFit="1"/>
      <protection/>
    </xf>
    <xf numFmtId="0" fontId="4" fillId="0" borderId="16" xfId="60" applyNumberFormat="1" applyFont="1" applyFill="1" applyBorder="1" applyAlignment="1">
      <alignment vertical="center"/>
      <protection/>
    </xf>
    <xf numFmtId="0" fontId="4" fillId="0" borderId="17" xfId="60" applyNumberFormat="1" applyFont="1" applyFill="1" applyBorder="1" applyAlignment="1">
      <alignment vertical="center"/>
      <protection/>
    </xf>
    <xf numFmtId="0" fontId="4" fillId="0" borderId="18" xfId="60" applyNumberFormat="1" applyFont="1" applyFill="1" applyBorder="1" applyAlignment="1">
      <alignment vertical="center"/>
      <protection/>
    </xf>
    <xf numFmtId="0" fontId="4" fillId="12" borderId="17" xfId="60" applyNumberFormat="1" applyFont="1" applyFill="1" applyBorder="1" applyAlignment="1">
      <alignment vertical="center"/>
      <protection/>
    </xf>
    <xf numFmtId="0" fontId="4" fillId="12" borderId="15" xfId="60" applyNumberFormat="1" applyFont="1" applyFill="1" applyBorder="1" applyAlignment="1">
      <alignment vertical="center"/>
      <protection/>
    </xf>
    <xf numFmtId="0" fontId="4" fillId="0" borderId="19" xfId="60" applyNumberFormat="1" applyFont="1" applyFill="1" applyBorder="1" applyAlignment="1">
      <alignment vertical="center"/>
      <protection/>
    </xf>
    <xf numFmtId="0" fontId="4" fillId="0" borderId="20" xfId="60" applyNumberFormat="1" applyFont="1" applyFill="1" applyBorder="1" applyAlignment="1">
      <alignment vertical="center"/>
      <protection/>
    </xf>
    <xf numFmtId="0" fontId="4" fillId="12" borderId="20" xfId="60" applyNumberFormat="1" applyFont="1" applyFill="1" applyBorder="1" applyAlignment="1">
      <alignment vertical="center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178" fontId="4" fillId="12" borderId="21" xfId="60" applyNumberFormat="1" applyFont="1" applyFill="1" applyBorder="1" applyAlignment="1">
      <alignment vertical="center" shrinkToFit="1"/>
      <protection/>
    </xf>
    <xf numFmtId="177" fontId="5" fillId="0" borderId="22" xfId="60" applyNumberFormat="1" applyFont="1" applyFill="1" applyBorder="1" applyAlignment="1">
      <alignment vertical="center" shrinkToFit="1"/>
      <protection/>
    </xf>
    <xf numFmtId="177" fontId="5" fillId="0" borderId="23" xfId="60" applyNumberFormat="1" applyFont="1" applyFill="1" applyBorder="1" applyAlignment="1">
      <alignment vertical="center" shrinkToFit="1"/>
      <protection/>
    </xf>
    <xf numFmtId="177" fontId="5" fillId="12" borderId="24" xfId="60" applyNumberFormat="1" applyFont="1" applyFill="1" applyBorder="1" applyAlignment="1">
      <alignment vertical="center" shrinkToFit="1"/>
      <protection/>
    </xf>
    <xf numFmtId="0" fontId="4" fillId="12" borderId="25" xfId="60" applyNumberFormat="1" applyFont="1" applyFill="1" applyBorder="1" applyAlignment="1">
      <alignment vertical="center"/>
      <protection/>
    </xf>
    <xf numFmtId="0" fontId="4" fillId="12" borderId="26" xfId="60" applyNumberFormat="1" applyFont="1" applyFill="1" applyBorder="1" applyAlignment="1">
      <alignment vertical="center"/>
      <protection/>
    </xf>
    <xf numFmtId="0" fontId="4" fillId="0" borderId="27" xfId="60" applyNumberFormat="1" applyFont="1" applyFill="1" applyBorder="1" applyAlignment="1">
      <alignment vertical="center"/>
      <protection/>
    </xf>
    <xf numFmtId="0" fontId="4" fillId="12" borderId="28" xfId="60" applyNumberFormat="1" applyFont="1" applyFill="1" applyBorder="1" applyAlignment="1">
      <alignment vertical="center"/>
      <protection/>
    </xf>
    <xf numFmtId="0" fontId="4" fillId="12" borderId="29" xfId="60" applyNumberFormat="1" applyFont="1" applyFill="1" applyBorder="1" applyAlignment="1">
      <alignment vertical="center"/>
      <protection/>
    </xf>
    <xf numFmtId="178" fontId="4" fillId="12" borderId="30" xfId="60" applyNumberFormat="1" applyFont="1" applyFill="1" applyBorder="1" applyAlignment="1">
      <alignment vertical="center" shrinkToFit="1"/>
      <protection/>
    </xf>
    <xf numFmtId="0" fontId="4" fillId="6" borderId="31" xfId="60" applyNumberFormat="1" applyFont="1" applyFill="1" applyBorder="1" applyAlignment="1">
      <alignment vertical="center"/>
      <protection/>
    </xf>
    <xf numFmtId="0" fontId="4" fillId="6" borderId="0" xfId="60" applyNumberFormat="1" applyFont="1" applyFill="1" applyBorder="1" applyAlignment="1">
      <alignment vertical="center"/>
      <protection/>
    </xf>
    <xf numFmtId="41" fontId="5" fillId="6" borderId="32" xfId="60" applyNumberFormat="1" applyFont="1" applyFill="1" applyBorder="1" applyAlignment="1">
      <alignment vertical="center" shrinkToFit="1"/>
      <protection/>
    </xf>
    <xf numFmtId="0" fontId="4" fillId="6" borderId="20" xfId="60" applyNumberFormat="1" applyFont="1" applyFill="1" applyBorder="1" applyAlignment="1">
      <alignment vertical="center"/>
      <protection/>
    </xf>
    <xf numFmtId="0" fontId="4" fillId="6" borderId="33" xfId="60" applyNumberFormat="1" applyFont="1" applyFill="1" applyBorder="1" applyAlignment="1">
      <alignment vertical="center"/>
      <protection/>
    </xf>
    <xf numFmtId="0" fontId="4" fillId="6" borderId="34" xfId="60" applyNumberFormat="1" applyFont="1" applyFill="1" applyBorder="1" applyAlignment="1">
      <alignment vertical="center"/>
      <protection/>
    </xf>
    <xf numFmtId="0" fontId="4" fillId="6" borderId="35" xfId="60" applyNumberFormat="1" applyFont="1" applyFill="1" applyBorder="1" applyAlignment="1">
      <alignment vertical="center"/>
      <protection/>
    </xf>
    <xf numFmtId="0" fontId="4" fillId="6" borderId="14" xfId="60" applyNumberFormat="1" applyFont="1" applyFill="1" applyBorder="1" applyAlignment="1">
      <alignment vertical="center"/>
      <protection/>
    </xf>
    <xf numFmtId="177" fontId="5" fillId="6" borderId="17" xfId="60" applyNumberFormat="1" applyFont="1" applyFill="1" applyBorder="1" applyAlignment="1">
      <alignment vertical="center" shrinkToFit="1"/>
      <protection/>
    </xf>
    <xf numFmtId="177" fontId="5" fillId="6" borderId="36" xfId="60" applyNumberFormat="1" applyFont="1" applyFill="1" applyBorder="1" applyAlignment="1">
      <alignment vertical="center" shrinkToFit="1"/>
      <protection/>
    </xf>
    <xf numFmtId="177" fontId="5" fillId="6" borderId="37" xfId="60" applyNumberFormat="1" applyFont="1" applyFill="1" applyBorder="1" applyAlignment="1">
      <alignment vertical="center" shrinkToFit="1"/>
      <protection/>
    </xf>
    <xf numFmtId="177" fontId="5" fillId="12" borderId="36" xfId="60" applyNumberFormat="1" applyFont="1" applyFill="1" applyBorder="1" applyAlignment="1">
      <alignment vertical="center" shrinkToFit="1"/>
      <protection/>
    </xf>
    <xf numFmtId="177" fontId="5" fillId="6" borderId="20" xfId="60" applyNumberFormat="1" applyFont="1" applyFill="1" applyBorder="1" applyAlignment="1">
      <alignment vertical="center" shrinkToFit="1"/>
      <protection/>
    </xf>
    <xf numFmtId="177" fontId="5" fillId="6" borderId="34" xfId="60" applyNumberFormat="1" applyFont="1" applyFill="1" applyBorder="1" applyAlignment="1">
      <alignment vertical="center" shrinkToFit="1"/>
      <protection/>
    </xf>
    <xf numFmtId="41" fontId="5" fillId="6" borderId="31" xfId="60" applyNumberFormat="1" applyFont="1" applyFill="1" applyBorder="1" applyAlignment="1">
      <alignment horizontal="right" vertical="center" shrinkToFit="1"/>
      <protection/>
    </xf>
    <xf numFmtId="41" fontId="5" fillId="6" borderId="0" xfId="60" applyNumberFormat="1" applyFont="1" applyFill="1" applyBorder="1" applyAlignment="1">
      <alignment horizontal="right" vertical="center" shrinkToFit="1"/>
      <protection/>
    </xf>
    <xf numFmtId="41" fontId="5" fillId="6" borderId="34" xfId="60" applyNumberFormat="1" applyFont="1" applyFill="1" applyBorder="1" applyAlignment="1">
      <alignment horizontal="right" vertical="center" shrinkToFit="1"/>
      <protection/>
    </xf>
    <xf numFmtId="41" fontId="5" fillId="6" borderId="38" xfId="60" applyNumberFormat="1" applyFont="1" applyFill="1" applyBorder="1" applyAlignment="1">
      <alignment horizontal="right" vertical="center" shrinkToFit="1"/>
      <protection/>
    </xf>
    <xf numFmtId="41" fontId="5" fillId="0" borderId="39" xfId="60" applyNumberFormat="1" applyFont="1" applyFill="1" applyBorder="1" applyAlignment="1">
      <alignment horizontal="right" vertical="center" shrinkToFit="1"/>
      <protection/>
    </xf>
    <xf numFmtId="41" fontId="5" fillId="0" borderId="40" xfId="60" applyNumberFormat="1" applyFont="1" applyFill="1" applyBorder="1" applyAlignment="1">
      <alignment horizontal="right" vertical="center" shrinkToFit="1"/>
      <protection/>
    </xf>
    <xf numFmtId="177" fontId="5" fillId="0" borderId="37" xfId="60" applyNumberFormat="1" applyFont="1" applyFill="1" applyBorder="1" applyAlignment="1">
      <alignment vertical="center" shrinkToFit="1"/>
      <protection/>
    </xf>
    <xf numFmtId="41" fontId="5" fillId="0" borderId="41" xfId="60" applyNumberFormat="1" applyFont="1" applyFill="1" applyBorder="1" applyAlignment="1">
      <alignment horizontal="right" vertical="center" shrinkToFit="1"/>
      <protection/>
    </xf>
    <xf numFmtId="41" fontId="5" fillId="0" borderId="42" xfId="60" applyNumberFormat="1" applyFont="1" applyFill="1" applyBorder="1" applyAlignment="1">
      <alignment horizontal="right" vertical="center" shrinkToFit="1"/>
      <protection/>
    </xf>
    <xf numFmtId="177" fontId="5" fillId="0" borderId="17" xfId="60" applyNumberFormat="1" applyFont="1" applyFill="1" applyBorder="1" applyAlignment="1">
      <alignment vertical="center" shrinkToFit="1"/>
      <protection/>
    </xf>
    <xf numFmtId="41" fontId="5" fillId="0" borderId="15" xfId="60" applyNumberFormat="1" applyFont="1" applyFill="1" applyBorder="1" applyAlignment="1">
      <alignment horizontal="right" vertical="center" shrinkToFit="1"/>
      <protection/>
    </xf>
    <xf numFmtId="41" fontId="5" fillId="0" borderId="43" xfId="60" applyNumberFormat="1" applyFont="1" applyFill="1" applyBorder="1" applyAlignment="1">
      <alignment horizontal="right" vertical="center" shrinkToFit="1"/>
      <protection/>
    </xf>
    <xf numFmtId="41" fontId="5" fillId="0" borderId="44" xfId="60" applyNumberFormat="1" applyFont="1" applyFill="1" applyBorder="1" applyAlignment="1">
      <alignment horizontal="right" vertical="center" shrinkToFit="1"/>
      <protection/>
    </xf>
    <xf numFmtId="177" fontId="5" fillId="12" borderId="17" xfId="60" applyNumberFormat="1" applyFont="1" applyFill="1" applyBorder="1" applyAlignment="1">
      <alignment vertical="center" shrinkToFit="1"/>
      <protection/>
    </xf>
    <xf numFmtId="41" fontId="5" fillId="12" borderId="15" xfId="60" applyNumberFormat="1" applyFont="1" applyFill="1" applyBorder="1" applyAlignment="1">
      <alignment horizontal="right" vertical="center" shrinkToFit="1"/>
      <protection/>
    </xf>
    <xf numFmtId="41" fontId="5" fillId="12" borderId="18" xfId="60" applyNumberFormat="1" applyFont="1" applyFill="1" applyBorder="1" applyAlignment="1">
      <alignment horizontal="right" vertical="center" shrinkToFit="1"/>
      <protection/>
    </xf>
    <xf numFmtId="41" fontId="5" fillId="12" borderId="43" xfId="60" applyNumberFormat="1" applyFont="1" applyFill="1" applyBorder="1" applyAlignment="1">
      <alignment horizontal="right" vertical="center" shrinkToFit="1"/>
      <protection/>
    </xf>
    <xf numFmtId="41" fontId="5" fillId="12" borderId="44" xfId="60" applyNumberFormat="1" applyFont="1" applyFill="1" applyBorder="1" applyAlignment="1">
      <alignment horizontal="right" vertical="center" shrinkToFit="1"/>
      <protection/>
    </xf>
    <xf numFmtId="41" fontId="5" fillId="6" borderId="15" xfId="60" applyNumberFormat="1" applyFont="1" applyFill="1" applyBorder="1" applyAlignment="1">
      <alignment horizontal="right" vertical="center" shrinkToFit="1"/>
      <protection/>
    </xf>
    <xf numFmtId="41" fontId="5" fillId="6" borderId="18" xfId="60" applyNumberFormat="1" applyFont="1" applyFill="1" applyBorder="1" applyAlignment="1">
      <alignment horizontal="right" vertical="center" shrinkToFit="1"/>
      <protection/>
    </xf>
    <xf numFmtId="41" fontId="5" fillId="6" borderId="20" xfId="60" applyNumberFormat="1" applyFont="1" applyFill="1" applyBorder="1" applyAlignment="1">
      <alignment horizontal="right" vertical="center" shrinkToFit="1"/>
      <protection/>
    </xf>
    <xf numFmtId="41" fontId="5" fillId="6" borderId="45" xfId="60" applyNumberFormat="1" applyFont="1" applyFill="1" applyBorder="1" applyAlignment="1">
      <alignment horizontal="right" vertical="center" shrinkToFit="1"/>
      <protection/>
    </xf>
    <xf numFmtId="177" fontId="5" fillId="0" borderId="46" xfId="60" applyNumberFormat="1" applyFont="1" applyFill="1" applyBorder="1" applyAlignment="1">
      <alignment vertical="center" shrinkToFit="1"/>
      <protection/>
    </xf>
    <xf numFmtId="41" fontId="5" fillId="0" borderId="47" xfId="60" applyNumberFormat="1" applyFont="1" applyFill="1" applyBorder="1" applyAlignment="1">
      <alignment horizontal="right" vertical="center" shrinkToFit="1"/>
      <protection/>
    </xf>
    <xf numFmtId="177" fontId="5" fillId="0" borderId="48" xfId="60" applyNumberFormat="1" applyFont="1" applyFill="1" applyBorder="1" applyAlignment="1">
      <alignment vertical="center" shrinkToFit="1"/>
      <protection/>
    </xf>
    <xf numFmtId="41" fontId="5" fillId="6" borderId="49" xfId="60" applyNumberFormat="1" applyFont="1" applyFill="1" applyBorder="1" applyAlignment="1">
      <alignment horizontal="right" vertical="center" shrinkToFit="1"/>
      <protection/>
    </xf>
    <xf numFmtId="41" fontId="5" fillId="6" borderId="24" xfId="60" applyNumberFormat="1" applyFont="1" applyFill="1" applyBorder="1" applyAlignment="1">
      <alignment horizontal="right" vertical="center" shrinkToFit="1"/>
      <protection/>
    </xf>
    <xf numFmtId="41" fontId="5" fillId="6" borderId="50" xfId="60" applyNumberFormat="1" applyFont="1" applyFill="1" applyBorder="1" applyAlignment="1">
      <alignment horizontal="right" vertical="center" shrinkToFit="1"/>
      <protection/>
    </xf>
    <xf numFmtId="41" fontId="5" fillId="0" borderId="51" xfId="60" applyNumberFormat="1" applyFont="1" applyFill="1" applyBorder="1" applyAlignment="1">
      <alignment horizontal="right" vertical="center" shrinkToFit="1"/>
      <protection/>
    </xf>
    <xf numFmtId="177" fontId="5" fillId="0" borderId="52" xfId="60" applyNumberFormat="1" applyFont="1" applyFill="1" applyBorder="1" applyAlignment="1">
      <alignment vertical="center" shrinkToFit="1"/>
      <protection/>
    </xf>
    <xf numFmtId="41" fontId="5" fillId="0" borderId="53" xfId="60" applyNumberFormat="1" applyFont="1" applyFill="1" applyBorder="1" applyAlignment="1">
      <alignment horizontal="right" vertical="center" shrinkToFit="1"/>
      <protection/>
    </xf>
    <xf numFmtId="41" fontId="5" fillId="0" borderId="54" xfId="60" applyNumberFormat="1" applyFont="1" applyFill="1" applyBorder="1" applyAlignment="1">
      <alignment horizontal="right" vertical="center" shrinkToFit="1"/>
      <protection/>
    </xf>
    <xf numFmtId="177" fontId="5" fillId="0" borderId="55" xfId="60" applyNumberFormat="1" applyFont="1" applyFill="1" applyBorder="1" applyAlignment="1">
      <alignment vertical="center" shrinkToFit="1"/>
      <protection/>
    </xf>
    <xf numFmtId="41" fontId="5" fillId="0" borderId="56" xfId="60" applyNumberFormat="1" applyFont="1" applyFill="1" applyBorder="1" applyAlignment="1">
      <alignment horizontal="right" vertical="center" shrinkToFit="1"/>
      <protection/>
    </xf>
    <xf numFmtId="41" fontId="5" fillId="6" borderId="32" xfId="60" applyNumberFormat="1" applyFont="1" applyFill="1" applyBorder="1" applyAlignment="1">
      <alignment horizontal="right" vertical="center" shrinkToFit="1"/>
      <protection/>
    </xf>
    <xf numFmtId="41" fontId="5" fillId="6" borderId="57" xfId="60" applyNumberFormat="1" applyFont="1" applyFill="1" applyBorder="1" applyAlignment="1">
      <alignment horizontal="right" vertical="center" shrinkToFit="1"/>
      <protection/>
    </xf>
    <xf numFmtId="41" fontId="5" fillId="6" borderId="58" xfId="60" applyNumberFormat="1" applyFont="1" applyFill="1" applyBorder="1" applyAlignment="1">
      <alignment horizontal="right" vertical="center" shrinkToFit="1"/>
      <protection/>
    </xf>
    <xf numFmtId="41" fontId="5" fillId="0" borderId="59" xfId="60" applyNumberFormat="1" applyFont="1" applyFill="1" applyBorder="1" applyAlignment="1">
      <alignment horizontal="right" vertical="center" shrinkToFit="1"/>
      <protection/>
    </xf>
    <xf numFmtId="41" fontId="5" fillId="0" borderId="60" xfId="60" applyNumberFormat="1" applyFont="1" applyFill="1" applyBorder="1" applyAlignment="1">
      <alignment horizontal="right" vertical="center" shrinkToFit="1"/>
      <protection/>
    </xf>
    <xf numFmtId="41" fontId="5" fillId="0" borderId="34" xfId="60" applyNumberFormat="1" applyFont="1" applyFill="1" applyBorder="1" applyAlignment="1">
      <alignment horizontal="right" vertical="center" shrinkToFit="1"/>
      <protection/>
    </xf>
    <xf numFmtId="41" fontId="5" fillId="0" borderId="38" xfId="60" applyNumberFormat="1" applyFont="1" applyFill="1" applyBorder="1" applyAlignment="1">
      <alignment horizontal="right" vertical="center" shrinkToFit="1"/>
      <protection/>
    </xf>
    <xf numFmtId="177" fontId="5" fillId="0" borderId="61" xfId="60" applyNumberFormat="1" applyFont="1" applyFill="1" applyBorder="1" applyAlignment="1">
      <alignment vertical="center" shrinkToFit="1"/>
      <protection/>
    </xf>
    <xf numFmtId="41" fontId="5" fillId="0" borderId="21" xfId="60" applyNumberFormat="1" applyFont="1" applyFill="1" applyBorder="1" applyAlignment="1">
      <alignment horizontal="right" vertical="center" shrinkToFit="1"/>
      <protection/>
    </xf>
    <xf numFmtId="41" fontId="5" fillId="0" borderId="62" xfId="60" applyNumberFormat="1" applyFont="1" applyFill="1" applyBorder="1" applyAlignment="1">
      <alignment horizontal="right" vertical="center" shrinkToFit="1"/>
      <protection/>
    </xf>
    <xf numFmtId="41" fontId="5" fillId="12" borderId="63" xfId="60" applyNumberFormat="1" applyFont="1" applyFill="1" applyBorder="1" applyAlignment="1">
      <alignment horizontal="right" vertical="center" shrinkToFit="1"/>
      <protection/>
    </xf>
    <xf numFmtId="177" fontId="5" fillId="12" borderId="58" xfId="60" applyNumberFormat="1" applyFont="1" applyFill="1" applyBorder="1" applyAlignment="1">
      <alignment vertical="center" shrinkToFit="1"/>
      <protection/>
    </xf>
    <xf numFmtId="41" fontId="5" fillId="6" borderId="13" xfId="60" applyNumberFormat="1" applyFont="1" applyFill="1" applyBorder="1" applyAlignment="1">
      <alignment horizontal="right" vertical="center" shrinkToFit="1"/>
      <protection/>
    </xf>
    <xf numFmtId="41" fontId="5" fillId="0" borderId="64" xfId="60" applyNumberFormat="1" applyFont="1" applyFill="1" applyBorder="1" applyAlignment="1">
      <alignment horizontal="right" vertical="center" shrinkToFit="1"/>
      <protection/>
    </xf>
    <xf numFmtId="41" fontId="5" fillId="0" borderId="65" xfId="60" applyNumberFormat="1" applyFont="1" applyFill="1" applyBorder="1" applyAlignment="1">
      <alignment horizontal="right" vertical="center" shrinkToFit="1"/>
      <protection/>
    </xf>
    <xf numFmtId="41" fontId="5" fillId="12" borderId="66" xfId="60" applyNumberFormat="1" applyFont="1" applyFill="1" applyBorder="1" applyAlignment="1">
      <alignment horizontal="right" vertical="center" shrinkToFit="1"/>
      <protection/>
    </xf>
    <xf numFmtId="41" fontId="5" fillId="12" borderId="67" xfId="60" applyNumberFormat="1" applyFont="1" applyFill="1" applyBorder="1" applyAlignment="1">
      <alignment horizontal="right" vertical="center" shrinkToFit="1"/>
      <protection/>
    </xf>
    <xf numFmtId="41" fontId="5" fillId="12" borderId="68" xfId="60" applyNumberFormat="1" applyFont="1" applyFill="1" applyBorder="1" applyAlignment="1">
      <alignment horizontal="right" vertical="center" shrinkToFit="1"/>
      <protection/>
    </xf>
    <xf numFmtId="41" fontId="5" fillId="6" borderId="67" xfId="60" applyNumberFormat="1" applyFont="1" applyFill="1" applyBorder="1" applyAlignment="1">
      <alignment horizontal="right" vertical="center" shrinkToFit="1"/>
      <protection/>
    </xf>
    <xf numFmtId="177" fontId="5" fillId="0" borderId="69" xfId="60" applyNumberFormat="1" applyFont="1" applyFill="1" applyBorder="1" applyAlignment="1">
      <alignment vertical="center" shrinkToFit="1"/>
      <protection/>
    </xf>
    <xf numFmtId="41" fontId="5" fillId="0" borderId="70" xfId="60" applyNumberFormat="1" applyFont="1" applyFill="1" applyBorder="1" applyAlignment="1">
      <alignment horizontal="right" vertical="center" shrinkToFit="1"/>
      <protection/>
    </xf>
    <xf numFmtId="41" fontId="5" fillId="0" borderId="71" xfId="60" applyNumberFormat="1" applyFont="1" applyFill="1" applyBorder="1" applyAlignment="1">
      <alignment horizontal="right" vertical="center" shrinkToFit="1"/>
      <protection/>
    </xf>
    <xf numFmtId="41" fontId="5" fillId="0" borderId="72" xfId="60" applyNumberFormat="1" applyFont="1" applyFill="1" applyBorder="1" applyAlignment="1">
      <alignment horizontal="right" vertical="center" shrinkToFit="1"/>
      <protection/>
    </xf>
    <xf numFmtId="41" fontId="5" fillId="0" borderId="73" xfId="60" applyNumberFormat="1" applyFont="1" applyFill="1" applyBorder="1" applyAlignment="1">
      <alignment horizontal="right" vertical="center" shrinkToFit="1"/>
      <protection/>
    </xf>
    <xf numFmtId="41" fontId="5" fillId="0" borderId="74" xfId="60" applyNumberFormat="1" applyFont="1" applyFill="1" applyBorder="1" applyAlignment="1">
      <alignment horizontal="right" vertical="center" shrinkToFit="1"/>
      <protection/>
    </xf>
    <xf numFmtId="177" fontId="5" fillId="12" borderId="75" xfId="60" applyNumberFormat="1" applyFont="1" applyFill="1" applyBorder="1" applyAlignment="1">
      <alignment vertical="center" shrinkToFit="1"/>
      <protection/>
    </xf>
    <xf numFmtId="41" fontId="5" fillId="12" borderId="76" xfId="60" applyNumberFormat="1" applyFont="1" applyFill="1" applyBorder="1" applyAlignment="1">
      <alignment horizontal="right" vertical="center" shrinkToFit="1"/>
      <protection/>
    </xf>
    <xf numFmtId="41" fontId="5" fillId="12" borderId="77" xfId="60" applyNumberFormat="1" applyFont="1" applyFill="1" applyBorder="1" applyAlignment="1">
      <alignment horizontal="right" vertical="center" shrinkToFit="1"/>
      <protection/>
    </xf>
    <xf numFmtId="41" fontId="5" fillId="12" borderId="78" xfId="60" applyNumberFormat="1" applyFont="1" applyFill="1" applyBorder="1" applyAlignment="1">
      <alignment horizontal="right" vertical="center" shrinkToFit="1"/>
      <protection/>
    </xf>
    <xf numFmtId="41" fontId="5" fillId="6" borderId="79" xfId="60" applyNumberFormat="1" applyFont="1" applyFill="1" applyBorder="1" applyAlignment="1">
      <alignment horizontal="right" vertical="center" shrinkToFit="1"/>
      <protection/>
    </xf>
    <xf numFmtId="41" fontId="5" fillId="6" borderId="12" xfId="60" applyNumberFormat="1" applyFont="1" applyFill="1" applyBorder="1" applyAlignment="1">
      <alignment horizontal="right" vertical="center" shrinkToFit="1"/>
      <protection/>
    </xf>
    <xf numFmtId="41" fontId="5" fillId="6" borderId="80" xfId="60" applyNumberFormat="1" applyFont="1" applyFill="1" applyBorder="1" applyAlignment="1">
      <alignment horizontal="right" vertical="center" shrinkToFit="1"/>
      <protection/>
    </xf>
    <xf numFmtId="41" fontId="5" fillId="0" borderId="11" xfId="60" applyNumberFormat="1" applyFont="1" applyFill="1" applyBorder="1" applyAlignment="1">
      <alignment horizontal="right" vertical="center" shrinkToFit="1"/>
      <protection/>
    </xf>
    <xf numFmtId="41" fontId="5" fillId="0" borderId="81" xfId="60" applyNumberFormat="1" applyFont="1" applyFill="1" applyBorder="1" applyAlignment="1">
      <alignment horizontal="right" vertical="center" shrinkToFit="1"/>
      <protection/>
    </xf>
    <xf numFmtId="41" fontId="5" fillId="0" borderId="82" xfId="60" applyNumberFormat="1" applyFont="1" applyFill="1" applyBorder="1" applyAlignment="1">
      <alignment horizontal="right" vertical="center" shrinkToFit="1"/>
      <protection/>
    </xf>
    <xf numFmtId="41" fontId="5" fillId="0" borderId="83" xfId="60" applyNumberFormat="1" applyFont="1" applyFill="1" applyBorder="1" applyAlignment="1">
      <alignment horizontal="right" vertical="center" shrinkToFit="1"/>
      <protection/>
    </xf>
    <xf numFmtId="41" fontId="5" fillId="0" borderId="27" xfId="60" applyNumberFormat="1" applyFont="1" applyFill="1" applyBorder="1" applyAlignment="1">
      <alignment horizontal="right" vertical="center" shrinkToFit="1"/>
      <protection/>
    </xf>
    <xf numFmtId="41" fontId="5" fillId="0" borderId="84" xfId="60" applyNumberFormat="1" applyFont="1" applyFill="1" applyBorder="1" applyAlignment="1">
      <alignment horizontal="right" vertical="center" shrinkToFit="1"/>
      <protection/>
    </xf>
    <xf numFmtId="41" fontId="5" fillId="0" borderId="85" xfId="60" applyNumberFormat="1" applyFont="1" applyFill="1" applyBorder="1" applyAlignment="1">
      <alignment horizontal="right" vertical="center" shrinkToFit="1"/>
      <protection/>
    </xf>
    <xf numFmtId="177" fontId="5" fillId="12" borderId="86" xfId="60" applyNumberFormat="1" applyFont="1" applyFill="1" applyBorder="1" applyAlignment="1">
      <alignment vertical="center" shrinkToFit="1"/>
      <protection/>
    </xf>
    <xf numFmtId="41" fontId="5" fillId="12" borderId="87" xfId="60" applyNumberFormat="1" applyFont="1" applyFill="1" applyBorder="1" applyAlignment="1">
      <alignment horizontal="right" vertical="center" shrinkToFit="1"/>
      <protection/>
    </xf>
    <xf numFmtId="41" fontId="5" fillId="12" borderId="88" xfId="60" applyNumberFormat="1" applyFont="1" applyFill="1" applyBorder="1" applyAlignment="1">
      <alignment horizontal="right" vertical="center" shrinkToFit="1"/>
      <protection/>
    </xf>
    <xf numFmtId="0" fontId="4" fillId="33" borderId="0" xfId="60" applyNumberFormat="1" applyFont="1" applyFill="1" applyAlignment="1">
      <alignment vertical="center"/>
      <protection/>
    </xf>
    <xf numFmtId="176" fontId="4" fillId="33" borderId="10" xfId="60" applyNumberFormat="1" applyFont="1" applyFill="1" applyBorder="1" applyAlignment="1">
      <alignment vertical="center"/>
      <protection/>
    </xf>
    <xf numFmtId="0" fontId="4" fillId="33" borderId="10" xfId="60" applyFont="1" applyFill="1" applyBorder="1" applyAlignment="1">
      <alignment horizontal="right"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33" borderId="49" xfId="60" applyFont="1" applyFill="1" applyBorder="1" applyAlignment="1">
      <alignment vertical="center"/>
      <protection/>
    </xf>
    <xf numFmtId="0" fontId="5" fillId="33" borderId="89" xfId="60" applyFont="1" applyFill="1" applyBorder="1" applyAlignment="1">
      <alignment vertical="center"/>
      <protection/>
    </xf>
    <xf numFmtId="41" fontId="5" fillId="12" borderId="77" xfId="60" applyNumberFormat="1" applyFont="1" applyFill="1" applyBorder="1" applyAlignment="1">
      <alignment horizontal="centerContinuous" vertical="center" shrinkToFit="1"/>
      <protection/>
    </xf>
    <xf numFmtId="41" fontId="5" fillId="6" borderId="90" xfId="60" applyNumberFormat="1" applyFont="1" applyFill="1" applyBorder="1" applyAlignment="1">
      <alignment horizontal="right" vertical="center" shrinkToFit="1"/>
      <protection/>
    </xf>
    <xf numFmtId="41" fontId="5" fillId="12" borderId="91" xfId="60" applyNumberFormat="1" applyFont="1" applyFill="1" applyBorder="1" applyAlignment="1">
      <alignment horizontal="right" vertical="center" shrinkToFit="1"/>
      <protection/>
    </xf>
    <xf numFmtId="0" fontId="7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0" xfId="60" applyNumberFormat="1" applyFont="1" applyBorder="1" applyAlignment="1">
      <alignment horizontal="right" vertical="center"/>
      <protection/>
    </xf>
    <xf numFmtId="41" fontId="5" fillId="0" borderId="92" xfId="60" applyNumberFormat="1" applyFont="1" applyFill="1" applyBorder="1" applyAlignment="1">
      <alignment horizontal="right" vertical="center" shrinkToFit="1"/>
      <protection/>
    </xf>
    <xf numFmtId="41" fontId="5" fillId="0" borderId="93" xfId="60" applyNumberFormat="1" applyFont="1" applyFill="1" applyBorder="1" applyAlignment="1">
      <alignment horizontal="right" vertical="center" shrinkToFit="1"/>
      <protection/>
    </xf>
    <xf numFmtId="41" fontId="5" fillId="0" borderId="94" xfId="60" applyNumberFormat="1" applyFont="1" applyFill="1" applyBorder="1" applyAlignment="1">
      <alignment horizontal="right" vertical="center" shrinkToFit="1"/>
      <protection/>
    </xf>
    <xf numFmtId="41" fontId="5" fillId="0" borderId="32" xfId="60" applyNumberFormat="1" applyFont="1" applyFill="1" applyBorder="1" applyAlignment="1">
      <alignment horizontal="right" vertical="center" shrinkToFit="1"/>
      <protection/>
    </xf>
    <xf numFmtId="41" fontId="5" fillId="0" borderId="0" xfId="60" applyNumberFormat="1" applyFont="1" applyFill="1" applyBorder="1" applyAlignment="1">
      <alignment horizontal="right" vertical="center" shrinkToFit="1"/>
      <protection/>
    </xf>
    <xf numFmtId="177" fontId="5" fillId="0" borderId="58" xfId="60" applyNumberFormat="1" applyFont="1" applyFill="1" applyBorder="1" applyAlignment="1">
      <alignment vertical="center" shrinkToFit="1"/>
      <protection/>
    </xf>
    <xf numFmtId="41" fontId="5" fillId="0" borderId="67" xfId="60" applyNumberFormat="1" applyFont="1" applyFill="1" applyBorder="1" applyAlignment="1">
      <alignment horizontal="right" vertical="center" shrinkToFit="1"/>
      <protection/>
    </xf>
    <xf numFmtId="41" fontId="5" fillId="0" borderId="95" xfId="60" applyNumberFormat="1" applyFont="1" applyFill="1" applyBorder="1" applyAlignment="1">
      <alignment horizontal="right" vertical="center" shrinkToFit="1"/>
      <protection/>
    </xf>
    <xf numFmtId="41" fontId="5" fillId="0" borderId="79" xfId="60" applyNumberFormat="1" applyFont="1" applyFill="1" applyBorder="1" applyAlignment="1">
      <alignment horizontal="right" vertical="center" shrinkToFit="1"/>
      <protection/>
    </xf>
    <xf numFmtId="41" fontId="5" fillId="0" borderId="18" xfId="60" applyNumberFormat="1" applyFont="1" applyFill="1" applyBorder="1" applyAlignment="1">
      <alignment horizontal="right" vertical="center" shrinkToFit="1"/>
      <protection/>
    </xf>
    <xf numFmtId="41" fontId="4" fillId="0" borderId="15" xfId="60" applyNumberFormat="1" applyFont="1" applyFill="1" applyBorder="1" applyAlignment="1">
      <alignment horizontal="right" vertical="center" shrinkToFit="1"/>
      <protection/>
    </xf>
    <xf numFmtId="41" fontId="5" fillId="0" borderId="93" xfId="60" applyNumberFormat="1" applyFont="1" applyFill="1" applyBorder="1" applyAlignment="1">
      <alignment vertical="center" shrinkToFit="1"/>
      <protection/>
    </xf>
    <xf numFmtId="41" fontId="5" fillId="0" borderId="32" xfId="60" applyNumberFormat="1" applyFont="1" applyFill="1" applyBorder="1" applyAlignment="1">
      <alignment vertical="center" shrinkToFit="1"/>
      <protection/>
    </xf>
    <xf numFmtId="41" fontId="5" fillId="0" borderId="15" xfId="60" applyNumberFormat="1" applyFont="1" applyFill="1" applyBorder="1" applyAlignment="1">
      <alignment vertical="center" shrinkToFit="1"/>
      <protection/>
    </xf>
    <xf numFmtId="3" fontId="4" fillId="33" borderId="68" xfId="60" applyNumberFormat="1" applyFont="1" applyFill="1" applyBorder="1" applyAlignment="1">
      <alignment horizontal="center" vertical="center"/>
      <protection/>
    </xf>
    <xf numFmtId="0" fontId="5" fillId="33" borderId="47" xfId="60" applyFont="1" applyFill="1" applyBorder="1" applyAlignment="1">
      <alignment horizontal="center" vertical="center"/>
      <protection/>
    </xf>
    <xf numFmtId="0" fontId="4" fillId="33" borderId="96" xfId="60" applyNumberFormat="1" applyFont="1" applyFill="1" applyBorder="1" applyAlignment="1">
      <alignment horizontal="center" vertical="center" wrapText="1"/>
      <protection/>
    </xf>
    <xf numFmtId="0" fontId="5" fillId="33" borderId="66" xfId="60" applyFont="1" applyFill="1" applyBorder="1" applyAlignment="1">
      <alignment horizontal="center" vertical="center"/>
      <protection/>
    </xf>
    <xf numFmtId="0" fontId="5" fillId="33" borderId="97" xfId="60" applyFont="1" applyFill="1" applyBorder="1" applyAlignment="1">
      <alignment horizontal="center" vertical="center"/>
      <protection/>
    </xf>
    <xf numFmtId="0" fontId="5" fillId="33" borderId="98" xfId="60" applyFont="1" applyFill="1" applyBorder="1" applyAlignment="1">
      <alignment horizontal="center" vertical="center"/>
      <protection/>
    </xf>
    <xf numFmtId="0" fontId="5" fillId="33" borderId="99" xfId="60" applyFont="1" applyFill="1" applyBorder="1" applyAlignment="1">
      <alignment horizontal="center" vertical="center"/>
      <protection/>
    </xf>
    <xf numFmtId="0" fontId="5" fillId="33" borderId="79" xfId="60" applyFont="1" applyFill="1" applyBorder="1" applyAlignment="1">
      <alignment horizontal="center" vertical="center"/>
      <protection/>
    </xf>
    <xf numFmtId="3" fontId="4" fillId="33" borderId="100" xfId="60" applyNumberFormat="1" applyFont="1" applyFill="1" applyBorder="1" applyAlignment="1">
      <alignment horizontal="center" vertical="center"/>
      <protection/>
    </xf>
    <xf numFmtId="3" fontId="4" fillId="33" borderId="49" xfId="60" applyNumberFormat="1" applyFont="1" applyFill="1" applyBorder="1" applyAlignment="1">
      <alignment horizontal="center" vertical="center"/>
      <protection/>
    </xf>
    <xf numFmtId="3" fontId="4" fillId="33" borderId="101" xfId="60" applyNumberFormat="1" applyFont="1" applyFill="1" applyBorder="1" applyAlignment="1">
      <alignment horizontal="center" vertical="center"/>
      <protection/>
    </xf>
    <xf numFmtId="0" fontId="5" fillId="33" borderId="56" xfId="60" applyFont="1" applyFill="1" applyBorder="1" applyAlignment="1">
      <alignment horizontal="center" vertical="center"/>
      <protection/>
    </xf>
    <xf numFmtId="0" fontId="4" fillId="33" borderId="102" xfId="60" applyNumberFormat="1" applyFont="1" applyFill="1" applyBorder="1" applyAlignment="1">
      <alignment horizontal="center" vertical="center"/>
      <protection/>
    </xf>
    <xf numFmtId="0" fontId="4" fillId="33" borderId="103" xfId="60" applyNumberFormat="1" applyFont="1" applyFill="1" applyBorder="1" applyAlignment="1">
      <alignment horizontal="center" vertical="center"/>
      <protection/>
    </xf>
    <xf numFmtId="0" fontId="4" fillId="33" borderId="104" xfId="60" applyNumberFormat="1" applyFont="1" applyFill="1" applyBorder="1" applyAlignment="1">
      <alignment horizontal="center" vertical="center"/>
      <protection/>
    </xf>
    <xf numFmtId="0" fontId="4" fillId="33" borderId="97" xfId="60" applyNumberFormat="1" applyFont="1" applyFill="1" applyBorder="1" applyAlignment="1">
      <alignment horizontal="center" vertical="center"/>
      <protection/>
    </xf>
    <xf numFmtId="0" fontId="4" fillId="33" borderId="0" xfId="60" applyNumberFormat="1" applyFont="1" applyFill="1" applyBorder="1" applyAlignment="1">
      <alignment horizontal="center" vertical="center"/>
      <protection/>
    </xf>
    <xf numFmtId="0" fontId="4" fillId="33" borderId="31" xfId="60" applyNumberFormat="1" applyFont="1" applyFill="1" applyBorder="1" applyAlignment="1">
      <alignment horizontal="center" vertical="center"/>
      <protection/>
    </xf>
    <xf numFmtId="0" fontId="4" fillId="33" borderId="99" xfId="60" applyNumberFormat="1" applyFont="1" applyFill="1" applyBorder="1" applyAlignment="1">
      <alignment horizontal="center" vertical="center"/>
      <protection/>
    </xf>
    <xf numFmtId="0" fontId="4" fillId="33" borderId="105" xfId="60" applyNumberFormat="1" applyFont="1" applyFill="1" applyBorder="1" applyAlignment="1">
      <alignment horizontal="center" vertical="center"/>
      <protection/>
    </xf>
    <xf numFmtId="0" fontId="4" fillId="33" borderId="90" xfId="60" applyNumberFormat="1" applyFont="1" applyFill="1" applyBorder="1" applyAlignment="1">
      <alignment horizontal="center" vertical="center"/>
      <protection/>
    </xf>
    <xf numFmtId="0" fontId="4" fillId="33" borderId="106" xfId="60" applyNumberFormat="1" applyFont="1" applyFill="1" applyBorder="1" applyAlignment="1">
      <alignment horizontal="center" vertical="center"/>
      <protection/>
    </xf>
    <xf numFmtId="0" fontId="5" fillId="33" borderId="103" xfId="60" applyFont="1" applyFill="1" applyBorder="1" applyAlignment="1">
      <alignment horizontal="center" vertical="center"/>
      <protection/>
    </xf>
    <xf numFmtId="0" fontId="5" fillId="33" borderId="104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5" fillId="33" borderId="107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3" fontId="4" fillId="33" borderId="106" xfId="60" applyNumberFormat="1" applyFont="1" applyFill="1" applyBorder="1" applyAlignment="1">
      <alignment horizontal="center" vertical="center"/>
      <protection/>
    </xf>
    <xf numFmtId="0" fontId="5" fillId="33" borderId="108" xfId="60" applyFont="1" applyFill="1" applyBorder="1" applyAlignment="1">
      <alignment horizontal="center" vertical="center"/>
      <protection/>
    </xf>
    <xf numFmtId="0" fontId="5" fillId="33" borderId="109" xfId="60" applyFont="1" applyFill="1" applyBorder="1" applyAlignment="1">
      <alignment horizontal="center" vertical="center"/>
      <protection/>
    </xf>
    <xf numFmtId="0" fontId="4" fillId="33" borderId="48" xfId="60" applyNumberFormat="1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3" fontId="4" fillId="33" borderId="48" xfId="60" applyNumberFormat="1" applyFont="1" applyFill="1" applyBorder="1" applyAlignment="1">
      <alignment horizontal="center" vertical="center"/>
      <protection/>
    </xf>
    <xf numFmtId="0" fontId="4" fillId="33" borderId="68" xfId="60" applyNumberFormat="1" applyFont="1" applyFill="1" applyBorder="1" applyAlignment="1">
      <alignment horizontal="center" vertical="center" textRotation="255"/>
      <protection/>
    </xf>
    <xf numFmtId="0" fontId="4" fillId="33" borderId="49" xfId="60" applyNumberFormat="1" applyFont="1" applyFill="1" applyBorder="1" applyAlignment="1">
      <alignment horizontal="center" vertical="center" textRotation="255"/>
      <protection/>
    </xf>
    <xf numFmtId="0" fontId="4" fillId="33" borderId="47" xfId="60" applyNumberFormat="1" applyFont="1" applyFill="1" applyBorder="1" applyAlignment="1">
      <alignment horizontal="center" vertical="center" textRotation="255"/>
      <protection/>
    </xf>
    <xf numFmtId="0" fontId="4" fillId="33" borderId="96" xfId="60" applyNumberFormat="1" applyFont="1" applyFill="1" applyBorder="1" applyAlignment="1">
      <alignment horizontal="center" vertical="center"/>
      <protection/>
    </xf>
    <xf numFmtId="0" fontId="4" fillId="33" borderId="96" xfId="60" applyNumberFormat="1" applyFont="1" applyFill="1" applyBorder="1" applyAlignment="1">
      <alignment horizontal="center" vertical="center" textRotation="255"/>
      <protection/>
    </xf>
    <xf numFmtId="0" fontId="4" fillId="33" borderId="97" xfId="60" applyNumberFormat="1" applyFont="1" applyFill="1" applyBorder="1" applyAlignment="1">
      <alignment horizontal="center" vertical="center" textRotation="255"/>
      <protection/>
    </xf>
    <xf numFmtId="0" fontId="4" fillId="33" borderId="99" xfId="60" applyNumberFormat="1" applyFont="1" applyFill="1" applyBorder="1" applyAlignment="1">
      <alignment horizontal="center" vertical="center" textRotation="255"/>
      <protection/>
    </xf>
    <xf numFmtId="0" fontId="4" fillId="33" borderId="110" xfId="60" applyNumberFormat="1" applyFont="1" applyFill="1" applyBorder="1" applyAlignment="1">
      <alignment horizontal="center" vertical="center" textRotation="255"/>
      <protection/>
    </xf>
    <xf numFmtId="0" fontId="5" fillId="33" borderId="111" xfId="60" applyFont="1" applyFill="1" applyBorder="1" applyAlignment="1">
      <alignment horizontal="center" vertical="center" textRotation="255"/>
      <protection/>
    </xf>
    <xf numFmtId="0" fontId="5" fillId="33" borderId="112" xfId="60" applyFont="1" applyFill="1" applyBorder="1" applyAlignment="1">
      <alignment horizontal="center" vertical="center" textRotation="255"/>
      <protection/>
    </xf>
    <xf numFmtId="0" fontId="4" fillId="33" borderId="113" xfId="60" applyNumberFormat="1" applyFont="1" applyFill="1" applyBorder="1" applyAlignment="1">
      <alignment horizontal="center" vertical="center"/>
      <protection/>
    </xf>
    <xf numFmtId="0" fontId="5" fillId="33" borderId="114" xfId="60" applyFont="1" applyFill="1" applyBorder="1" applyAlignment="1">
      <alignment horizontal="center" vertical="center"/>
      <protection/>
    </xf>
    <xf numFmtId="0" fontId="5" fillId="33" borderId="115" xfId="60" applyFont="1" applyFill="1" applyBorder="1" applyAlignment="1">
      <alignment horizontal="center" vertical="center"/>
      <protection/>
    </xf>
    <xf numFmtId="0" fontId="5" fillId="33" borderId="11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（６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showOutlineSymbols="0" view="pageBreakPreview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2.00390625" defaultRowHeight="15"/>
  <cols>
    <col min="1" max="1" width="9.7109375" style="1" customWidth="1"/>
    <col min="2" max="2" width="9.140625" style="1" customWidth="1"/>
    <col min="3" max="3" width="1.8515625" style="1" customWidth="1"/>
    <col min="4" max="4" width="18.140625" style="1" bestFit="1" customWidth="1"/>
    <col min="5" max="5" width="6.140625" style="1" customWidth="1"/>
    <col min="6" max="6" width="11.28125" style="1" customWidth="1"/>
    <col min="7" max="7" width="6.140625" style="1" customWidth="1"/>
    <col min="8" max="8" width="11.28125" style="1" customWidth="1"/>
    <col min="9" max="9" width="6.140625" style="1" customWidth="1"/>
    <col min="10" max="10" width="11.28125" style="1" customWidth="1"/>
    <col min="11" max="11" width="12.421875" style="1" customWidth="1"/>
    <col min="12" max="14" width="14.7109375" style="1" customWidth="1"/>
    <col min="15" max="16" width="13.7109375" style="1" customWidth="1"/>
    <col min="17" max="17" width="13.8515625" style="1" customWidth="1"/>
    <col min="18" max="16384" width="12.00390625" style="3" customWidth="1"/>
  </cols>
  <sheetData>
    <row r="1" spans="1:17" ht="28.5" customHeight="1">
      <c r="A1" s="13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122"/>
      <c r="P2" s="122"/>
      <c r="Q2" s="123" t="s">
        <v>37</v>
      </c>
    </row>
    <row r="3" spans="1:17" ht="19.5" customHeight="1">
      <c r="A3" s="160" t="s">
        <v>0</v>
      </c>
      <c r="B3" s="161"/>
      <c r="C3" s="161"/>
      <c r="D3" s="162"/>
      <c r="E3" s="169" t="s">
        <v>1</v>
      </c>
      <c r="F3" s="170"/>
      <c r="G3" s="170"/>
      <c r="H3" s="170"/>
      <c r="I3" s="170"/>
      <c r="J3" s="171"/>
      <c r="K3" s="156" t="s">
        <v>2</v>
      </c>
      <c r="L3" s="175" t="s">
        <v>3</v>
      </c>
      <c r="M3" s="170"/>
      <c r="N3" s="171"/>
      <c r="O3" s="175" t="s">
        <v>4</v>
      </c>
      <c r="P3" s="170"/>
      <c r="Q3" s="176"/>
    </row>
    <row r="4" spans="1:17" ht="19.5" customHeight="1">
      <c r="A4" s="163"/>
      <c r="B4" s="164"/>
      <c r="C4" s="164"/>
      <c r="D4" s="165"/>
      <c r="E4" s="172"/>
      <c r="F4" s="173"/>
      <c r="G4" s="173"/>
      <c r="H4" s="173"/>
      <c r="I4" s="173"/>
      <c r="J4" s="174"/>
      <c r="K4" s="157"/>
      <c r="L4" s="172"/>
      <c r="M4" s="173"/>
      <c r="N4" s="174"/>
      <c r="O4" s="172"/>
      <c r="P4" s="173"/>
      <c r="Q4" s="177"/>
    </row>
    <row r="5" spans="1:17" ht="19.5" customHeight="1">
      <c r="A5" s="163"/>
      <c r="B5" s="164"/>
      <c r="C5" s="164"/>
      <c r="D5" s="165"/>
      <c r="E5" s="178" t="s">
        <v>5</v>
      </c>
      <c r="F5" s="179"/>
      <c r="G5" s="180" t="s">
        <v>6</v>
      </c>
      <c r="H5" s="179"/>
      <c r="I5" s="180" t="s">
        <v>7</v>
      </c>
      <c r="J5" s="179"/>
      <c r="K5" s="126"/>
      <c r="L5" s="148" t="s">
        <v>8</v>
      </c>
      <c r="M5" s="148" t="s">
        <v>9</v>
      </c>
      <c r="N5" s="148" t="s">
        <v>7</v>
      </c>
      <c r="O5" s="148" t="s">
        <v>8</v>
      </c>
      <c r="P5" s="148" t="s">
        <v>9</v>
      </c>
      <c r="Q5" s="158" t="s">
        <v>7</v>
      </c>
    </row>
    <row r="6" spans="1:17" ht="19.5" customHeight="1">
      <c r="A6" s="166"/>
      <c r="B6" s="167"/>
      <c r="C6" s="167"/>
      <c r="D6" s="168"/>
      <c r="E6" s="172"/>
      <c r="F6" s="174"/>
      <c r="G6" s="172"/>
      <c r="H6" s="174"/>
      <c r="I6" s="172"/>
      <c r="J6" s="174"/>
      <c r="K6" s="127"/>
      <c r="L6" s="149"/>
      <c r="M6" s="149"/>
      <c r="N6" s="149"/>
      <c r="O6" s="149"/>
      <c r="P6" s="149"/>
      <c r="Q6" s="159"/>
    </row>
    <row r="7" spans="1:17" ht="28.5" customHeight="1">
      <c r="A7" s="184" t="s">
        <v>10</v>
      </c>
      <c r="B7" s="151"/>
      <c r="C7" s="32"/>
      <c r="D7" s="31" t="s">
        <v>23</v>
      </c>
      <c r="E7" s="41">
        <f>SUBTOTAL(9,E8:E9)</f>
        <v>0</v>
      </c>
      <c r="F7" s="33">
        <f>SUBTOTAL(9,F8:F9)</f>
        <v>49</v>
      </c>
      <c r="G7" s="41">
        <f aca="true" t="shared" si="0" ref="G7:Q7">SUBTOTAL(9,G8:G9)</f>
        <v>0</v>
      </c>
      <c r="H7" s="33">
        <f t="shared" si="0"/>
        <v>0</v>
      </c>
      <c r="I7" s="41">
        <f t="shared" si="0"/>
        <v>0</v>
      </c>
      <c r="J7" s="45">
        <f t="shared" si="0"/>
        <v>49</v>
      </c>
      <c r="K7" s="46">
        <f t="shared" si="0"/>
        <v>157</v>
      </c>
      <c r="L7" s="47">
        <f t="shared" si="0"/>
        <v>1515</v>
      </c>
      <c r="M7" s="47">
        <f t="shared" si="0"/>
        <v>1453</v>
      </c>
      <c r="N7" s="47">
        <f t="shared" si="0"/>
        <v>2968</v>
      </c>
      <c r="O7" s="47">
        <f t="shared" si="0"/>
        <v>19</v>
      </c>
      <c r="P7" s="47">
        <f t="shared" si="0"/>
        <v>267</v>
      </c>
      <c r="Q7" s="48">
        <f t="shared" si="0"/>
        <v>286</v>
      </c>
    </row>
    <row r="8" spans="1:17" ht="28.5" customHeight="1">
      <c r="A8" s="152"/>
      <c r="B8" s="153"/>
      <c r="C8" s="32"/>
      <c r="D8" s="5" t="s">
        <v>25</v>
      </c>
      <c r="E8" s="22"/>
      <c r="F8" s="134">
        <v>34</v>
      </c>
      <c r="G8" s="22"/>
      <c r="H8" s="145">
        <v>0</v>
      </c>
      <c r="I8" s="22">
        <f>IF(SUM(E8,G8)&lt;&gt;0,SUM(E8,G8),"")</f>
      </c>
      <c r="J8" s="135">
        <f>SUM(F8,H8)</f>
        <v>34</v>
      </c>
      <c r="K8" s="49">
        <v>115</v>
      </c>
      <c r="L8" s="49">
        <v>1100</v>
      </c>
      <c r="M8" s="49">
        <v>1016</v>
      </c>
      <c r="N8" s="49">
        <f>SUM(L8:M8)</f>
        <v>2116</v>
      </c>
      <c r="O8" s="49">
        <v>8</v>
      </c>
      <c r="P8" s="49">
        <v>209</v>
      </c>
      <c r="Q8" s="50">
        <f>SUM(O8:P8)</f>
        <v>217</v>
      </c>
    </row>
    <row r="9" spans="1:17" ht="28.5" customHeight="1">
      <c r="A9" s="152"/>
      <c r="B9" s="153"/>
      <c r="C9" s="32"/>
      <c r="D9" s="6" t="s">
        <v>26</v>
      </c>
      <c r="E9" s="51"/>
      <c r="F9" s="137">
        <v>15</v>
      </c>
      <c r="G9" s="51"/>
      <c r="H9" s="146">
        <v>0</v>
      </c>
      <c r="I9" s="51">
        <f aca="true" t="shared" si="1" ref="I9:I59">IF(SUM(E9,G9)&lt;&gt;0,SUM(E9,G9),"")</f>
      </c>
      <c r="J9" s="137">
        <f>SUM(F9,H9)</f>
        <v>15</v>
      </c>
      <c r="K9" s="52">
        <v>42</v>
      </c>
      <c r="L9" s="52">
        <v>415</v>
      </c>
      <c r="M9" s="52">
        <v>437</v>
      </c>
      <c r="N9" s="52">
        <f aca="true" t="shared" si="2" ref="N9:N52">SUM(L9:M9)</f>
        <v>852</v>
      </c>
      <c r="O9" s="52">
        <v>11</v>
      </c>
      <c r="P9" s="52">
        <v>58</v>
      </c>
      <c r="Q9" s="53">
        <f aca="true" t="shared" si="3" ref="Q9:Q52">SUM(O9:P9)</f>
        <v>69</v>
      </c>
    </row>
    <row r="10" spans="1:17" ht="28.5" customHeight="1">
      <c r="A10" s="152"/>
      <c r="B10" s="153"/>
      <c r="C10" s="7"/>
      <c r="D10" s="8" t="s">
        <v>21</v>
      </c>
      <c r="E10" s="54"/>
      <c r="F10" s="55">
        <v>1</v>
      </c>
      <c r="G10" s="54"/>
      <c r="H10" s="147">
        <v>0</v>
      </c>
      <c r="I10" s="54">
        <f t="shared" si="1"/>
      </c>
      <c r="J10" s="55">
        <f>SUM(F10,H10)</f>
        <v>1</v>
      </c>
      <c r="K10" s="56">
        <v>5</v>
      </c>
      <c r="L10" s="56">
        <v>64</v>
      </c>
      <c r="M10" s="56">
        <v>71</v>
      </c>
      <c r="N10" s="56">
        <f t="shared" si="2"/>
        <v>135</v>
      </c>
      <c r="O10" s="56">
        <v>1</v>
      </c>
      <c r="P10" s="56">
        <v>6</v>
      </c>
      <c r="Q10" s="57">
        <f t="shared" si="3"/>
        <v>7</v>
      </c>
    </row>
    <row r="11" spans="1:17" ht="28.5" customHeight="1">
      <c r="A11" s="152"/>
      <c r="B11" s="153"/>
      <c r="C11" s="7"/>
      <c r="D11" s="8" t="s">
        <v>27</v>
      </c>
      <c r="E11" s="54"/>
      <c r="F11" s="55">
        <v>151</v>
      </c>
      <c r="G11" s="54"/>
      <c r="H11" s="147">
        <v>0</v>
      </c>
      <c r="I11" s="54">
        <f t="shared" si="1"/>
      </c>
      <c r="J11" s="55">
        <f>SUM(F11,H11)</f>
        <v>151</v>
      </c>
      <c r="K11" s="56">
        <v>1018</v>
      </c>
      <c r="L11" s="56">
        <v>10030</v>
      </c>
      <c r="M11" s="56">
        <v>9994</v>
      </c>
      <c r="N11" s="56">
        <f t="shared" si="2"/>
        <v>20024</v>
      </c>
      <c r="O11" s="56">
        <v>119</v>
      </c>
      <c r="P11" s="56">
        <v>1697</v>
      </c>
      <c r="Q11" s="57">
        <f t="shared" si="3"/>
        <v>1816</v>
      </c>
    </row>
    <row r="12" spans="1:17" ht="28.5" customHeight="1">
      <c r="A12" s="154"/>
      <c r="B12" s="155"/>
      <c r="C12" s="9"/>
      <c r="D12" s="10" t="s">
        <v>20</v>
      </c>
      <c r="E12" s="58">
        <f>SUBTOTAL(9,E7:E11)</f>
        <v>0</v>
      </c>
      <c r="F12" s="59">
        <f aca="true" t="shared" si="4" ref="F12:Q12">SUBTOTAL(9,F7:F11)</f>
        <v>201</v>
      </c>
      <c r="G12" s="58">
        <f t="shared" si="4"/>
        <v>0</v>
      </c>
      <c r="H12" s="11">
        <f t="shared" si="4"/>
        <v>0</v>
      </c>
      <c r="I12" s="58">
        <f t="shared" si="4"/>
        <v>0</v>
      </c>
      <c r="J12" s="60">
        <f t="shared" si="4"/>
        <v>201</v>
      </c>
      <c r="K12" s="61">
        <f t="shared" si="4"/>
        <v>1180</v>
      </c>
      <c r="L12" s="61">
        <f t="shared" si="4"/>
        <v>11609</v>
      </c>
      <c r="M12" s="61">
        <f t="shared" si="4"/>
        <v>11518</v>
      </c>
      <c r="N12" s="61">
        <f t="shared" si="4"/>
        <v>23127</v>
      </c>
      <c r="O12" s="61">
        <f t="shared" si="4"/>
        <v>139</v>
      </c>
      <c r="P12" s="61">
        <f t="shared" si="4"/>
        <v>1970</v>
      </c>
      <c r="Q12" s="62">
        <f t="shared" si="4"/>
        <v>2109</v>
      </c>
    </row>
    <row r="13" spans="1:17" ht="28.5" customHeight="1">
      <c r="A13" s="150" t="s">
        <v>19</v>
      </c>
      <c r="B13" s="151"/>
      <c r="C13" s="34"/>
      <c r="D13" s="35" t="s">
        <v>23</v>
      </c>
      <c r="E13" s="39">
        <f>SUBTOTAL(9,E14:E15)</f>
        <v>0</v>
      </c>
      <c r="F13" s="63">
        <f aca="true" t="shared" si="5" ref="F13:Q13">SUBTOTAL(9,F14:F15)</f>
        <v>14</v>
      </c>
      <c r="G13" s="39">
        <f t="shared" si="5"/>
        <v>0</v>
      </c>
      <c r="H13" s="63">
        <f t="shared" si="5"/>
        <v>2</v>
      </c>
      <c r="I13" s="39">
        <f t="shared" si="5"/>
        <v>0</v>
      </c>
      <c r="J13" s="64">
        <f t="shared" si="5"/>
        <v>16</v>
      </c>
      <c r="K13" s="46">
        <f t="shared" si="5"/>
        <v>72</v>
      </c>
      <c r="L13" s="65">
        <f t="shared" si="5"/>
        <v>962</v>
      </c>
      <c r="M13" s="65">
        <f t="shared" si="5"/>
        <v>924</v>
      </c>
      <c r="N13" s="65">
        <f t="shared" si="5"/>
        <v>1886</v>
      </c>
      <c r="O13" s="65">
        <f t="shared" si="5"/>
        <v>5</v>
      </c>
      <c r="P13" s="65">
        <f t="shared" si="5"/>
        <v>224</v>
      </c>
      <c r="Q13" s="66">
        <f t="shared" si="5"/>
        <v>229</v>
      </c>
    </row>
    <row r="14" spans="1:17" ht="28.5" customHeight="1">
      <c r="A14" s="152"/>
      <c r="B14" s="153"/>
      <c r="C14" s="36"/>
      <c r="D14" s="12" t="s">
        <v>25</v>
      </c>
      <c r="E14" s="67"/>
      <c r="F14" s="135">
        <v>14</v>
      </c>
      <c r="G14" s="67"/>
      <c r="H14" s="135">
        <v>2</v>
      </c>
      <c r="I14" s="67">
        <f t="shared" si="1"/>
      </c>
      <c r="J14" s="135">
        <f>SUM(F14,H14)</f>
        <v>16</v>
      </c>
      <c r="K14" s="49">
        <v>72</v>
      </c>
      <c r="L14" s="49">
        <v>962</v>
      </c>
      <c r="M14" s="49">
        <v>924</v>
      </c>
      <c r="N14" s="49">
        <f t="shared" si="2"/>
        <v>1886</v>
      </c>
      <c r="O14" s="49">
        <v>5</v>
      </c>
      <c r="P14" s="49">
        <v>224</v>
      </c>
      <c r="Q14" s="50">
        <f t="shared" si="3"/>
        <v>229</v>
      </c>
    </row>
    <row r="15" spans="1:17" ht="28.5" customHeight="1">
      <c r="A15" s="152"/>
      <c r="B15" s="153"/>
      <c r="C15" s="36"/>
      <c r="D15" s="6" t="s">
        <v>26</v>
      </c>
      <c r="E15" s="51">
        <v>0</v>
      </c>
      <c r="F15" s="137">
        <v>0</v>
      </c>
      <c r="G15" s="51">
        <v>0</v>
      </c>
      <c r="H15" s="137">
        <v>0</v>
      </c>
      <c r="I15" s="51">
        <f t="shared" si="1"/>
      </c>
      <c r="J15" s="137">
        <v>0</v>
      </c>
      <c r="K15" s="68">
        <v>0</v>
      </c>
      <c r="L15" s="68">
        <v>0</v>
      </c>
      <c r="M15" s="68">
        <v>0</v>
      </c>
      <c r="N15" s="68">
        <f t="shared" si="2"/>
        <v>0</v>
      </c>
      <c r="O15" s="52">
        <v>0</v>
      </c>
      <c r="P15" s="52">
        <v>0</v>
      </c>
      <c r="Q15" s="53">
        <f t="shared" si="3"/>
        <v>0</v>
      </c>
    </row>
    <row r="16" spans="1:17" ht="28.5" customHeight="1">
      <c r="A16" s="152"/>
      <c r="B16" s="153"/>
      <c r="C16" s="13"/>
      <c r="D16" s="14" t="s">
        <v>27</v>
      </c>
      <c r="E16" s="54"/>
      <c r="F16" s="144">
        <v>92</v>
      </c>
      <c r="G16" s="54"/>
      <c r="H16" s="55">
        <v>0</v>
      </c>
      <c r="I16" s="54">
        <f t="shared" si="1"/>
      </c>
      <c r="J16" s="55">
        <f>SUM(F16,H16)</f>
        <v>92</v>
      </c>
      <c r="K16" s="56">
        <v>376</v>
      </c>
      <c r="L16" s="56">
        <v>6620</v>
      </c>
      <c r="M16" s="56">
        <v>6331</v>
      </c>
      <c r="N16" s="56">
        <f t="shared" si="2"/>
        <v>12951</v>
      </c>
      <c r="O16" s="56">
        <v>128</v>
      </c>
      <c r="P16" s="56">
        <v>2106</v>
      </c>
      <c r="Q16" s="57">
        <f t="shared" si="3"/>
        <v>2234</v>
      </c>
    </row>
    <row r="17" spans="1:17" ht="28.5" customHeight="1">
      <c r="A17" s="154"/>
      <c r="B17" s="155"/>
      <c r="C17" s="15"/>
      <c r="D17" s="16" t="s">
        <v>20</v>
      </c>
      <c r="E17" s="58">
        <f>SUBTOTAL(9,E13:E16)</f>
        <v>0</v>
      </c>
      <c r="F17" s="59">
        <f aca="true" t="shared" si="6" ref="F17:Q17">SUBTOTAL(9,F13:F16)</f>
        <v>106</v>
      </c>
      <c r="G17" s="58">
        <f t="shared" si="6"/>
        <v>0</v>
      </c>
      <c r="H17" s="59">
        <f t="shared" si="6"/>
        <v>2</v>
      </c>
      <c r="I17" s="58">
        <f t="shared" si="6"/>
        <v>0</v>
      </c>
      <c r="J17" s="60">
        <f t="shared" si="6"/>
        <v>108</v>
      </c>
      <c r="K17" s="61">
        <f t="shared" si="6"/>
        <v>448</v>
      </c>
      <c r="L17" s="61">
        <f t="shared" si="6"/>
        <v>7582</v>
      </c>
      <c r="M17" s="61">
        <f t="shared" si="6"/>
        <v>7255</v>
      </c>
      <c r="N17" s="61">
        <f t="shared" si="6"/>
        <v>14837</v>
      </c>
      <c r="O17" s="61">
        <f t="shared" si="6"/>
        <v>133</v>
      </c>
      <c r="P17" s="61">
        <f t="shared" si="6"/>
        <v>2330</v>
      </c>
      <c r="Q17" s="62">
        <f t="shared" si="6"/>
        <v>2463</v>
      </c>
    </row>
    <row r="18" spans="1:17" ht="28.5" customHeight="1">
      <c r="A18" s="184" t="s">
        <v>11</v>
      </c>
      <c r="B18" s="151"/>
      <c r="C18" s="32"/>
      <c r="D18" s="31" t="s">
        <v>23</v>
      </c>
      <c r="E18" s="39">
        <f>SUBTOTAL(9,E19:E20)</f>
        <v>0</v>
      </c>
      <c r="F18" s="63">
        <f aca="true" t="shared" si="7" ref="F18:Q18">SUBTOTAL(9,F19:F20)</f>
        <v>366</v>
      </c>
      <c r="G18" s="39">
        <f t="shared" si="7"/>
        <v>0</v>
      </c>
      <c r="H18" s="63">
        <f t="shared" si="7"/>
        <v>2</v>
      </c>
      <c r="I18" s="39">
        <f t="shared" si="7"/>
        <v>0</v>
      </c>
      <c r="J18" s="63">
        <f t="shared" si="7"/>
        <v>368</v>
      </c>
      <c r="K18" s="46">
        <f t="shared" si="7"/>
        <v>5125</v>
      </c>
      <c r="L18" s="65">
        <f t="shared" si="7"/>
        <v>61059</v>
      </c>
      <c r="M18" s="65">
        <f t="shared" si="7"/>
        <v>57562</v>
      </c>
      <c r="N18" s="65">
        <f t="shared" si="7"/>
        <v>118621</v>
      </c>
      <c r="O18" s="65">
        <f t="shared" si="7"/>
        <v>2948</v>
      </c>
      <c r="P18" s="65">
        <f t="shared" si="7"/>
        <v>5107</v>
      </c>
      <c r="Q18" s="66">
        <f t="shared" si="7"/>
        <v>8055</v>
      </c>
    </row>
    <row r="19" spans="1:17" ht="28.5" customHeight="1">
      <c r="A19" s="152"/>
      <c r="B19" s="153"/>
      <c r="C19" s="37"/>
      <c r="D19" s="5" t="s">
        <v>25</v>
      </c>
      <c r="E19" s="22"/>
      <c r="F19" s="134">
        <v>206</v>
      </c>
      <c r="G19" s="22"/>
      <c r="H19" s="134">
        <v>1</v>
      </c>
      <c r="I19" s="22">
        <f t="shared" si="1"/>
      </c>
      <c r="J19" s="134">
        <f>SUM(F19,H19)</f>
        <v>207</v>
      </c>
      <c r="K19" s="49">
        <v>2739</v>
      </c>
      <c r="L19" s="49">
        <v>30758</v>
      </c>
      <c r="M19" s="49">
        <v>29090</v>
      </c>
      <c r="N19" s="49">
        <f t="shared" si="2"/>
        <v>59848</v>
      </c>
      <c r="O19" s="49">
        <v>1630</v>
      </c>
      <c r="P19" s="49">
        <v>2714</v>
      </c>
      <c r="Q19" s="50">
        <f t="shared" si="3"/>
        <v>4344</v>
      </c>
    </row>
    <row r="20" spans="1:17" ht="28.5" customHeight="1">
      <c r="A20" s="152"/>
      <c r="B20" s="153"/>
      <c r="C20" s="32"/>
      <c r="D20" s="6" t="s">
        <v>26</v>
      </c>
      <c r="E20" s="51"/>
      <c r="F20" s="137">
        <v>160</v>
      </c>
      <c r="G20" s="51"/>
      <c r="H20" s="137">
        <v>1</v>
      </c>
      <c r="I20" s="51">
        <f t="shared" si="1"/>
      </c>
      <c r="J20" s="137">
        <f>SUM(F20,H20)</f>
        <v>161</v>
      </c>
      <c r="K20" s="68">
        <v>2386</v>
      </c>
      <c r="L20" s="68">
        <v>30301</v>
      </c>
      <c r="M20" s="68">
        <v>28472</v>
      </c>
      <c r="N20" s="68">
        <f t="shared" si="2"/>
        <v>58773</v>
      </c>
      <c r="O20" s="68">
        <v>1318</v>
      </c>
      <c r="P20" s="52">
        <v>2393</v>
      </c>
      <c r="Q20" s="53">
        <f t="shared" si="3"/>
        <v>3711</v>
      </c>
    </row>
    <row r="21" spans="1:17" ht="28.5" customHeight="1">
      <c r="A21" s="152"/>
      <c r="B21" s="153"/>
      <c r="C21" s="7"/>
      <c r="D21" s="8" t="s">
        <v>21</v>
      </c>
      <c r="E21" s="54"/>
      <c r="F21" s="55">
        <v>1</v>
      </c>
      <c r="G21" s="54">
        <v>0</v>
      </c>
      <c r="H21" s="55">
        <v>0</v>
      </c>
      <c r="I21" s="54">
        <f t="shared" si="1"/>
      </c>
      <c r="J21" s="55">
        <f>SUM(F21,H21)</f>
        <v>1</v>
      </c>
      <c r="K21" s="56">
        <v>12</v>
      </c>
      <c r="L21" s="56">
        <v>207</v>
      </c>
      <c r="M21" s="56">
        <v>213</v>
      </c>
      <c r="N21" s="56">
        <f t="shared" si="2"/>
        <v>420</v>
      </c>
      <c r="O21" s="56">
        <v>14</v>
      </c>
      <c r="P21" s="56">
        <v>7</v>
      </c>
      <c r="Q21" s="57">
        <f t="shared" si="3"/>
        <v>21</v>
      </c>
    </row>
    <row r="22" spans="1:17" ht="28.5" customHeight="1">
      <c r="A22" s="152"/>
      <c r="B22" s="153"/>
      <c r="C22" s="7"/>
      <c r="D22" s="8" t="s">
        <v>27</v>
      </c>
      <c r="E22" s="69"/>
      <c r="F22" s="143">
        <v>11</v>
      </c>
      <c r="G22" s="69">
        <v>0</v>
      </c>
      <c r="H22" s="143">
        <v>0</v>
      </c>
      <c r="I22" s="69">
        <f t="shared" si="1"/>
      </c>
      <c r="J22" s="55">
        <f>SUM(F22,H22)</f>
        <v>11</v>
      </c>
      <c r="K22" s="56">
        <v>158</v>
      </c>
      <c r="L22" s="56">
        <v>2024</v>
      </c>
      <c r="M22" s="56">
        <v>2428</v>
      </c>
      <c r="N22" s="56">
        <f t="shared" si="2"/>
        <v>4452</v>
      </c>
      <c r="O22" s="56">
        <v>150</v>
      </c>
      <c r="P22" s="56">
        <v>150</v>
      </c>
      <c r="Q22" s="57">
        <f t="shared" si="3"/>
        <v>300</v>
      </c>
    </row>
    <row r="23" spans="1:17" ht="28.5" customHeight="1">
      <c r="A23" s="154"/>
      <c r="B23" s="155"/>
      <c r="C23" s="9"/>
      <c r="D23" s="10" t="s">
        <v>20</v>
      </c>
      <c r="E23" s="42">
        <f>SUBTOTAL(9,E18:E22)</f>
        <v>0</v>
      </c>
      <c r="F23" s="59">
        <f aca="true" t="shared" si="8" ref="F23:Q23">SUBTOTAL(9,F18:F22)</f>
        <v>378</v>
      </c>
      <c r="G23" s="42">
        <f t="shared" si="8"/>
        <v>0</v>
      </c>
      <c r="H23" s="59">
        <f t="shared" si="8"/>
        <v>2</v>
      </c>
      <c r="I23" s="42">
        <f t="shared" si="8"/>
        <v>0</v>
      </c>
      <c r="J23" s="59">
        <f t="shared" si="8"/>
        <v>380</v>
      </c>
      <c r="K23" s="61">
        <f t="shared" si="8"/>
        <v>5295</v>
      </c>
      <c r="L23" s="61">
        <f t="shared" si="8"/>
        <v>63290</v>
      </c>
      <c r="M23" s="61">
        <f t="shared" si="8"/>
        <v>60203</v>
      </c>
      <c r="N23" s="61">
        <f t="shared" si="8"/>
        <v>123493</v>
      </c>
      <c r="O23" s="61">
        <f t="shared" si="8"/>
        <v>3112</v>
      </c>
      <c r="P23" s="61">
        <f t="shared" si="8"/>
        <v>5264</v>
      </c>
      <c r="Q23" s="62">
        <f t="shared" si="8"/>
        <v>8376</v>
      </c>
    </row>
    <row r="24" spans="1:17" ht="28.5" customHeight="1">
      <c r="A24" s="184" t="s">
        <v>12</v>
      </c>
      <c r="B24" s="151"/>
      <c r="C24" s="34"/>
      <c r="D24" s="38" t="s">
        <v>23</v>
      </c>
      <c r="E24" s="39">
        <f>SUBTOTAL(9,E25:E27)</f>
        <v>0</v>
      </c>
      <c r="F24" s="63">
        <f aca="true" t="shared" si="9" ref="F24:Q24">SUBTOTAL(9,F25:F27)</f>
        <v>164</v>
      </c>
      <c r="G24" s="39">
        <f t="shared" si="9"/>
        <v>0</v>
      </c>
      <c r="H24" s="63">
        <f t="shared" si="9"/>
        <v>0</v>
      </c>
      <c r="I24" s="39">
        <f t="shared" si="9"/>
        <v>0</v>
      </c>
      <c r="J24" s="64">
        <f t="shared" si="9"/>
        <v>164</v>
      </c>
      <c r="K24" s="70">
        <f t="shared" si="9"/>
        <v>2081</v>
      </c>
      <c r="L24" s="71">
        <f t="shared" si="9"/>
        <v>28892</v>
      </c>
      <c r="M24" s="65">
        <f t="shared" si="9"/>
        <v>27472</v>
      </c>
      <c r="N24" s="72">
        <f t="shared" si="9"/>
        <v>56364</v>
      </c>
      <c r="O24" s="65">
        <f t="shared" si="9"/>
        <v>2581</v>
      </c>
      <c r="P24" s="65">
        <f t="shared" si="9"/>
        <v>1990</v>
      </c>
      <c r="Q24" s="66">
        <f t="shared" si="9"/>
        <v>4571</v>
      </c>
    </row>
    <row r="25" spans="1:17" ht="28.5" customHeight="1">
      <c r="A25" s="163"/>
      <c r="B25" s="153"/>
      <c r="C25" s="36"/>
      <c r="D25" s="5" t="s">
        <v>24</v>
      </c>
      <c r="E25" s="22"/>
      <c r="F25" s="134">
        <v>4</v>
      </c>
      <c r="G25" s="22">
        <v>0</v>
      </c>
      <c r="H25" s="134">
        <v>0</v>
      </c>
      <c r="I25" s="22">
        <f t="shared" si="1"/>
      </c>
      <c r="J25" s="135">
        <f>SUM(F25,H25)</f>
        <v>4</v>
      </c>
      <c r="K25" s="49">
        <v>14</v>
      </c>
      <c r="L25" s="49">
        <v>292</v>
      </c>
      <c r="M25" s="49">
        <v>265</v>
      </c>
      <c r="N25" s="49">
        <f t="shared" si="2"/>
        <v>557</v>
      </c>
      <c r="O25" s="49">
        <v>56</v>
      </c>
      <c r="P25" s="49">
        <v>34</v>
      </c>
      <c r="Q25" s="73">
        <f t="shared" si="3"/>
        <v>90</v>
      </c>
    </row>
    <row r="26" spans="1:17" ht="28.5" customHeight="1">
      <c r="A26" s="152"/>
      <c r="B26" s="153"/>
      <c r="C26" s="36"/>
      <c r="D26" s="17" t="s">
        <v>25</v>
      </c>
      <c r="E26" s="74"/>
      <c r="F26" s="134">
        <v>92</v>
      </c>
      <c r="G26" s="74">
        <v>0</v>
      </c>
      <c r="H26" s="134">
        <v>0</v>
      </c>
      <c r="I26" s="74">
        <f t="shared" si="1"/>
      </c>
      <c r="J26" s="134">
        <f>SUM(F26,H26)</f>
        <v>92</v>
      </c>
      <c r="K26" s="75">
        <v>1079</v>
      </c>
      <c r="L26" s="75">
        <v>14898</v>
      </c>
      <c r="M26" s="75">
        <v>14154</v>
      </c>
      <c r="N26" s="75">
        <f t="shared" si="2"/>
        <v>29052</v>
      </c>
      <c r="O26" s="75">
        <v>1387</v>
      </c>
      <c r="P26" s="75">
        <v>1084</v>
      </c>
      <c r="Q26" s="76">
        <f t="shared" si="3"/>
        <v>2471</v>
      </c>
    </row>
    <row r="27" spans="1:17" ht="28.5" customHeight="1">
      <c r="A27" s="152"/>
      <c r="B27" s="153"/>
      <c r="C27" s="36"/>
      <c r="D27" s="6" t="s">
        <v>26</v>
      </c>
      <c r="E27" s="77"/>
      <c r="F27" s="137">
        <v>68</v>
      </c>
      <c r="G27" s="77"/>
      <c r="H27" s="137">
        <v>0</v>
      </c>
      <c r="I27" s="77">
        <f t="shared" si="1"/>
      </c>
      <c r="J27" s="137">
        <f>SUM(F27,H27)</f>
        <v>68</v>
      </c>
      <c r="K27" s="68">
        <v>988</v>
      </c>
      <c r="L27" s="68">
        <v>13702</v>
      </c>
      <c r="M27" s="68">
        <v>13053</v>
      </c>
      <c r="N27" s="68">
        <f t="shared" si="2"/>
        <v>26755</v>
      </c>
      <c r="O27" s="68">
        <v>1138</v>
      </c>
      <c r="P27" s="68">
        <v>872</v>
      </c>
      <c r="Q27" s="78">
        <f t="shared" si="3"/>
        <v>2010</v>
      </c>
    </row>
    <row r="28" spans="1:17" ht="28.5" customHeight="1">
      <c r="A28" s="152"/>
      <c r="B28" s="153"/>
      <c r="C28" s="18"/>
      <c r="D28" s="8" t="s">
        <v>21</v>
      </c>
      <c r="E28" s="54"/>
      <c r="F28" s="55">
        <v>1</v>
      </c>
      <c r="G28" s="54">
        <v>0</v>
      </c>
      <c r="H28" s="55">
        <v>0</v>
      </c>
      <c r="I28" s="54">
        <f t="shared" si="1"/>
      </c>
      <c r="J28" s="55">
        <f>SUM(F28,H28)</f>
        <v>1</v>
      </c>
      <c r="K28" s="56">
        <v>12</v>
      </c>
      <c r="L28" s="56">
        <v>204</v>
      </c>
      <c r="M28" s="56">
        <v>200</v>
      </c>
      <c r="N28" s="56">
        <f t="shared" si="2"/>
        <v>404</v>
      </c>
      <c r="O28" s="56">
        <v>16</v>
      </c>
      <c r="P28" s="56">
        <v>10</v>
      </c>
      <c r="Q28" s="57">
        <f t="shared" si="3"/>
        <v>26</v>
      </c>
    </row>
    <row r="29" spans="1:17" ht="28.5" customHeight="1">
      <c r="A29" s="152"/>
      <c r="B29" s="153"/>
      <c r="C29" s="18"/>
      <c r="D29" s="8" t="s">
        <v>27</v>
      </c>
      <c r="E29" s="69"/>
      <c r="F29" s="143">
        <v>26</v>
      </c>
      <c r="G29" s="69">
        <v>0</v>
      </c>
      <c r="H29" s="143">
        <v>0</v>
      </c>
      <c r="I29" s="69">
        <f t="shared" si="1"/>
      </c>
      <c r="J29" s="55">
        <f>SUM(F29,H29)</f>
        <v>26</v>
      </c>
      <c r="K29" s="56">
        <v>267</v>
      </c>
      <c r="L29" s="56">
        <v>4152</v>
      </c>
      <c r="M29" s="56">
        <v>4631</v>
      </c>
      <c r="N29" s="56">
        <f t="shared" si="2"/>
        <v>8783</v>
      </c>
      <c r="O29" s="56">
        <v>339</v>
      </c>
      <c r="P29" s="56">
        <v>205</v>
      </c>
      <c r="Q29" s="57">
        <f t="shared" si="3"/>
        <v>544</v>
      </c>
    </row>
    <row r="30" spans="1:17" ht="28.5" customHeight="1">
      <c r="A30" s="154"/>
      <c r="B30" s="155"/>
      <c r="C30" s="19"/>
      <c r="D30" s="10" t="s">
        <v>20</v>
      </c>
      <c r="E30" s="42">
        <f aca="true" t="shared" si="10" ref="E30:Q30">SUBTOTAL(9,E24:E29)</f>
        <v>0</v>
      </c>
      <c r="F30" s="59">
        <f t="shared" si="10"/>
        <v>191</v>
      </c>
      <c r="G30" s="42">
        <f t="shared" si="10"/>
        <v>0</v>
      </c>
      <c r="H30" s="59">
        <f t="shared" si="10"/>
        <v>0</v>
      </c>
      <c r="I30" s="42">
        <f t="shared" si="10"/>
        <v>0</v>
      </c>
      <c r="J30" s="59">
        <f t="shared" si="10"/>
        <v>191</v>
      </c>
      <c r="K30" s="61">
        <f t="shared" si="10"/>
        <v>2360</v>
      </c>
      <c r="L30" s="61">
        <f t="shared" si="10"/>
        <v>33248</v>
      </c>
      <c r="M30" s="61">
        <f t="shared" si="10"/>
        <v>32303</v>
      </c>
      <c r="N30" s="61">
        <f t="shared" si="10"/>
        <v>65551</v>
      </c>
      <c r="O30" s="61">
        <f t="shared" si="10"/>
        <v>2936</v>
      </c>
      <c r="P30" s="61">
        <f t="shared" si="10"/>
        <v>2205</v>
      </c>
      <c r="Q30" s="62">
        <f t="shared" si="10"/>
        <v>5141</v>
      </c>
    </row>
    <row r="31" spans="1:17" ht="28.5" customHeight="1">
      <c r="A31" s="150" t="s">
        <v>22</v>
      </c>
      <c r="B31" s="151"/>
      <c r="C31" s="34"/>
      <c r="D31" s="35" t="s">
        <v>23</v>
      </c>
      <c r="E31" s="39">
        <f>SUBTOTAL(9,E32:E33)</f>
        <v>0</v>
      </c>
      <c r="F31" s="63">
        <f aca="true" t="shared" si="11" ref="F31:Q31">SUBTOTAL(9,F32:F33)</f>
        <v>8</v>
      </c>
      <c r="G31" s="39">
        <f t="shared" si="11"/>
        <v>0</v>
      </c>
      <c r="H31" s="63">
        <f t="shared" si="11"/>
        <v>0</v>
      </c>
      <c r="I31" s="39">
        <f t="shared" si="11"/>
        <v>0</v>
      </c>
      <c r="J31" s="64">
        <f t="shared" si="11"/>
        <v>8</v>
      </c>
      <c r="K31" s="46">
        <f t="shared" si="11"/>
        <v>169</v>
      </c>
      <c r="L31" s="65">
        <f t="shared" si="11"/>
        <v>1766</v>
      </c>
      <c r="M31" s="65">
        <f t="shared" si="11"/>
        <v>1729</v>
      </c>
      <c r="N31" s="65">
        <f t="shared" si="11"/>
        <v>3495</v>
      </c>
      <c r="O31" s="65">
        <f t="shared" si="11"/>
        <v>166</v>
      </c>
      <c r="P31" s="65">
        <f t="shared" si="11"/>
        <v>160</v>
      </c>
      <c r="Q31" s="66">
        <f t="shared" si="11"/>
        <v>326</v>
      </c>
    </row>
    <row r="32" spans="1:17" ht="28.5" customHeight="1">
      <c r="A32" s="152"/>
      <c r="B32" s="153"/>
      <c r="C32" s="36"/>
      <c r="D32" s="12" t="s">
        <v>25</v>
      </c>
      <c r="E32" s="67"/>
      <c r="F32" s="135">
        <v>1</v>
      </c>
      <c r="G32" s="67"/>
      <c r="H32" s="135">
        <v>0</v>
      </c>
      <c r="I32" s="67">
        <f>IF(SUM(E32,G32)&lt;&gt;0,SUM(E32,G32),"")</f>
      </c>
      <c r="J32" s="135">
        <f>SUM(F32,H32)</f>
        <v>1</v>
      </c>
      <c r="K32" s="49">
        <v>12</v>
      </c>
      <c r="L32" s="49">
        <v>118</v>
      </c>
      <c r="M32" s="49">
        <v>136</v>
      </c>
      <c r="N32" s="49">
        <f>SUM(L32:M32)</f>
        <v>254</v>
      </c>
      <c r="O32" s="49">
        <v>14</v>
      </c>
      <c r="P32" s="49">
        <v>14</v>
      </c>
      <c r="Q32" s="50">
        <f>SUM(O32:P32)</f>
        <v>28</v>
      </c>
    </row>
    <row r="33" spans="1:17" ht="28.5" customHeight="1">
      <c r="A33" s="152"/>
      <c r="B33" s="153"/>
      <c r="C33" s="36"/>
      <c r="D33" s="6" t="s">
        <v>26</v>
      </c>
      <c r="E33" s="51">
        <v>0</v>
      </c>
      <c r="F33" s="137">
        <v>7</v>
      </c>
      <c r="G33" s="51">
        <v>0</v>
      </c>
      <c r="H33" s="137">
        <v>0</v>
      </c>
      <c r="I33" s="51">
        <f>IF(SUM(E33,G33)&lt;&gt;0,SUM(E33,G33),"")</f>
      </c>
      <c r="J33" s="137">
        <f>SUM(F33,H33)</f>
        <v>7</v>
      </c>
      <c r="K33" s="68">
        <v>157</v>
      </c>
      <c r="L33" s="68">
        <v>1648</v>
      </c>
      <c r="M33" s="68">
        <v>1593</v>
      </c>
      <c r="N33" s="68">
        <f>SUM(L33:M33)</f>
        <v>3241</v>
      </c>
      <c r="O33" s="52">
        <v>152</v>
      </c>
      <c r="P33" s="52">
        <v>146</v>
      </c>
      <c r="Q33" s="53">
        <f>SUM(O33:P33)</f>
        <v>298</v>
      </c>
    </row>
    <row r="34" spans="1:17" ht="28.5" customHeight="1">
      <c r="A34" s="152"/>
      <c r="B34" s="153"/>
      <c r="C34" s="13"/>
      <c r="D34" s="8" t="s">
        <v>21</v>
      </c>
      <c r="E34" s="54"/>
      <c r="F34" s="55">
        <v>1</v>
      </c>
      <c r="G34" s="54">
        <v>0</v>
      </c>
      <c r="H34" s="55">
        <v>0</v>
      </c>
      <c r="I34" s="54">
        <f>IF(SUM(E34,G34)&lt;&gt;0,SUM(E34,G34),"")</f>
      </c>
      <c r="J34" s="55">
        <f>SUM(F34,H34)</f>
        <v>1</v>
      </c>
      <c r="K34" s="56">
        <v>32</v>
      </c>
      <c r="L34" s="56">
        <v>423</v>
      </c>
      <c r="M34" s="56">
        <v>441</v>
      </c>
      <c r="N34" s="56">
        <f>SUM(L34:M34)</f>
        <v>864</v>
      </c>
      <c r="O34" s="56">
        <v>34</v>
      </c>
      <c r="P34" s="56">
        <v>23</v>
      </c>
      <c r="Q34" s="57">
        <f>SUM(O34:P34)</f>
        <v>57</v>
      </c>
    </row>
    <row r="35" spans="1:17" ht="28.5" customHeight="1">
      <c r="A35" s="154"/>
      <c r="B35" s="155"/>
      <c r="C35" s="15"/>
      <c r="D35" s="16" t="s">
        <v>20</v>
      </c>
      <c r="E35" s="58">
        <f>SUBTOTAL(9,E31:E34)</f>
        <v>0</v>
      </c>
      <c r="F35" s="59">
        <f aca="true" t="shared" si="12" ref="F35:Q35">SUBTOTAL(9,F31:F34)</f>
        <v>9</v>
      </c>
      <c r="G35" s="58">
        <f t="shared" si="12"/>
        <v>0</v>
      </c>
      <c r="H35" s="59">
        <f t="shared" si="12"/>
        <v>0</v>
      </c>
      <c r="I35" s="58">
        <f t="shared" si="12"/>
        <v>0</v>
      </c>
      <c r="J35" s="60">
        <f t="shared" si="12"/>
        <v>9</v>
      </c>
      <c r="K35" s="61">
        <f t="shared" si="12"/>
        <v>201</v>
      </c>
      <c r="L35" s="61">
        <f t="shared" si="12"/>
        <v>2189</v>
      </c>
      <c r="M35" s="61">
        <f t="shared" si="12"/>
        <v>2170</v>
      </c>
      <c r="N35" s="61">
        <f t="shared" si="12"/>
        <v>4359</v>
      </c>
      <c r="O35" s="61">
        <f t="shared" si="12"/>
        <v>200</v>
      </c>
      <c r="P35" s="61">
        <f t="shared" si="12"/>
        <v>183</v>
      </c>
      <c r="Q35" s="62">
        <f t="shared" si="12"/>
        <v>383</v>
      </c>
    </row>
    <row r="36" spans="1:17" ht="28.5" customHeight="1">
      <c r="A36" s="185" t="s">
        <v>13</v>
      </c>
      <c r="B36" s="188" t="s">
        <v>14</v>
      </c>
      <c r="C36" s="34"/>
      <c r="D36" s="35" t="s">
        <v>23</v>
      </c>
      <c r="E36" s="39">
        <f>SUBTOTAL(9,E37:E38)</f>
        <v>0</v>
      </c>
      <c r="F36" s="79">
        <f aca="true" t="shared" si="13" ref="F36:Q36">SUBTOTAL(9,F37:F38)</f>
        <v>54</v>
      </c>
      <c r="G36" s="39">
        <f t="shared" si="13"/>
        <v>0</v>
      </c>
      <c r="H36" s="79">
        <f t="shared" si="13"/>
        <v>3</v>
      </c>
      <c r="I36" s="39">
        <f t="shared" si="13"/>
        <v>0</v>
      </c>
      <c r="J36" s="63">
        <f t="shared" si="13"/>
        <v>57</v>
      </c>
      <c r="K36" s="80">
        <f t="shared" si="13"/>
        <v>993</v>
      </c>
      <c r="L36" s="81">
        <f t="shared" si="13"/>
        <v>17924</v>
      </c>
      <c r="M36" s="65">
        <f t="shared" si="13"/>
        <v>18102</v>
      </c>
      <c r="N36" s="65">
        <f t="shared" si="13"/>
        <v>36026</v>
      </c>
      <c r="O36" s="65">
        <f t="shared" si="13"/>
        <v>2026</v>
      </c>
      <c r="P36" s="65">
        <f t="shared" si="13"/>
        <v>1028</v>
      </c>
      <c r="Q36" s="66">
        <f t="shared" si="13"/>
        <v>3054</v>
      </c>
    </row>
    <row r="37" spans="1:17" ht="28.5" customHeight="1">
      <c r="A37" s="186"/>
      <c r="B37" s="189"/>
      <c r="C37" s="36"/>
      <c r="D37" s="17" t="s">
        <v>24</v>
      </c>
      <c r="E37" s="22"/>
      <c r="F37" s="134">
        <v>46</v>
      </c>
      <c r="G37" s="22">
        <v>0</v>
      </c>
      <c r="H37" s="134">
        <v>3</v>
      </c>
      <c r="I37" s="22">
        <f t="shared" si="1"/>
      </c>
      <c r="J37" s="135">
        <f>SUM(F37,H37)</f>
        <v>49</v>
      </c>
      <c r="K37" s="136">
        <v>858</v>
      </c>
      <c r="L37" s="82">
        <v>15519</v>
      </c>
      <c r="M37" s="82">
        <v>15493</v>
      </c>
      <c r="N37" s="82">
        <f t="shared" si="2"/>
        <v>31012</v>
      </c>
      <c r="O37" s="82">
        <v>1707</v>
      </c>
      <c r="P37" s="82">
        <v>861</v>
      </c>
      <c r="Q37" s="83">
        <f t="shared" si="3"/>
        <v>2568</v>
      </c>
    </row>
    <row r="38" spans="1:17" ht="28.5" customHeight="1">
      <c r="A38" s="186"/>
      <c r="B38" s="189"/>
      <c r="C38" s="36"/>
      <c r="D38" s="6" t="s">
        <v>26</v>
      </c>
      <c r="E38" s="77"/>
      <c r="F38" s="141">
        <v>8</v>
      </c>
      <c r="G38" s="77">
        <v>0</v>
      </c>
      <c r="H38" s="141">
        <v>0</v>
      </c>
      <c r="I38" s="77">
        <f t="shared" si="1"/>
      </c>
      <c r="J38" s="141">
        <f>SUM(F38,H38)</f>
        <v>8</v>
      </c>
      <c r="K38" s="138">
        <v>135</v>
      </c>
      <c r="L38" s="84">
        <v>2405</v>
      </c>
      <c r="M38" s="84">
        <v>2609</v>
      </c>
      <c r="N38" s="84">
        <f t="shared" si="2"/>
        <v>5014</v>
      </c>
      <c r="O38" s="84">
        <v>319</v>
      </c>
      <c r="P38" s="84">
        <v>167</v>
      </c>
      <c r="Q38" s="85">
        <f t="shared" si="3"/>
        <v>486</v>
      </c>
    </row>
    <row r="39" spans="1:17" ht="28.5" customHeight="1">
      <c r="A39" s="186"/>
      <c r="B39" s="189"/>
      <c r="C39" s="18"/>
      <c r="D39" s="8" t="s">
        <v>21</v>
      </c>
      <c r="E39" s="86"/>
      <c r="F39" s="142">
        <v>1</v>
      </c>
      <c r="G39" s="86">
        <v>0</v>
      </c>
      <c r="H39" s="142">
        <v>0</v>
      </c>
      <c r="I39" s="86">
        <f t="shared" si="1"/>
      </c>
      <c r="J39" s="142">
        <f>SUM(F39,H39)</f>
        <v>1</v>
      </c>
      <c r="K39" s="20">
        <v>0</v>
      </c>
      <c r="L39" s="56">
        <v>286</v>
      </c>
      <c r="M39" s="56">
        <v>257</v>
      </c>
      <c r="N39" s="56">
        <f t="shared" si="2"/>
        <v>543</v>
      </c>
      <c r="O39" s="56">
        <v>29</v>
      </c>
      <c r="P39" s="56">
        <v>9</v>
      </c>
      <c r="Q39" s="57">
        <f t="shared" si="3"/>
        <v>38</v>
      </c>
    </row>
    <row r="40" spans="1:17" ht="28.5" customHeight="1">
      <c r="A40" s="186"/>
      <c r="B40" s="189"/>
      <c r="C40" s="18"/>
      <c r="D40" s="8" t="s">
        <v>27</v>
      </c>
      <c r="E40" s="23"/>
      <c r="F40" s="143">
        <v>40</v>
      </c>
      <c r="G40" s="23">
        <v>0</v>
      </c>
      <c r="H40" s="140">
        <v>0</v>
      </c>
      <c r="I40" s="23">
        <f t="shared" si="1"/>
      </c>
      <c r="J40" s="143">
        <f>SUM(F40,H40)</f>
        <v>40</v>
      </c>
      <c r="K40" s="20">
        <v>0</v>
      </c>
      <c r="L40" s="87">
        <v>16112</v>
      </c>
      <c r="M40" s="87">
        <v>15184</v>
      </c>
      <c r="N40" s="87">
        <f t="shared" si="2"/>
        <v>31296</v>
      </c>
      <c r="O40" s="87">
        <v>1306</v>
      </c>
      <c r="P40" s="87">
        <v>634</v>
      </c>
      <c r="Q40" s="88">
        <f t="shared" si="3"/>
        <v>1940</v>
      </c>
    </row>
    <row r="41" spans="1:17" ht="28.5" customHeight="1">
      <c r="A41" s="186"/>
      <c r="B41" s="190"/>
      <c r="C41" s="19"/>
      <c r="D41" s="10" t="s">
        <v>20</v>
      </c>
      <c r="E41" s="24">
        <f aca="true" t="shared" si="14" ref="E41:J41">SUBTOTAL(9,E36:E40)</f>
        <v>0</v>
      </c>
      <c r="F41" s="89">
        <f t="shared" si="14"/>
        <v>95</v>
      </c>
      <c r="G41" s="90">
        <f t="shared" si="14"/>
        <v>0</v>
      </c>
      <c r="H41" s="60">
        <f t="shared" si="14"/>
        <v>3</v>
      </c>
      <c r="I41" s="90">
        <f t="shared" si="14"/>
        <v>0</v>
      </c>
      <c r="J41" s="60">
        <f t="shared" si="14"/>
        <v>98</v>
      </c>
      <c r="K41" s="21">
        <v>0</v>
      </c>
      <c r="L41" s="61">
        <f aca="true" t="shared" si="15" ref="L41:Q41">SUBTOTAL(9,L36:L40)</f>
        <v>34322</v>
      </c>
      <c r="M41" s="61">
        <f t="shared" si="15"/>
        <v>33543</v>
      </c>
      <c r="N41" s="61">
        <f t="shared" si="15"/>
        <v>67865</v>
      </c>
      <c r="O41" s="61">
        <f t="shared" si="15"/>
        <v>3361</v>
      </c>
      <c r="P41" s="61">
        <f t="shared" si="15"/>
        <v>1671</v>
      </c>
      <c r="Q41" s="62">
        <f t="shared" si="15"/>
        <v>5032</v>
      </c>
    </row>
    <row r="42" spans="1:17" ht="28.5" customHeight="1">
      <c r="A42" s="186"/>
      <c r="B42" s="188" t="s">
        <v>15</v>
      </c>
      <c r="C42" s="34"/>
      <c r="D42" s="35" t="s">
        <v>23</v>
      </c>
      <c r="E42" s="40">
        <f aca="true" t="shared" si="16" ref="E42:Q42">SUBTOTAL(9,E43:E44)</f>
        <v>4</v>
      </c>
      <c r="F42" s="63">
        <f t="shared" si="16"/>
        <v>2</v>
      </c>
      <c r="G42" s="40">
        <f t="shared" si="16"/>
        <v>1</v>
      </c>
      <c r="H42" s="63">
        <f t="shared" si="16"/>
        <v>5</v>
      </c>
      <c r="I42" s="40">
        <f t="shared" si="16"/>
        <v>5</v>
      </c>
      <c r="J42" s="63">
        <f t="shared" si="16"/>
        <v>7</v>
      </c>
      <c r="K42" s="91">
        <f t="shared" si="16"/>
        <v>76</v>
      </c>
      <c r="L42" s="65">
        <f t="shared" si="16"/>
        <v>732</v>
      </c>
      <c r="M42" s="65">
        <f t="shared" si="16"/>
        <v>440</v>
      </c>
      <c r="N42" s="65">
        <f t="shared" si="16"/>
        <v>1172</v>
      </c>
      <c r="O42" s="65">
        <f t="shared" si="16"/>
        <v>169</v>
      </c>
      <c r="P42" s="65">
        <f t="shared" si="16"/>
        <v>75</v>
      </c>
      <c r="Q42" s="66">
        <f t="shared" si="16"/>
        <v>244</v>
      </c>
    </row>
    <row r="43" spans="1:17" ht="28.5" customHeight="1">
      <c r="A43" s="186"/>
      <c r="B43" s="189"/>
      <c r="C43" s="36"/>
      <c r="D43" s="17" t="s">
        <v>24</v>
      </c>
      <c r="E43" s="22">
        <v>3</v>
      </c>
      <c r="F43" s="134">
        <v>1</v>
      </c>
      <c r="G43" s="22">
        <v>1</v>
      </c>
      <c r="H43" s="134">
        <v>5</v>
      </c>
      <c r="I43" s="22">
        <f t="shared" si="1"/>
        <v>4</v>
      </c>
      <c r="J43" s="135">
        <f>SUM(F43,H43)</f>
        <v>6</v>
      </c>
      <c r="K43" s="136">
        <v>63</v>
      </c>
      <c r="L43" s="82">
        <v>565</v>
      </c>
      <c r="M43" s="82">
        <v>372</v>
      </c>
      <c r="N43" s="82">
        <f t="shared" si="2"/>
        <v>937</v>
      </c>
      <c r="O43" s="82">
        <v>132</v>
      </c>
      <c r="P43" s="92">
        <v>60</v>
      </c>
      <c r="Q43" s="83">
        <f t="shared" si="3"/>
        <v>192</v>
      </c>
    </row>
    <row r="44" spans="1:17" ht="28.5" customHeight="1">
      <c r="A44" s="186"/>
      <c r="B44" s="189"/>
      <c r="C44" s="36"/>
      <c r="D44" s="6" t="s">
        <v>26</v>
      </c>
      <c r="E44" s="23">
        <v>1</v>
      </c>
      <c r="F44" s="137">
        <v>1</v>
      </c>
      <c r="G44" s="23">
        <v>0</v>
      </c>
      <c r="H44" s="137">
        <v>0</v>
      </c>
      <c r="I44" s="23">
        <f t="shared" si="1"/>
        <v>1</v>
      </c>
      <c r="J44" s="137">
        <f>SUM(F44,H44)</f>
        <v>1</v>
      </c>
      <c r="K44" s="138">
        <v>13</v>
      </c>
      <c r="L44" s="84">
        <v>167</v>
      </c>
      <c r="M44" s="84">
        <v>68</v>
      </c>
      <c r="N44" s="84">
        <f t="shared" si="2"/>
        <v>235</v>
      </c>
      <c r="O44" s="84">
        <v>37</v>
      </c>
      <c r="P44" s="84">
        <v>15</v>
      </c>
      <c r="Q44" s="93">
        <f t="shared" si="3"/>
        <v>52</v>
      </c>
    </row>
    <row r="45" spans="1:17" s="1" customFormat="1" ht="28.5" customHeight="1">
      <c r="A45" s="186"/>
      <c r="B45" s="189"/>
      <c r="C45" s="19"/>
      <c r="D45" s="10" t="s">
        <v>20</v>
      </c>
      <c r="E45" s="24">
        <f>SUBTOTAL(9,E42:E44)</f>
        <v>4</v>
      </c>
      <c r="F45" s="94">
        <f aca="true" t="shared" si="17" ref="F45:Q45">SUBTOTAL(9,F42:F44)</f>
        <v>2</v>
      </c>
      <c r="G45" s="24">
        <f t="shared" si="17"/>
        <v>1</v>
      </c>
      <c r="H45" s="94">
        <f t="shared" si="17"/>
        <v>5</v>
      </c>
      <c r="I45" s="24">
        <f t="shared" si="17"/>
        <v>5</v>
      </c>
      <c r="J45" s="94">
        <f t="shared" si="17"/>
        <v>7</v>
      </c>
      <c r="K45" s="61">
        <f t="shared" si="17"/>
        <v>76</v>
      </c>
      <c r="L45" s="61">
        <f t="shared" si="17"/>
        <v>732</v>
      </c>
      <c r="M45" s="61">
        <f t="shared" si="17"/>
        <v>440</v>
      </c>
      <c r="N45" s="61">
        <f t="shared" si="17"/>
        <v>1172</v>
      </c>
      <c r="O45" s="61">
        <f t="shared" si="17"/>
        <v>169</v>
      </c>
      <c r="P45" s="61">
        <f t="shared" si="17"/>
        <v>75</v>
      </c>
      <c r="Q45" s="62">
        <f t="shared" si="17"/>
        <v>244</v>
      </c>
    </row>
    <row r="46" spans="1:17" s="1" customFormat="1" ht="28.5" customHeight="1">
      <c r="A46" s="186"/>
      <c r="B46" s="181" t="s">
        <v>16</v>
      </c>
      <c r="C46" s="7"/>
      <c r="D46" s="8" t="s">
        <v>24</v>
      </c>
      <c r="E46" s="139">
        <v>2</v>
      </c>
      <c r="F46" s="140">
        <v>0</v>
      </c>
      <c r="G46" s="139">
        <v>0</v>
      </c>
      <c r="H46" s="140">
        <v>0</v>
      </c>
      <c r="I46" s="139">
        <f t="shared" si="1"/>
        <v>2</v>
      </c>
      <c r="J46" s="140">
        <f>SUM(F46,H46)</f>
        <v>0</v>
      </c>
      <c r="K46" s="20">
        <v>0</v>
      </c>
      <c r="L46" s="87">
        <v>344</v>
      </c>
      <c r="M46" s="87">
        <v>379</v>
      </c>
      <c r="N46" s="87">
        <f t="shared" si="2"/>
        <v>723</v>
      </c>
      <c r="O46" s="87">
        <v>21</v>
      </c>
      <c r="P46" s="87">
        <v>10</v>
      </c>
      <c r="Q46" s="88">
        <f t="shared" si="3"/>
        <v>31</v>
      </c>
    </row>
    <row r="47" spans="1:17" s="1" customFormat="1" ht="28.5" customHeight="1">
      <c r="A47" s="186"/>
      <c r="B47" s="182"/>
      <c r="C47" s="7"/>
      <c r="D47" s="8" t="s">
        <v>27</v>
      </c>
      <c r="E47" s="139">
        <v>6</v>
      </c>
      <c r="F47" s="140">
        <v>2</v>
      </c>
      <c r="G47" s="139">
        <v>0</v>
      </c>
      <c r="H47" s="140">
        <v>0</v>
      </c>
      <c r="I47" s="139">
        <f t="shared" si="1"/>
        <v>6</v>
      </c>
      <c r="J47" s="140">
        <f aca="true" t="shared" si="18" ref="J47:J59">IF(SUM(F47,H47)&lt;&gt;0,SUM(F47,H47),"")</f>
        <v>2</v>
      </c>
      <c r="K47" s="20">
        <v>0</v>
      </c>
      <c r="L47" s="56">
        <v>810</v>
      </c>
      <c r="M47" s="56">
        <v>824</v>
      </c>
      <c r="N47" s="56">
        <f t="shared" si="2"/>
        <v>1634</v>
      </c>
      <c r="O47" s="56">
        <v>42</v>
      </c>
      <c r="P47" s="56">
        <v>30</v>
      </c>
      <c r="Q47" s="57">
        <f t="shared" si="3"/>
        <v>72</v>
      </c>
    </row>
    <row r="48" spans="1:17" s="1" customFormat="1" ht="28.5" customHeight="1">
      <c r="A48" s="187"/>
      <c r="B48" s="183"/>
      <c r="C48" s="9"/>
      <c r="D48" s="10" t="s">
        <v>20</v>
      </c>
      <c r="E48" s="24">
        <f aca="true" t="shared" si="19" ref="E48:J48">SUBTOTAL(9,E46:E47)</f>
        <v>8</v>
      </c>
      <c r="F48" s="95">
        <f t="shared" si="19"/>
        <v>2</v>
      </c>
      <c r="G48" s="24">
        <f t="shared" si="19"/>
        <v>0</v>
      </c>
      <c r="H48" s="95">
        <f t="shared" si="19"/>
        <v>0</v>
      </c>
      <c r="I48" s="24">
        <f t="shared" si="19"/>
        <v>8</v>
      </c>
      <c r="J48" s="95">
        <f t="shared" si="19"/>
        <v>2</v>
      </c>
      <c r="K48" s="21">
        <v>0</v>
      </c>
      <c r="L48" s="61">
        <f aca="true" t="shared" si="20" ref="L48:Q48">SUBTOTAL(9,L46:L47)</f>
        <v>1154</v>
      </c>
      <c r="M48" s="61">
        <f t="shared" si="20"/>
        <v>1203</v>
      </c>
      <c r="N48" s="61">
        <f t="shared" si="20"/>
        <v>2357</v>
      </c>
      <c r="O48" s="96">
        <f t="shared" si="20"/>
        <v>63</v>
      </c>
      <c r="P48" s="96">
        <f t="shared" si="20"/>
        <v>40</v>
      </c>
      <c r="Q48" s="62">
        <f t="shared" si="20"/>
        <v>103</v>
      </c>
    </row>
    <row r="49" spans="1:17" s="1" customFormat="1" ht="28.5" customHeight="1">
      <c r="A49" s="184" t="s">
        <v>17</v>
      </c>
      <c r="B49" s="151"/>
      <c r="C49" s="34"/>
      <c r="D49" s="38" t="s">
        <v>23</v>
      </c>
      <c r="E49" s="43">
        <f>SUBTOTAL(9,E50:E51)</f>
        <v>0</v>
      </c>
      <c r="F49" s="97">
        <f aca="true" t="shared" si="21" ref="F49:Q49">SUBTOTAL(9,F50:F51)</f>
        <v>19</v>
      </c>
      <c r="G49" s="43">
        <f t="shared" si="21"/>
        <v>0</v>
      </c>
      <c r="H49" s="97">
        <f t="shared" si="21"/>
        <v>4</v>
      </c>
      <c r="I49" s="43">
        <f t="shared" si="21"/>
        <v>0</v>
      </c>
      <c r="J49" s="97">
        <f t="shared" si="21"/>
        <v>23</v>
      </c>
      <c r="K49" s="65">
        <f t="shared" si="21"/>
        <v>801</v>
      </c>
      <c r="L49" s="65">
        <f t="shared" si="21"/>
        <v>1821</v>
      </c>
      <c r="M49" s="65">
        <f t="shared" si="21"/>
        <v>948</v>
      </c>
      <c r="N49" s="65">
        <f t="shared" si="21"/>
        <v>2769</v>
      </c>
      <c r="O49" s="65">
        <f t="shared" si="21"/>
        <v>727</v>
      </c>
      <c r="P49" s="65">
        <f t="shared" si="21"/>
        <v>1198</v>
      </c>
      <c r="Q49" s="66">
        <f t="shared" si="21"/>
        <v>1925</v>
      </c>
    </row>
    <row r="50" spans="1:17" s="1" customFormat="1" ht="28.5" customHeight="1">
      <c r="A50" s="152"/>
      <c r="B50" s="153"/>
      <c r="C50" s="36"/>
      <c r="D50" s="5" t="s">
        <v>24</v>
      </c>
      <c r="E50" s="98">
        <v>0</v>
      </c>
      <c r="F50" s="99">
        <v>11</v>
      </c>
      <c r="G50" s="98">
        <v>0</v>
      </c>
      <c r="H50" s="99">
        <v>4</v>
      </c>
      <c r="I50" s="98">
        <f t="shared" si="1"/>
      </c>
      <c r="J50" s="99">
        <f t="shared" si="18"/>
        <v>15</v>
      </c>
      <c r="K50" s="82">
        <v>497</v>
      </c>
      <c r="L50" s="82">
        <v>1075</v>
      </c>
      <c r="M50" s="82">
        <v>565</v>
      </c>
      <c r="N50" s="82">
        <f t="shared" si="2"/>
        <v>1640</v>
      </c>
      <c r="O50" s="82">
        <v>455</v>
      </c>
      <c r="P50" s="82">
        <v>784</v>
      </c>
      <c r="Q50" s="83">
        <f t="shared" si="3"/>
        <v>1239</v>
      </c>
    </row>
    <row r="51" spans="1:17" s="1" customFormat="1" ht="28.5" customHeight="1">
      <c r="A51" s="152"/>
      <c r="B51" s="153"/>
      <c r="C51" s="36"/>
      <c r="D51" s="6" t="s">
        <v>26</v>
      </c>
      <c r="E51" s="51">
        <v>0</v>
      </c>
      <c r="F51" s="100">
        <v>8</v>
      </c>
      <c r="G51" s="51">
        <v>0</v>
      </c>
      <c r="H51" s="100">
        <v>0</v>
      </c>
      <c r="I51" s="51">
        <f t="shared" si="1"/>
      </c>
      <c r="J51" s="100">
        <f t="shared" si="18"/>
        <v>8</v>
      </c>
      <c r="K51" s="101">
        <v>304</v>
      </c>
      <c r="L51" s="101">
        <v>746</v>
      </c>
      <c r="M51" s="101">
        <v>383</v>
      </c>
      <c r="N51" s="101">
        <f t="shared" si="2"/>
        <v>1129</v>
      </c>
      <c r="O51" s="101">
        <v>272</v>
      </c>
      <c r="P51" s="101">
        <v>414</v>
      </c>
      <c r="Q51" s="102">
        <f t="shared" si="3"/>
        <v>686</v>
      </c>
    </row>
    <row r="52" spans="1:17" s="1" customFormat="1" ht="28.5" customHeight="1">
      <c r="A52" s="152"/>
      <c r="B52" s="153"/>
      <c r="C52" s="18"/>
      <c r="D52" s="8" t="s">
        <v>21</v>
      </c>
      <c r="E52" s="54">
        <v>0</v>
      </c>
      <c r="F52" s="55">
        <v>1</v>
      </c>
      <c r="G52" s="54">
        <v>0</v>
      </c>
      <c r="H52" s="55">
        <v>0</v>
      </c>
      <c r="I52" s="54">
        <f t="shared" si="1"/>
      </c>
      <c r="J52" s="55">
        <f t="shared" si="18"/>
        <v>1</v>
      </c>
      <c r="K52" s="56">
        <v>9</v>
      </c>
      <c r="L52" s="56">
        <v>40</v>
      </c>
      <c r="M52" s="56">
        <v>29</v>
      </c>
      <c r="N52" s="56">
        <f t="shared" si="2"/>
        <v>69</v>
      </c>
      <c r="O52" s="56">
        <v>17</v>
      </c>
      <c r="P52" s="56">
        <v>19</v>
      </c>
      <c r="Q52" s="103">
        <f t="shared" si="3"/>
        <v>36</v>
      </c>
    </row>
    <row r="53" spans="1:17" s="1" customFormat="1" ht="28.5" customHeight="1" thickBot="1">
      <c r="A53" s="152"/>
      <c r="B53" s="153"/>
      <c r="C53" s="25"/>
      <c r="D53" s="26" t="s">
        <v>20</v>
      </c>
      <c r="E53" s="104">
        <f>SUBTOTAL(9,E49:E52)</f>
        <v>0</v>
      </c>
      <c r="F53" s="105">
        <f aca="true" t="shared" si="22" ref="F53:Q53">SUBTOTAL(9,F49:F52)</f>
        <v>20</v>
      </c>
      <c r="G53" s="104">
        <f t="shared" si="22"/>
        <v>0</v>
      </c>
      <c r="H53" s="105">
        <f t="shared" si="22"/>
        <v>4</v>
      </c>
      <c r="I53" s="104">
        <f t="shared" si="22"/>
        <v>0</v>
      </c>
      <c r="J53" s="105">
        <f t="shared" si="22"/>
        <v>24</v>
      </c>
      <c r="K53" s="106">
        <f t="shared" si="22"/>
        <v>810</v>
      </c>
      <c r="L53" s="105">
        <f t="shared" si="22"/>
        <v>1861</v>
      </c>
      <c r="M53" s="106">
        <f t="shared" si="22"/>
        <v>977</v>
      </c>
      <c r="N53" s="106">
        <f t="shared" si="22"/>
        <v>2838</v>
      </c>
      <c r="O53" s="128">
        <f t="shared" si="22"/>
        <v>744</v>
      </c>
      <c r="P53" s="128">
        <f t="shared" si="22"/>
        <v>1217</v>
      </c>
      <c r="Q53" s="107">
        <f t="shared" si="22"/>
        <v>1961</v>
      </c>
    </row>
    <row r="54" spans="1:17" s="1" customFormat="1" ht="28.5" customHeight="1" thickTop="1">
      <c r="A54" s="191" t="s">
        <v>18</v>
      </c>
      <c r="B54" s="192"/>
      <c r="C54" s="36"/>
      <c r="D54" s="31" t="s">
        <v>23</v>
      </c>
      <c r="E54" s="44">
        <f>SUBTOTAL(9,E55:E57)</f>
        <v>0</v>
      </c>
      <c r="F54" s="108">
        <f aca="true" t="shared" si="23" ref="F54:P54">SUBTOTAL(9,F55:F57)</f>
        <v>676</v>
      </c>
      <c r="G54" s="44">
        <f t="shared" si="23"/>
        <v>0</v>
      </c>
      <c r="H54" s="108">
        <f t="shared" si="23"/>
        <v>16</v>
      </c>
      <c r="I54" s="44">
        <f t="shared" si="23"/>
        <v>0</v>
      </c>
      <c r="J54" s="108">
        <f>SUBTOTAL(9,J55:J57)</f>
        <v>692</v>
      </c>
      <c r="K54" s="109">
        <f t="shared" si="23"/>
        <v>9474</v>
      </c>
      <c r="L54" s="108">
        <f t="shared" si="23"/>
        <v>115015</v>
      </c>
      <c r="M54" s="108">
        <f t="shared" si="23"/>
        <v>109009</v>
      </c>
      <c r="N54" s="108">
        <f>SUBTOTAL(9,N55:N57)</f>
        <v>224024</v>
      </c>
      <c r="O54" s="108">
        <f t="shared" si="23"/>
        <v>8662</v>
      </c>
      <c r="P54" s="129">
        <f t="shared" si="23"/>
        <v>10059</v>
      </c>
      <c r="Q54" s="110">
        <f>SUBTOTAL(9,Q55:Q57)</f>
        <v>18721</v>
      </c>
    </row>
    <row r="55" spans="1:17" s="1" customFormat="1" ht="28.5" customHeight="1">
      <c r="A55" s="152"/>
      <c r="B55" s="153"/>
      <c r="C55" s="36"/>
      <c r="D55" s="5" t="s">
        <v>24</v>
      </c>
      <c r="E55" s="98"/>
      <c r="F55" s="99">
        <f>SUM(F25,F37,F43,F46,F50)</f>
        <v>62</v>
      </c>
      <c r="G55" s="98"/>
      <c r="H55" s="99">
        <f>SUM(H25,H37,H43,H46,H50)</f>
        <v>12</v>
      </c>
      <c r="I55" s="98">
        <f t="shared" si="1"/>
      </c>
      <c r="J55" s="99">
        <f>IF(SUM(F55,H55)&lt;&gt;0,SUM(F55,H55),"")</f>
        <v>74</v>
      </c>
      <c r="K55" s="111">
        <f>SUM(K25,K37,K43,K50)</f>
        <v>1432</v>
      </c>
      <c r="L55" s="99">
        <f aca="true" t="shared" si="24" ref="L55:Q55">SUM(L50,L46,L43,L37,L25)</f>
        <v>17795</v>
      </c>
      <c r="M55" s="99">
        <f t="shared" si="24"/>
        <v>17074</v>
      </c>
      <c r="N55" s="99">
        <f t="shared" si="24"/>
        <v>34869</v>
      </c>
      <c r="O55" s="99">
        <f t="shared" si="24"/>
        <v>2371</v>
      </c>
      <c r="P55" s="112">
        <f t="shared" si="24"/>
        <v>1749</v>
      </c>
      <c r="Q55" s="113">
        <f t="shared" si="24"/>
        <v>4120</v>
      </c>
    </row>
    <row r="56" spans="1:17" s="1" customFormat="1" ht="28.5" customHeight="1">
      <c r="A56" s="152"/>
      <c r="B56" s="153"/>
      <c r="C56" s="36"/>
      <c r="D56" s="27" t="s">
        <v>25</v>
      </c>
      <c r="E56" s="74"/>
      <c r="F56" s="114">
        <f>SUM(F8,F14,F19,F26,F32)</f>
        <v>347</v>
      </c>
      <c r="G56" s="74"/>
      <c r="H56" s="114">
        <f>SUM(H8,H14,H19,H26,H32)</f>
        <v>3</v>
      </c>
      <c r="I56" s="74">
        <f t="shared" si="1"/>
      </c>
      <c r="J56" s="114">
        <f t="shared" si="18"/>
        <v>350</v>
      </c>
      <c r="K56" s="115">
        <f>SUM(K8,K14,K19,K26,K32)</f>
        <v>4017</v>
      </c>
      <c r="L56" s="114">
        <f aca="true" t="shared" si="25" ref="L56:Q56">SUM(L32,L26,L14,L19,L8)</f>
        <v>47836</v>
      </c>
      <c r="M56" s="114">
        <f t="shared" si="25"/>
        <v>45320</v>
      </c>
      <c r="N56" s="114">
        <f t="shared" si="25"/>
        <v>93156</v>
      </c>
      <c r="O56" s="114">
        <f t="shared" si="25"/>
        <v>3044</v>
      </c>
      <c r="P56" s="114">
        <f t="shared" si="25"/>
        <v>4245</v>
      </c>
      <c r="Q56" s="116">
        <f t="shared" si="25"/>
        <v>7289</v>
      </c>
    </row>
    <row r="57" spans="1:17" s="1" customFormat="1" ht="28.5" customHeight="1">
      <c r="A57" s="152"/>
      <c r="B57" s="153"/>
      <c r="C57" s="36"/>
      <c r="D57" s="6" t="s">
        <v>26</v>
      </c>
      <c r="E57" s="51"/>
      <c r="F57" s="100">
        <f>SUM(F9,F15,F20,F27,F33,F38,F44,F51)</f>
        <v>267</v>
      </c>
      <c r="G57" s="51"/>
      <c r="H57" s="100">
        <f>SUM(H9,H15,H20,H27,H33,H38,H44,H51)</f>
        <v>1</v>
      </c>
      <c r="I57" s="51">
        <f t="shared" si="1"/>
      </c>
      <c r="J57" s="100">
        <f t="shared" si="18"/>
        <v>268</v>
      </c>
      <c r="K57" s="117">
        <f aca="true" t="shared" si="26" ref="K57:Q57">SUM(K9,K15,K20,K27,K33,K38,K44,K51)</f>
        <v>4025</v>
      </c>
      <c r="L57" s="100">
        <f t="shared" si="26"/>
        <v>49384</v>
      </c>
      <c r="M57" s="100">
        <f t="shared" si="26"/>
        <v>46615</v>
      </c>
      <c r="N57" s="100">
        <f t="shared" si="26"/>
        <v>95999</v>
      </c>
      <c r="O57" s="100">
        <f t="shared" si="26"/>
        <v>3247</v>
      </c>
      <c r="P57" s="100">
        <f t="shared" si="26"/>
        <v>4065</v>
      </c>
      <c r="Q57" s="78">
        <f t="shared" si="26"/>
        <v>7312</v>
      </c>
    </row>
    <row r="58" spans="1:17" s="1" customFormat="1" ht="28.5" customHeight="1">
      <c r="A58" s="152"/>
      <c r="B58" s="153"/>
      <c r="C58" s="18"/>
      <c r="D58" s="8" t="s">
        <v>21</v>
      </c>
      <c r="E58" s="54"/>
      <c r="F58" s="55">
        <f>SUM(F10,F21,F28,F34,F39,F52)</f>
        <v>6</v>
      </c>
      <c r="G58" s="54"/>
      <c r="H58" s="55">
        <f>SUM(H10,H21,H28,H34,H39,H52)</f>
        <v>0</v>
      </c>
      <c r="I58" s="54"/>
      <c r="J58" s="55">
        <f>IF(SUM(F58,H58)&lt;&gt;0,SUM(F58,H58),"")</f>
        <v>6</v>
      </c>
      <c r="K58" s="20">
        <v>0</v>
      </c>
      <c r="L58" s="55">
        <f aca="true" t="shared" si="27" ref="L58:Q58">SUM(L10,L21,L28,L34,L39,L52)</f>
        <v>1224</v>
      </c>
      <c r="M58" s="55">
        <f t="shared" si="27"/>
        <v>1211</v>
      </c>
      <c r="N58" s="55">
        <f t="shared" si="27"/>
        <v>2435</v>
      </c>
      <c r="O58" s="55">
        <f t="shared" si="27"/>
        <v>111</v>
      </c>
      <c r="P58" s="55">
        <f t="shared" si="27"/>
        <v>74</v>
      </c>
      <c r="Q58" s="57">
        <f t="shared" si="27"/>
        <v>185</v>
      </c>
    </row>
    <row r="59" spans="1:17" s="1" customFormat="1" ht="28.5" customHeight="1">
      <c r="A59" s="152"/>
      <c r="B59" s="153"/>
      <c r="C59" s="18"/>
      <c r="D59" s="8" t="s">
        <v>27</v>
      </c>
      <c r="E59" s="54"/>
      <c r="F59" s="55">
        <f>SUM(F11,F16,F22,F29,F40,F47)</f>
        <v>322</v>
      </c>
      <c r="G59" s="54"/>
      <c r="H59" s="55">
        <f>SUM(H11,H16,H22,H29,H40,H47)</f>
        <v>0</v>
      </c>
      <c r="I59" s="54">
        <f t="shared" si="1"/>
      </c>
      <c r="J59" s="55">
        <f t="shared" si="18"/>
        <v>322</v>
      </c>
      <c r="K59" s="20">
        <v>0</v>
      </c>
      <c r="L59" s="55">
        <f aca="true" t="shared" si="28" ref="L59:Q59">SUM(L11,L16,L22,L29,L40,L47)</f>
        <v>39748</v>
      </c>
      <c r="M59" s="55">
        <f t="shared" si="28"/>
        <v>39392</v>
      </c>
      <c r="N59" s="55">
        <f t="shared" si="28"/>
        <v>79140</v>
      </c>
      <c r="O59" s="55">
        <f t="shared" si="28"/>
        <v>2084</v>
      </c>
      <c r="P59" s="55">
        <f t="shared" si="28"/>
        <v>4822</v>
      </c>
      <c r="Q59" s="57">
        <f t="shared" si="28"/>
        <v>6906</v>
      </c>
    </row>
    <row r="60" spans="1:17" s="1" customFormat="1" ht="28.5" customHeight="1" thickBot="1">
      <c r="A60" s="193"/>
      <c r="B60" s="194"/>
      <c r="C60" s="28"/>
      <c r="D60" s="29" t="s">
        <v>20</v>
      </c>
      <c r="E60" s="118">
        <f>SUBTOTAL(9,E54:E59)</f>
        <v>0</v>
      </c>
      <c r="F60" s="119">
        <f>SUBTOTAL(9,F55:F59)</f>
        <v>1004</v>
      </c>
      <c r="G60" s="118">
        <f>SUBTOTAL(9,G54:G59)</f>
        <v>0</v>
      </c>
      <c r="H60" s="119">
        <f>SUBTOTAL(9,H54:H59)</f>
        <v>16</v>
      </c>
      <c r="I60" s="118">
        <f>SUBTOTAL(9,I54:I59)</f>
        <v>0</v>
      </c>
      <c r="J60" s="119">
        <f>SUBTOTAL(9,J54:J59)</f>
        <v>1020</v>
      </c>
      <c r="K60" s="30">
        <v>0</v>
      </c>
      <c r="L60" s="119">
        <f aca="true" t="shared" si="29" ref="L60:Q60">SUBTOTAL(9,L54:L59)</f>
        <v>155987</v>
      </c>
      <c r="M60" s="119">
        <f t="shared" si="29"/>
        <v>149612</v>
      </c>
      <c r="N60" s="119">
        <f t="shared" si="29"/>
        <v>305599</v>
      </c>
      <c r="O60" s="119">
        <f t="shared" si="29"/>
        <v>10857</v>
      </c>
      <c r="P60" s="130">
        <f t="shared" si="29"/>
        <v>14955</v>
      </c>
      <c r="Q60" s="120">
        <f t="shared" si="29"/>
        <v>25812</v>
      </c>
    </row>
    <row r="61" spans="1:17" s="1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" ht="17.25">
      <c r="A62" s="133" t="s">
        <v>29</v>
      </c>
      <c r="B62" s="132" t="s">
        <v>33</v>
      </c>
    </row>
    <row r="63" spans="1:11" ht="17.25">
      <c r="A63" s="133" t="s">
        <v>30</v>
      </c>
      <c r="B63" s="132" t="s">
        <v>34</v>
      </c>
      <c r="K63" s="124"/>
    </row>
    <row r="64" spans="1:11" ht="17.25">
      <c r="A64" s="133" t="s">
        <v>31</v>
      </c>
      <c r="B64" s="132" t="s">
        <v>35</v>
      </c>
      <c r="K64" s="124"/>
    </row>
    <row r="65" spans="1:11" ht="17.25">
      <c r="A65" s="133" t="s">
        <v>32</v>
      </c>
      <c r="B65" s="132" t="s">
        <v>36</v>
      </c>
      <c r="K65" s="124"/>
    </row>
    <row r="66" spans="1:11" ht="17.25">
      <c r="A66" s="124"/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2:11" ht="17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2:11" ht="17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</row>
  </sheetData>
  <sheetProtection/>
  <mergeCells count="25">
    <mergeCell ref="A49:B53"/>
    <mergeCell ref="A36:A48"/>
    <mergeCell ref="B36:B41"/>
    <mergeCell ref="A54:B60"/>
    <mergeCell ref="A7:B12"/>
    <mergeCell ref="A18:B23"/>
    <mergeCell ref="A13:B17"/>
    <mergeCell ref="A24:B30"/>
    <mergeCell ref="B42:B45"/>
    <mergeCell ref="E5:F6"/>
    <mergeCell ref="G5:H6"/>
    <mergeCell ref="I5:J6"/>
    <mergeCell ref="L5:L6"/>
    <mergeCell ref="M5:M6"/>
    <mergeCell ref="B46:B48"/>
    <mergeCell ref="N5:N6"/>
    <mergeCell ref="O5:O6"/>
    <mergeCell ref="P5:P6"/>
    <mergeCell ref="A31:B35"/>
    <mergeCell ref="K3:K4"/>
    <mergeCell ref="Q5:Q6"/>
    <mergeCell ref="A3:D6"/>
    <mergeCell ref="E3:J4"/>
    <mergeCell ref="L3:N4"/>
    <mergeCell ref="O3:Q4"/>
  </mergeCells>
  <printOptions horizontalCentered="1" verticalCentered="1"/>
  <pageMargins left="0" right="0" top="0.3937007874015748" bottom="0.1968503937007874" header="0" footer="0"/>
  <pageSetup fitToHeight="1" fitToWidth="1" horizontalDpi="300" verticalDpi="300" orientation="portrait" paperSize="9" scale="49" r:id="rId1"/>
  <ignoredErrors>
    <ignoredError sqref="F7 F13:Q13 E49 H7:Q7 F35:Q36 F34:J34 N34 H12:Q12 H8:J8 N8 H9:J9 N9 H10:J10 N10 H11:J11 N11 F15:Q15 N14 F17:Q18 N16 F23:Q24 N19 N20 F21:J21 N21 G22:J22 N22 F30:Q31 G25:J25 N25 G26:J26 N26 G27 N27 G28:J28 N28 G29:J29 N29 G33:I33 F32:J32 N32 N33 F39:K39 F37:J37 N37 G38:J38 N38 F41:Q42 F40:K40 N40 N39 F45:Q45 F43:J43 N43 G44:J44 N44 F48:Q49 F46:K46 N46 G47:K47 N47 F53:Q59 F50:J50 N50 F51:J51 N51 I19:J19 I20:J20 I14:J14 I16:J16 I27:J27 Q8 Q9 Q10 Q11 Q14 Q16 Q21 Q22 Q25 Q26 Q27 Q28 Q29 Q32 Q33 Q34 Q37 Q38 Q43 Q44 Q47 Q50 Q51 F52:K52 Q52 N52 Q39 Q40 F60:I60 K60:Q60 Q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＊</cp:lastModifiedBy>
  <cp:lastPrinted>2020-02-06T04:16:25Z</cp:lastPrinted>
  <dcterms:created xsi:type="dcterms:W3CDTF">2016-10-03T06:54:11Z</dcterms:created>
  <dcterms:modified xsi:type="dcterms:W3CDTF">2020-02-06T04:17:50Z</dcterms:modified>
  <cp:category/>
  <cp:version/>
  <cp:contentType/>
  <cp:contentStatus/>
</cp:coreProperties>
</file>