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20" tabRatio="894" activeTab="0"/>
  </bookViews>
  <sheets>
    <sheet name="R1【小】学校・学級数" sheetId="1" r:id="rId1"/>
    <sheet name="R1【中】学校・学級数" sheetId="2" r:id="rId2"/>
    <sheet name="R1【義務】学校・学級数" sheetId="3" r:id="rId3"/>
    <sheet name="R1【高】学校・学級数" sheetId="4" r:id="rId4"/>
    <sheet name="R1【特支】学校・学級数" sheetId="5" r:id="rId5"/>
    <sheet name="R1【幼】園・学級数" sheetId="6" r:id="rId6"/>
    <sheet name="R1【こども】園・学級数" sheetId="7" r:id="rId7"/>
  </sheets>
  <definedNames>
    <definedName name="__xlfn_COUNTIFS">#N/A</definedName>
    <definedName name="__xlfn_SUMIFS">#N/A</definedName>
    <definedName name="_xlnm.Print_Titles" localSheetId="6">'R1【こども】園・学級数'!$1:$3</definedName>
    <definedName name="_xlnm.Print_Titles" localSheetId="2">'R1【義務】学校・学級数'!$1:$4</definedName>
    <definedName name="_xlnm.Print_Titles" localSheetId="3">'R1【高】学校・学級数'!$1:$4</definedName>
    <definedName name="_xlnm.Print_Titles" localSheetId="0">'R1【小】学校・学級数'!$1:$4</definedName>
    <definedName name="_xlnm.Print_Titles" localSheetId="1">'R1【中】学校・学級数'!$1:$4</definedName>
    <definedName name="_xlnm.Print_Titles" localSheetId="4">'R1【特支】学校・学級数'!$1:$4</definedName>
    <definedName name="_xlnm.Print_Titles" localSheetId="5">'R1【幼】園・学級数'!$1:$3</definedName>
  </definedNames>
  <calcPr fullCalcOnLoad="1"/>
</workbook>
</file>

<file path=xl/sharedStrings.xml><?xml version="1.0" encoding="utf-8"?>
<sst xmlns="http://schemas.openxmlformats.org/spreadsheetml/2006/main" count="1788" uniqueCount="627">
  <si>
    <t>１学年</t>
  </si>
  <si>
    <t>２学年</t>
  </si>
  <si>
    <t>３学年</t>
  </si>
  <si>
    <t>４学年</t>
  </si>
  <si>
    <t>５学年</t>
  </si>
  <si>
    <t>６学年</t>
  </si>
  <si>
    <t>乙訓局</t>
  </si>
  <si>
    <t>向日市</t>
  </si>
  <si>
    <t>向陽小学校</t>
  </si>
  <si>
    <t>第２向陽小学校</t>
  </si>
  <si>
    <t>第３向陽小学校</t>
  </si>
  <si>
    <t>第４向陽小学校</t>
  </si>
  <si>
    <t>第５向陽小学校</t>
  </si>
  <si>
    <t>第６向陽小学校</t>
  </si>
  <si>
    <t>長岡京市</t>
  </si>
  <si>
    <t>神足小学校</t>
  </si>
  <si>
    <t>長法寺小学校</t>
  </si>
  <si>
    <t>長岡第三小学校</t>
  </si>
  <si>
    <t>長岡第四小学校</t>
  </si>
  <si>
    <t>長岡第五小学校</t>
  </si>
  <si>
    <t>長岡第六小学校</t>
  </si>
  <si>
    <t>長岡第七小学校</t>
  </si>
  <si>
    <t>長岡第八小学校</t>
  </si>
  <si>
    <t>長岡第九小学校</t>
  </si>
  <si>
    <t>長岡第十小学校</t>
  </si>
  <si>
    <t>大山崎町</t>
  </si>
  <si>
    <t>大山崎小学校</t>
  </si>
  <si>
    <t>第二大山崎小学校</t>
  </si>
  <si>
    <t>山城局</t>
  </si>
  <si>
    <t>宇治市</t>
  </si>
  <si>
    <t>宇治小学校</t>
  </si>
  <si>
    <t>南部小学校</t>
  </si>
  <si>
    <t>木幡小学校</t>
  </si>
  <si>
    <t>御蔵山小学校</t>
  </si>
  <si>
    <t>笠取小学校</t>
  </si>
  <si>
    <t>笠取第二小学校</t>
  </si>
  <si>
    <t>菟道小学校</t>
  </si>
  <si>
    <t>菟道第二小学校</t>
  </si>
  <si>
    <t>三室戸小学校</t>
  </si>
  <si>
    <t>神明小学校</t>
  </si>
  <si>
    <t>槇島小学校</t>
  </si>
  <si>
    <t>北槇島小学校</t>
  </si>
  <si>
    <t>小倉小学校</t>
  </si>
  <si>
    <t>北小倉小学校</t>
  </si>
  <si>
    <t>西小倉小学校</t>
  </si>
  <si>
    <t>南小倉小学校</t>
  </si>
  <si>
    <t>岡屋小学校</t>
  </si>
  <si>
    <t>伊勢田小学校</t>
  </si>
  <si>
    <t>大久保小学校</t>
  </si>
  <si>
    <t>大開小学校</t>
  </si>
  <si>
    <t>西大久保小学校</t>
  </si>
  <si>
    <t>平盛小学校</t>
  </si>
  <si>
    <t>城陽市</t>
  </si>
  <si>
    <t>久津川小学校</t>
  </si>
  <si>
    <t>久世小学校</t>
  </si>
  <si>
    <t>寺田小学校</t>
  </si>
  <si>
    <t>寺田南小学校</t>
  </si>
  <si>
    <t>今池小学校</t>
  </si>
  <si>
    <t>寺田西小学校</t>
  </si>
  <si>
    <t>深谷小学校</t>
  </si>
  <si>
    <t>富野小学校</t>
  </si>
  <si>
    <t>青谷小学校</t>
  </si>
  <si>
    <t>古川小学校</t>
  </si>
  <si>
    <t>八幡市</t>
  </si>
  <si>
    <t>八幡小学校</t>
  </si>
  <si>
    <t>くすのき小学校</t>
  </si>
  <si>
    <t>さくら小学校</t>
  </si>
  <si>
    <t>中央小学校</t>
  </si>
  <si>
    <t>有都小学校</t>
  </si>
  <si>
    <t>橋本小学校</t>
  </si>
  <si>
    <t>南山小学校</t>
  </si>
  <si>
    <t>美濃山小学校</t>
  </si>
  <si>
    <t>京田辺市</t>
  </si>
  <si>
    <t>大住小学校</t>
  </si>
  <si>
    <t>松井ケ丘小学校</t>
  </si>
  <si>
    <t>田辺小学校</t>
  </si>
  <si>
    <t>田辺東小学校</t>
  </si>
  <si>
    <t>草内小学校</t>
  </si>
  <si>
    <t>三山木小学校</t>
  </si>
  <si>
    <t>普賢寺小学校</t>
  </si>
  <si>
    <t>薪小学校</t>
  </si>
  <si>
    <t>桃園小学校</t>
  </si>
  <si>
    <t>木津川市</t>
  </si>
  <si>
    <t>木津小学校</t>
  </si>
  <si>
    <t>相楽小学校</t>
  </si>
  <si>
    <t>高の原小学校</t>
  </si>
  <si>
    <t>相楽台小学校</t>
  </si>
  <si>
    <t>木津川台小学校</t>
  </si>
  <si>
    <t>梅美台小学校</t>
  </si>
  <si>
    <t>州見台小学校</t>
  </si>
  <si>
    <t>城山台小学校</t>
  </si>
  <si>
    <t>加茂小学校</t>
  </si>
  <si>
    <t>恭仁小学校</t>
  </si>
  <si>
    <t>南加茂台小学校</t>
  </si>
  <si>
    <t>上狛小学校</t>
  </si>
  <si>
    <t>棚倉小学校</t>
  </si>
  <si>
    <t>久御山町</t>
  </si>
  <si>
    <t>御牧小学校</t>
  </si>
  <si>
    <t>佐山小学校</t>
  </si>
  <si>
    <t>東角小学校</t>
  </si>
  <si>
    <t>井手町</t>
  </si>
  <si>
    <t>井手小学校</t>
  </si>
  <si>
    <t>井手小学校有王分校</t>
  </si>
  <si>
    <t>多賀小学校</t>
  </si>
  <si>
    <t>宇治田原町</t>
  </si>
  <si>
    <t>田原小学校</t>
  </si>
  <si>
    <t>宇治田原小学校</t>
  </si>
  <si>
    <t>精華町</t>
  </si>
  <si>
    <t>川西小学校</t>
  </si>
  <si>
    <t>精北小学校</t>
  </si>
  <si>
    <t>山田荘小学校</t>
  </si>
  <si>
    <t>東光小学校</t>
  </si>
  <si>
    <t>精華台小学校</t>
  </si>
  <si>
    <t>相楽東部広域連合</t>
  </si>
  <si>
    <t>笠置小学校</t>
  </si>
  <si>
    <t>和束小学校</t>
  </si>
  <si>
    <t>南山城小学校</t>
  </si>
  <si>
    <t>南丹局</t>
  </si>
  <si>
    <t>亀岡市</t>
  </si>
  <si>
    <t>亀岡小学校</t>
  </si>
  <si>
    <t>城西小学校</t>
  </si>
  <si>
    <t>つつじケ丘小学校</t>
  </si>
  <si>
    <t>南つつじケ丘小学校</t>
  </si>
  <si>
    <t>安詳小学校</t>
  </si>
  <si>
    <t>東別院小学校</t>
  </si>
  <si>
    <t>西別院小学校</t>
  </si>
  <si>
    <t>曽我部小学校</t>
  </si>
  <si>
    <t>吉川小学校</t>
  </si>
  <si>
    <t>稗田野小学校</t>
  </si>
  <si>
    <t>本梅小学校</t>
  </si>
  <si>
    <t>畑野小学校</t>
  </si>
  <si>
    <t>青野小学校</t>
  </si>
  <si>
    <t>大井小学校</t>
  </si>
  <si>
    <t>千代川小学校</t>
  </si>
  <si>
    <t>保津小学校</t>
  </si>
  <si>
    <t>詳徳小学校</t>
  </si>
  <si>
    <t>南丹市</t>
  </si>
  <si>
    <t>園部小学校</t>
  </si>
  <si>
    <t>園部第二小学校</t>
  </si>
  <si>
    <t>殿田小学校</t>
  </si>
  <si>
    <t>八木東小学校</t>
  </si>
  <si>
    <t>胡麻郷小学校</t>
  </si>
  <si>
    <t>八木西小学校</t>
  </si>
  <si>
    <t>美山小学校</t>
  </si>
  <si>
    <t>京丹波町</t>
  </si>
  <si>
    <t>竹野小学校</t>
  </si>
  <si>
    <t>下山小学校</t>
  </si>
  <si>
    <t>丹波ひかり小学校</t>
  </si>
  <si>
    <t>和知小学校</t>
  </si>
  <si>
    <t>瑞穂小学校</t>
  </si>
  <si>
    <t>中丹局</t>
  </si>
  <si>
    <t>綾部市</t>
  </si>
  <si>
    <t>綾部小学校</t>
  </si>
  <si>
    <t>物部小学校</t>
  </si>
  <si>
    <t>志賀小学校</t>
  </si>
  <si>
    <t>西八田小学校</t>
  </si>
  <si>
    <t>吉美小学校</t>
  </si>
  <si>
    <t>東八田小学校</t>
  </si>
  <si>
    <t>東綾小学校</t>
  </si>
  <si>
    <t>上林小学校</t>
  </si>
  <si>
    <t>豊里小学校</t>
  </si>
  <si>
    <t>福知山市</t>
  </si>
  <si>
    <t>惇明小学校</t>
  </si>
  <si>
    <t>昭和小学校</t>
  </si>
  <si>
    <t>大正小学校</t>
  </si>
  <si>
    <t>雀部小学校</t>
  </si>
  <si>
    <t>庵我小学校</t>
  </si>
  <si>
    <t>修斉小学校</t>
  </si>
  <si>
    <t>遷喬小学校</t>
  </si>
  <si>
    <t>天津小学校</t>
  </si>
  <si>
    <t>上豊富小学校</t>
  </si>
  <si>
    <t>下六人部小学校</t>
  </si>
  <si>
    <t>上川口小学校</t>
  </si>
  <si>
    <t>金谷小学校</t>
  </si>
  <si>
    <t>公誠小学校</t>
  </si>
  <si>
    <t>佐賀小学校</t>
  </si>
  <si>
    <t>成仁小学校</t>
  </si>
  <si>
    <t>美河小学校</t>
  </si>
  <si>
    <t>美鈴小学校</t>
  </si>
  <si>
    <t>有仁小学校</t>
  </si>
  <si>
    <t>夜久野小学校</t>
  </si>
  <si>
    <t>舞鶴市</t>
  </si>
  <si>
    <t>新舞鶴小学校</t>
  </si>
  <si>
    <t>三笠小学校</t>
  </si>
  <si>
    <t>倉梯小学校</t>
  </si>
  <si>
    <t>倉梯第二小学校</t>
  </si>
  <si>
    <t>与保呂小学校</t>
  </si>
  <si>
    <t>志楽小学校</t>
  </si>
  <si>
    <t>朝来小学校</t>
  </si>
  <si>
    <t>大浦小学校</t>
  </si>
  <si>
    <t>中舞鶴小学校</t>
  </si>
  <si>
    <t>明倫小学校</t>
  </si>
  <si>
    <t>吉原小学校</t>
  </si>
  <si>
    <t>余内小学校</t>
  </si>
  <si>
    <t>池内小学校</t>
  </si>
  <si>
    <t>福井小学校</t>
  </si>
  <si>
    <t>高野小学校</t>
  </si>
  <si>
    <t>岡田小学校</t>
  </si>
  <si>
    <t>由良川小学校</t>
  </si>
  <si>
    <t>丹後局</t>
  </si>
  <si>
    <t>宮津市</t>
  </si>
  <si>
    <t>宮津小学校</t>
  </si>
  <si>
    <t>栗田小学校</t>
  </si>
  <si>
    <t>吉津小学校</t>
  </si>
  <si>
    <t>府中小学校</t>
  </si>
  <si>
    <t>日置小学校</t>
  </si>
  <si>
    <t>養老小学校</t>
  </si>
  <si>
    <t>京丹後市</t>
  </si>
  <si>
    <t>峰山小学校</t>
  </si>
  <si>
    <t>長岡小学校</t>
  </si>
  <si>
    <t>大宮第一小学校</t>
  </si>
  <si>
    <t>大宮南小学校</t>
  </si>
  <si>
    <t>網野北小学校</t>
  </si>
  <si>
    <t>網野南小学校</t>
  </si>
  <si>
    <t>橘小学校</t>
  </si>
  <si>
    <t>島津小学校</t>
  </si>
  <si>
    <t>宇川小学校</t>
  </si>
  <si>
    <t>吉野小学校</t>
  </si>
  <si>
    <t>久美浜小学校</t>
  </si>
  <si>
    <t>かぶと山小学校</t>
  </si>
  <si>
    <t>弥栄小学校</t>
  </si>
  <si>
    <t>高龍小学校</t>
  </si>
  <si>
    <t>いさなご小学校</t>
  </si>
  <si>
    <t>伊根町</t>
  </si>
  <si>
    <t>伊根小学校</t>
  </si>
  <si>
    <t>本庄小学校</t>
  </si>
  <si>
    <t>与謝野町</t>
  </si>
  <si>
    <t>桑飼小学校</t>
  </si>
  <si>
    <t>与謝小学校</t>
  </si>
  <si>
    <t>加悦小学校</t>
  </si>
  <si>
    <t>岩滝小学校</t>
  </si>
  <si>
    <t>石川小学校</t>
  </si>
  <si>
    <t>三河内小学校</t>
  </si>
  <si>
    <t>岩屋小学校</t>
  </si>
  <si>
    <t>市場小学校</t>
  </si>
  <si>
    <t>山田小学校</t>
  </si>
  <si>
    <t>学校数</t>
  </si>
  <si>
    <t>学級数</t>
  </si>
  <si>
    <t>本校</t>
  </si>
  <si>
    <t>分校</t>
  </si>
  <si>
    <t>学級
総計</t>
  </si>
  <si>
    <t>単式学級</t>
  </si>
  <si>
    <t>複式
学級</t>
  </si>
  <si>
    <t>特別
支援
学級</t>
  </si>
  <si>
    <t>計</t>
  </si>
  <si>
    <t>向日市計</t>
  </si>
  <si>
    <t>長岡京市計</t>
  </si>
  <si>
    <t>大山崎町計</t>
  </si>
  <si>
    <t>乙訓局計</t>
  </si>
  <si>
    <t>宇治市計</t>
  </si>
  <si>
    <t>城陽市計</t>
  </si>
  <si>
    <t>八幡市計</t>
  </si>
  <si>
    <t>京田辺市計</t>
  </si>
  <si>
    <t>木津川市計</t>
  </si>
  <si>
    <t>久御山町計</t>
  </si>
  <si>
    <t>○</t>
  </si>
  <si>
    <t>井手町計</t>
  </si>
  <si>
    <t>宇治田原町計</t>
  </si>
  <si>
    <t>精華町計</t>
  </si>
  <si>
    <t>相楽東部広域連合計</t>
  </si>
  <si>
    <t>山城局計</t>
  </si>
  <si>
    <t>亀岡市計</t>
  </si>
  <si>
    <t>南丹市計</t>
  </si>
  <si>
    <t>京丹波町計</t>
  </si>
  <si>
    <t>南丹局計</t>
  </si>
  <si>
    <t>綾部市計</t>
  </si>
  <si>
    <t>福知山市計</t>
  </si>
  <si>
    <t>舞鶴市計</t>
  </si>
  <si>
    <t>中丹局計</t>
  </si>
  <si>
    <t>宮津市計</t>
  </si>
  <si>
    <t>京丹後市計</t>
  </si>
  <si>
    <t>伊根町計</t>
  </si>
  <si>
    <t>与謝野町計</t>
  </si>
  <si>
    <t>丹後局計</t>
  </si>
  <si>
    <t>京都市立を除く計</t>
  </si>
  <si>
    <t>中筋小学校</t>
  </si>
  <si>
    <t>学校数</t>
  </si>
  <si>
    <t>学級数</t>
  </si>
  <si>
    <t>教育局等</t>
  </si>
  <si>
    <t>学校名</t>
  </si>
  <si>
    <t>休校中</t>
  </si>
  <si>
    <t>本校</t>
  </si>
  <si>
    <t>分校</t>
  </si>
  <si>
    <t>学級
総計</t>
  </si>
  <si>
    <t>単式学級</t>
  </si>
  <si>
    <t>複式
学級</t>
  </si>
  <si>
    <t>特別
支援
学級</t>
  </si>
  <si>
    <t>計</t>
  </si>
  <si>
    <t>府立</t>
  </si>
  <si>
    <t>府立計</t>
  </si>
  <si>
    <t>勝山中学校</t>
  </si>
  <si>
    <t>西ノ岡中学校</t>
  </si>
  <si>
    <t>寺戸中学校</t>
  </si>
  <si>
    <t>向日市計</t>
  </si>
  <si>
    <t>長岡中学校</t>
  </si>
  <si>
    <t>長岡第二中学校</t>
  </si>
  <si>
    <t>長岡第三中学校</t>
  </si>
  <si>
    <t>長岡第四中学校</t>
  </si>
  <si>
    <t>長岡京市計</t>
  </si>
  <si>
    <t>大山崎中学校</t>
  </si>
  <si>
    <t>大山崎町計</t>
  </si>
  <si>
    <t>乙訓局計</t>
  </si>
  <si>
    <t>宇治中学校</t>
  </si>
  <si>
    <t>西宇治中学校</t>
  </si>
  <si>
    <t>南宇治中学校</t>
  </si>
  <si>
    <t>広野中学校</t>
  </si>
  <si>
    <t>黄檗中学校</t>
  </si>
  <si>
    <t>北宇治中学校</t>
  </si>
  <si>
    <t>東宇治中学校</t>
  </si>
  <si>
    <t>西小倉中学校</t>
  </si>
  <si>
    <t>木幡中学校</t>
  </si>
  <si>
    <t>槇島中学校</t>
  </si>
  <si>
    <t>宇治市計</t>
  </si>
  <si>
    <t>城陽中学校</t>
  </si>
  <si>
    <t>南城陽中学校</t>
  </si>
  <si>
    <t>西城陽中学校</t>
  </si>
  <si>
    <t>東城陽中学校</t>
  </si>
  <si>
    <t>北城陽中学校</t>
  </si>
  <si>
    <t>城陽市計</t>
  </si>
  <si>
    <t>男山中学校</t>
  </si>
  <si>
    <t>男山第二中学校</t>
  </si>
  <si>
    <t>男山第三中学校</t>
  </si>
  <si>
    <t>男山東中学校</t>
  </si>
  <si>
    <t>八幡市計</t>
  </si>
  <si>
    <t>田辺中学校</t>
  </si>
  <si>
    <t>大住中学校</t>
  </si>
  <si>
    <t>培良中学校</t>
  </si>
  <si>
    <t>京田辺市計</t>
  </si>
  <si>
    <t>木津中学校</t>
  </si>
  <si>
    <t>木津第二中学校</t>
  </si>
  <si>
    <t>木津南中学校</t>
  </si>
  <si>
    <t>泉川中学校</t>
  </si>
  <si>
    <t>山城中学校</t>
  </si>
  <si>
    <t>木津川市計</t>
  </si>
  <si>
    <t>久御山中学校</t>
  </si>
  <si>
    <t>久御山町計</t>
  </si>
  <si>
    <t>泉ケ丘中学校</t>
  </si>
  <si>
    <t>井手町計</t>
  </si>
  <si>
    <t>維孝館中学校</t>
  </si>
  <si>
    <t>宇治田原町計</t>
  </si>
  <si>
    <t>精華中学校</t>
  </si>
  <si>
    <t>精華南中学校</t>
  </si>
  <si>
    <t>精華西中学校</t>
  </si>
  <si>
    <t>精華町計</t>
  </si>
  <si>
    <t>和束中学校</t>
  </si>
  <si>
    <t>笠置中学校</t>
  </si>
  <si>
    <t>相楽東部広域連合計</t>
  </si>
  <si>
    <t>山城局計</t>
  </si>
  <si>
    <t>亀岡中学校</t>
  </si>
  <si>
    <t>別院中学校</t>
  </si>
  <si>
    <t>南桑中学校</t>
  </si>
  <si>
    <t>育親中学校</t>
  </si>
  <si>
    <t>東輝中学校</t>
  </si>
  <si>
    <t>大成中学校</t>
  </si>
  <si>
    <t>詳徳中学校</t>
  </si>
  <si>
    <t>亀岡市計</t>
  </si>
  <si>
    <t>美山中学校</t>
  </si>
  <si>
    <t>園部中学校</t>
  </si>
  <si>
    <t>八木中学校</t>
  </si>
  <si>
    <t>殿田中学校</t>
  </si>
  <si>
    <t>桜が丘中学校</t>
  </si>
  <si>
    <t>南丹市計</t>
  </si>
  <si>
    <t>蒲生野中学校</t>
  </si>
  <si>
    <t>瑞穂中学校</t>
  </si>
  <si>
    <t>和知中学校</t>
  </si>
  <si>
    <t>京丹波町計</t>
  </si>
  <si>
    <t>南丹局計</t>
  </si>
  <si>
    <t>綾部中学校</t>
  </si>
  <si>
    <t>何北中学校</t>
  </si>
  <si>
    <t>八田中学校</t>
  </si>
  <si>
    <t>東綾中学校</t>
  </si>
  <si>
    <t>上林中学校</t>
  </si>
  <si>
    <t>豊里中学校</t>
  </si>
  <si>
    <t>綾部市計</t>
  </si>
  <si>
    <t>桃映中学校</t>
  </si>
  <si>
    <t>南陵中学校</t>
  </si>
  <si>
    <t>成和中学校</t>
  </si>
  <si>
    <t>六人部中学校</t>
  </si>
  <si>
    <t>川口中学校</t>
  </si>
  <si>
    <t>日新中学校</t>
  </si>
  <si>
    <t>三和中学校</t>
  </si>
  <si>
    <t>夜久野中学校</t>
  </si>
  <si>
    <t>大江中学校</t>
  </si>
  <si>
    <t>福知山市計</t>
  </si>
  <si>
    <t>青葉中学校</t>
  </si>
  <si>
    <t>白糸中学校</t>
  </si>
  <si>
    <t>和田中学校</t>
  </si>
  <si>
    <t>城南中学校</t>
  </si>
  <si>
    <t>城北中学校</t>
  </si>
  <si>
    <t>若浦中学校</t>
  </si>
  <si>
    <t>加佐中学校</t>
  </si>
  <si>
    <t>舞鶴市計</t>
  </si>
  <si>
    <t>中丹局計</t>
  </si>
  <si>
    <t>宮津中学校</t>
  </si>
  <si>
    <t>栗田中学校</t>
  </si>
  <si>
    <t>宮津市計</t>
  </si>
  <si>
    <t>峰山中学校</t>
  </si>
  <si>
    <t>大宮中学校</t>
  </si>
  <si>
    <t>網野中学校</t>
  </si>
  <si>
    <t>弥栄中学校</t>
  </si>
  <si>
    <t>久美浜中学校</t>
  </si>
  <si>
    <t>丹後中学校</t>
  </si>
  <si>
    <t>京丹後市計</t>
  </si>
  <si>
    <t>伊根中学校</t>
  </si>
  <si>
    <t>伊根町計</t>
  </si>
  <si>
    <t>加悦中学校</t>
  </si>
  <si>
    <t>江陽中学校</t>
  </si>
  <si>
    <t>与謝野町計</t>
  </si>
  <si>
    <t>与謝野町宮津市中学校組合</t>
  </si>
  <si>
    <t>橋立中学校</t>
  </si>
  <si>
    <t>与謝野町宮津市中学校組合計</t>
  </si>
  <si>
    <t>丹後局計</t>
  </si>
  <si>
    <t>京都府立・京都市立を除く計</t>
  </si>
  <si>
    <t>京都市立を除く計</t>
  </si>
  <si>
    <t>府内公立計</t>
  </si>
  <si>
    <r>
      <rPr>
        <sz val="9"/>
        <rFont val="ＭＳ Ｐゴシック"/>
        <family val="3"/>
      </rPr>
      <t>○</t>
    </r>
  </si>
  <si>
    <t>府立計</t>
  </si>
  <si>
    <t>久美浜高等学校</t>
  </si>
  <si>
    <t>府立</t>
  </si>
  <si>
    <r>
      <rPr>
        <sz val="9"/>
        <rFont val="ＭＳ Ｐゴシック"/>
        <family val="3"/>
      </rPr>
      <t>○</t>
    </r>
  </si>
  <si>
    <t>網野高校間人分校</t>
  </si>
  <si>
    <t>網野高等学校</t>
  </si>
  <si>
    <t>峰山高校弥栄分校</t>
  </si>
  <si>
    <t>峰山高等学校</t>
  </si>
  <si>
    <t>加悦谷高等学校</t>
  </si>
  <si>
    <t>海洋高等学校</t>
  </si>
  <si>
    <t>宮津高校伊根分校</t>
  </si>
  <si>
    <t>宮津高等学校</t>
  </si>
  <si>
    <t>西舞鶴高等学校</t>
  </si>
  <si>
    <t>東舞鶴高校浮島分校</t>
  </si>
  <si>
    <t>東舞鶴高等学校</t>
  </si>
  <si>
    <t>大江高等学校</t>
  </si>
  <si>
    <t>工業高等学校</t>
  </si>
  <si>
    <t>福知山高校三和分校</t>
  </si>
  <si>
    <t>福知山高等学校</t>
  </si>
  <si>
    <t>綾部高校東分校</t>
  </si>
  <si>
    <t>綾部高等学校</t>
  </si>
  <si>
    <t>須知高等学校</t>
  </si>
  <si>
    <t>農芸高等学校</t>
  </si>
  <si>
    <t>園部高等学校</t>
  </si>
  <si>
    <t>南丹高等学校</t>
  </si>
  <si>
    <t>亀岡高等学校</t>
  </si>
  <si>
    <t>南陽高等学校</t>
  </si>
  <si>
    <t>木津高等学校</t>
  </si>
  <si>
    <t>田辺高等学校</t>
  </si>
  <si>
    <t>久御山高等学校</t>
  </si>
  <si>
    <t>京都八幡高等学校</t>
  </si>
  <si>
    <t>西城陽高等学校</t>
  </si>
  <si>
    <t>城陽高等学校</t>
  </si>
  <si>
    <t>城南菱創高等学校</t>
  </si>
  <si>
    <t>莵道高等学校</t>
  </si>
  <si>
    <t>東宇治高等学校</t>
  </si>
  <si>
    <t>西乙訓高等学校</t>
  </si>
  <si>
    <t>乙訓高等学校</t>
  </si>
  <si>
    <t>向陽高等学校</t>
  </si>
  <si>
    <t>京都すばる高等学校</t>
  </si>
  <si>
    <t>洛水高等学校</t>
  </si>
  <si>
    <t>東稜高等学校</t>
  </si>
  <si>
    <t>桃山高等学校</t>
  </si>
  <si>
    <t>洛西高等学校</t>
  </si>
  <si>
    <t>桂高等学校</t>
  </si>
  <si>
    <t>北桑田高校美山分校</t>
  </si>
  <si>
    <t>北桑田高等学校</t>
  </si>
  <si>
    <t>北嵯峨高等学校</t>
  </si>
  <si>
    <t>嵯峨野高等学校</t>
  </si>
  <si>
    <t>鳥羽高等学校</t>
  </si>
  <si>
    <t>洛東高等学校</t>
  </si>
  <si>
    <t>朱雀高等学校</t>
  </si>
  <si>
    <t>北稜高等学校</t>
  </si>
  <si>
    <t>洛北高等学校</t>
  </si>
  <si>
    <t>鴨沂高等学校</t>
  </si>
  <si>
    <t>清明高等学校</t>
  </si>
  <si>
    <t>山城高等学校</t>
  </si>
  <si>
    <t>４学年</t>
  </si>
  <si>
    <t>３学年</t>
  </si>
  <si>
    <t>２学年</t>
  </si>
  <si>
    <t>１学年</t>
  </si>
  <si>
    <t>通信制</t>
  </si>
  <si>
    <t>全・定併置</t>
  </si>
  <si>
    <t>定時制のみ</t>
  </si>
  <si>
    <t>全日制のみ</t>
  </si>
  <si>
    <t>学級数</t>
  </si>
  <si>
    <t>学校数</t>
  </si>
  <si>
    <t>学校名</t>
  </si>
  <si>
    <t>所管</t>
  </si>
  <si>
    <t>園数</t>
  </si>
  <si>
    <t>休園中</t>
  </si>
  <si>
    <t>本園</t>
  </si>
  <si>
    <t>分園</t>
  </si>
  <si>
    <t>3歳児</t>
  </si>
  <si>
    <t>4歳児</t>
  </si>
  <si>
    <t>5歳児</t>
  </si>
  <si>
    <t>4・5歳児</t>
  </si>
  <si>
    <t>3・4・5
歳児</t>
  </si>
  <si>
    <t>東宇治幼稚園</t>
  </si>
  <si>
    <t>神明幼稚園</t>
  </si>
  <si>
    <t>大久保幼稚園</t>
  </si>
  <si>
    <t>木幡幼稚園</t>
  </si>
  <si>
    <t>富野幼稚園</t>
  </si>
  <si>
    <t>城陽市計</t>
  </si>
  <si>
    <t>八幡幼稚園</t>
  </si>
  <si>
    <t>八幡第二幼稚園</t>
  </si>
  <si>
    <t>八幡第三幼稚園</t>
  </si>
  <si>
    <t>八幡第四幼稚園</t>
  </si>
  <si>
    <t>橋本幼稚園</t>
  </si>
  <si>
    <t>田辺幼稚園</t>
  </si>
  <si>
    <t>田辺東幼稚園</t>
  </si>
  <si>
    <t>草内幼稚園</t>
  </si>
  <si>
    <t>大住幼稚園</t>
  </si>
  <si>
    <t>松井ヶ丘幼稚園</t>
  </si>
  <si>
    <t>三山木幼稚園</t>
  </si>
  <si>
    <t>薪幼稚園</t>
  </si>
  <si>
    <t>普賢寺幼稚園</t>
  </si>
  <si>
    <t>相楽幼稚園</t>
  </si>
  <si>
    <t>木津幼稚園</t>
  </si>
  <si>
    <t>高の原幼稚園</t>
  </si>
  <si>
    <t>亀岡市立幼稚園</t>
  </si>
  <si>
    <t>園部幼稚園</t>
  </si>
  <si>
    <t>八木中央幼稚園</t>
  </si>
  <si>
    <t>須知幼稚園</t>
  </si>
  <si>
    <t>京丹波町計</t>
  </si>
  <si>
    <t>綾部幼稚園</t>
  </si>
  <si>
    <t>八田幼稚園</t>
  </si>
  <si>
    <t>福知山幼稚園</t>
  </si>
  <si>
    <t>昭和幼稚園</t>
  </si>
  <si>
    <t>成仁幼稚園</t>
  </si>
  <si>
    <t>舞鶴市計</t>
  </si>
  <si>
    <t>宮津幼稚園</t>
  </si>
  <si>
    <t>栗田幼稚園</t>
  </si>
  <si>
    <t>由良幼稚園</t>
  </si>
  <si>
    <t>三河内幼稚園</t>
  </si>
  <si>
    <t>休園中</t>
  </si>
  <si>
    <t>有都こども園</t>
  </si>
  <si>
    <t>学級数　※（　）内は訪問学級で内数である。</t>
  </si>
  <si>
    <t>合計</t>
  </si>
  <si>
    <t>幼稚部</t>
  </si>
  <si>
    <t>小学部</t>
  </si>
  <si>
    <t>中学部</t>
  </si>
  <si>
    <t>高等部</t>
  </si>
  <si>
    <t>５学年</t>
  </si>
  <si>
    <t>６学年</t>
  </si>
  <si>
    <t>複式</t>
  </si>
  <si>
    <t>中学部計</t>
  </si>
  <si>
    <t>高等部計</t>
  </si>
  <si>
    <t>専攻科</t>
  </si>
  <si>
    <t>研究部</t>
  </si>
  <si>
    <t>盲学校</t>
  </si>
  <si>
    <t xml:space="preserve"> </t>
  </si>
  <si>
    <t>聾学校</t>
  </si>
  <si>
    <t>聾学校舞鶴分校</t>
  </si>
  <si>
    <t>向日が丘支援学校</t>
  </si>
  <si>
    <t>宇治支援学校</t>
  </si>
  <si>
    <t>城陽支援学校</t>
  </si>
  <si>
    <t>八幡支援学校</t>
  </si>
  <si>
    <t>南山城支援学校</t>
  </si>
  <si>
    <t>丹波支援学校</t>
  </si>
  <si>
    <t>丹波支援学校亀岡分校</t>
  </si>
  <si>
    <t>中丹支援学校</t>
  </si>
  <si>
    <t>舞鶴支援学校</t>
  </si>
  <si>
    <t>舞鶴支援学行永分校</t>
  </si>
  <si>
    <t>与謝の海支援学校</t>
  </si>
  <si>
    <t>府内公立計</t>
  </si>
  <si>
    <t>亀岡川東学園</t>
  </si>
  <si>
    <t>７学年</t>
  </si>
  <si>
    <t>８学年</t>
  </si>
  <si>
    <t>９学年</t>
  </si>
  <si>
    <t>○</t>
  </si>
  <si>
    <t>教育局等</t>
  </si>
  <si>
    <t>学校名</t>
  </si>
  <si>
    <t>休校中</t>
  </si>
  <si>
    <t>休校中</t>
  </si>
  <si>
    <t>所管</t>
  </si>
  <si>
    <t>学校名</t>
  </si>
  <si>
    <t>園名</t>
  </si>
  <si>
    <t>園名</t>
  </si>
  <si>
    <t>京都市立計（※）</t>
  </si>
  <si>
    <t>京都市立計（※）</t>
  </si>
  <si>
    <t>京都市立計（※）</t>
  </si>
  <si>
    <t>京都市立計（※）</t>
  </si>
  <si>
    <t>休校中</t>
  </si>
  <si>
    <t>○</t>
  </si>
  <si>
    <t>盲学校舞鶴分校</t>
  </si>
  <si>
    <t>中筋小学校</t>
  </si>
  <si>
    <t>京都八幡高校南キャンパス</t>
  </si>
  <si>
    <t>府内公立計</t>
  </si>
  <si>
    <t>所管教育委員会</t>
  </si>
  <si>
    <t>全日制課程</t>
  </si>
  <si>
    <t>定時制課程</t>
  </si>
  <si>
    <t>-</t>
  </si>
  <si>
    <t>しんざん小学校</t>
  </si>
  <si>
    <t>※　京都市立学校につきましては、府教委による調査の対象外です。</t>
  </si>
  <si>
    <t>　　京都市立学校の学校別学級数がご入り用の場合は、京都市教育委員会にお問い合わせください。</t>
  </si>
  <si>
    <t>久御山町</t>
  </si>
  <si>
    <t>久御山町計</t>
  </si>
  <si>
    <t>京丹後市</t>
  </si>
  <si>
    <t>京丹後市計</t>
  </si>
  <si>
    <t>さやまこども園</t>
  </si>
  <si>
    <t>とうずみこども園</t>
  </si>
  <si>
    <t>とうずみこども園分園</t>
  </si>
  <si>
    <t>みまきこども園</t>
  </si>
  <si>
    <t>みまきこども園分園</t>
  </si>
  <si>
    <t>かぶと山こども園</t>
  </si>
  <si>
    <t>大宮こども園</t>
  </si>
  <si>
    <t>丹後こども園</t>
  </si>
  <si>
    <t>峰山こども園</t>
  </si>
  <si>
    <t>弥栄こども園</t>
  </si>
  <si>
    <t>●令和元年度公立高等学校学校数・学級数</t>
  </si>
  <si>
    <t>●令和元年度公立義務教育学校学校数・学級数</t>
  </si>
  <si>
    <t>●R1年度公立特別支援学校学校数・学級数</t>
  </si>
  <si>
    <t>●令和元年度公立幼稚園園数・学級数</t>
  </si>
  <si>
    <t>舞鶴こども園</t>
  </si>
  <si>
    <t>中丹局</t>
  </si>
  <si>
    <t>中丹局計</t>
  </si>
  <si>
    <t>●令和元年度公立幼保連携型認定こども園園数・学級数</t>
  </si>
  <si>
    <t>○</t>
  </si>
  <si>
    <t>網野こども園</t>
  </si>
  <si>
    <t>かえでこども園</t>
  </si>
  <si>
    <t>かやこども園</t>
  </si>
  <si>
    <t>のだがわこども園</t>
  </si>
  <si>
    <t>丹後小学校</t>
  </si>
  <si>
    <t>三和小学校</t>
  </si>
  <si>
    <t>●令和元年度公立小学校学校数・学級数</t>
  </si>
  <si>
    <t>●令和元年度公立中学校学校数・学級数</t>
  </si>
  <si>
    <t>洛北高等学校附属中学校</t>
  </si>
  <si>
    <t>園部高等学校附属中学校</t>
  </si>
  <si>
    <t>福知山高等学校附属中学校</t>
  </si>
  <si>
    <t>南陽高等学校附属中学校（H30新設）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</si>
</sst>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\-_);_(@_)"/>
    <numFmt numFmtId="177" formatCode="#;#;\-;\-"/>
    <numFmt numFmtId="178" formatCode="#,##0;&quot;△ &quot;#,##0"/>
    <numFmt numFmtId="179" formatCode="_(* #,##0_);_(* \(#,##0\);_(* &quot;-&quot;_);_(@_)"/>
    <numFmt numFmtId="180" formatCode="g/&quot;標&quot;&quot;準&quot;"/>
    <numFmt numFmtId="181" formatCode="\(#\);\(#\);\ "/>
    <numFmt numFmtId="182" formatCode="0;\-0;&quot;&quot;"/>
  </numFmts>
  <fonts count="56">
    <font>
      <sz val="11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Arial"/>
      <family val="2"/>
    </font>
    <font>
      <i/>
      <sz val="10"/>
      <name val="ＭＳ Ｐゴシック"/>
      <family val="3"/>
    </font>
    <font>
      <i/>
      <sz val="10"/>
      <name val="Arial"/>
      <family val="2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9"/>
      <name val="Arial"/>
      <family val="2"/>
    </font>
    <font>
      <sz val="9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i/>
      <sz val="10"/>
      <name val="ＭＳ ゴシック"/>
      <family val="3"/>
    </font>
    <font>
      <sz val="10"/>
      <name val="ＭＳ Ｐ明朝"/>
      <family val="1"/>
    </font>
    <font>
      <i/>
      <sz val="10"/>
      <name val="ＭＳ Ｐ明朝"/>
      <family val="1"/>
    </font>
    <font>
      <i/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i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theme="0" tint="-0.349979996681213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 style="thin"/>
      <top/>
      <bottom style="thin"/>
    </border>
    <border>
      <left style="thin"/>
      <right style="hair"/>
      <top style="hair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/>
      <right style="hair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thin"/>
      <top/>
      <bottom/>
    </border>
    <border>
      <left/>
      <right style="hair"/>
      <top/>
      <bottom/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thin">
        <color indexed="8"/>
      </right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/>
      <right style="thin">
        <color indexed="8"/>
      </right>
      <top style="hair">
        <color indexed="8"/>
      </top>
      <bottom style="thin"/>
    </border>
    <border>
      <left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/>
      <right style="thin"/>
      <top style="thin"/>
      <bottom/>
    </border>
    <border>
      <left style="thin">
        <color indexed="8"/>
      </left>
      <right/>
      <top style="hair"/>
      <bottom style="thin">
        <color indexed="8"/>
      </bottom>
    </border>
    <border>
      <left style="hair">
        <color indexed="8"/>
      </left>
      <right/>
      <top style="hair"/>
      <bottom style="thin">
        <color indexed="8"/>
      </bottom>
    </border>
    <border>
      <left style="hair">
        <color indexed="8"/>
      </left>
      <right style="hair">
        <color indexed="8"/>
      </right>
      <top style="hair"/>
      <bottom style="thin">
        <color indexed="8"/>
      </bottom>
    </border>
    <border>
      <left/>
      <right/>
      <top style="hair"/>
      <bottom style="thin">
        <color indexed="8"/>
      </bottom>
    </border>
    <border>
      <left style="hair">
        <color indexed="8"/>
      </left>
      <right style="thin">
        <color indexed="8"/>
      </right>
      <top style="hair"/>
      <bottom style="thin">
        <color indexed="8"/>
      </bottom>
    </border>
    <border>
      <left style="hair"/>
      <right style="hair"/>
      <top style="thin"/>
      <bottom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 style="thin"/>
      <bottom style="hair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176" fontId="0" fillId="0" borderId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ill="0" applyBorder="0" applyAlignment="0" applyProtection="0"/>
    <xf numFmtId="179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3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54" fillId="0" borderId="11" xfId="52" applyNumberFormat="1" applyFont="1" applyFill="1" applyBorder="1" applyAlignment="1">
      <alignment horizontal="centerContinuous" vertical="center"/>
    </xf>
    <xf numFmtId="0" fontId="54" fillId="0" borderId="12" xfId="52" applyNumberFormat="1" applyFont="1" applyFill="1" applyBorder="1" applyAlignment="1">
      <alignment horizontal="centerContinuous" vertical="center"/>
    </xf>
    <xf numFmtId="0" fontId="54" fillId="0" borderId="13" xfId="52" applyNumberFormat="1" applyFont="1" applyFill="1" applyBorder="1" applyAlignment="1">
      <alignment horizontal="centerContinuous" vertical="center"/>
    </xf>
    <xf numFmtId="0" fontId="54" fillId="0" borderId="14" xfId="52" applyNumberFormat="1" applyFont="1" applyFill="1" applyBorder="1" applyAlignment="1">
      <alignment horizontal="centerContinuous" vertical="center"/>
    </xf>
    <xf numFmtId="0" fontId="54" fillId="0" borderId="15" xfId="52" applyNumberFormat="1" applyFont="1" applyFill="1" applyBorder="1" applyAlignment="1">
      <alignment horizontal="centerContinuous" vertical="center"/>
    </xf>
    <xf numFmtId="0" fontId="54" fillId="0" borderId="0" xfId="52" applyNumberFormat="1" applyFont="1" applyFill="1" applyAlignment="1">
      <alignment vertical="center"/>
    </xf>
    <xf numFmtId="0" fontId="54" fillId="0" borderId="16" xfId="52" applyNumberFormat="1" applyFont="1" applyFill="1" applyBorder="1" applyAlignment="1">
      <alignment horizontal="centerContinuous" vertical="center"/>
    </xf>
    <xf numFmtId="0" fontId="54" fillId="0" borderId="17" xfId="52" applyNumberFormat="1" applyFont="1" applyFill="1" applyBorder="1" applyAlignment="1">
      <alignment horizontal="centerContinuous" vertical="center"/>
    </xf>
    <xf numFmtId="0" fontId="54" fillId="0" borderId="18" xfId="52" applyNumberFormat="1" applyFont="1" applyFill="1" applyBorder="1" applyAlignment="1">
      <alignment horizontal="center" vertical="center"/>
    </xf>
    <xf numFmtId="0" fontId="54" fillId="0" borderId="19" xfId="52" applyNumberFormat="1" applyFont="1" applyFill="1" applyBorder="1" applyAlignment="1">
      <alignment horizontal="center" vertical="center"/>
    </xf>
    <xf numFmtId="0" fontId="54" fillId="0" borderId="20" xfId="52" applyNumberFormat="1" applyFont="1" applyFill="1" applyBorder="1" applyAlignment="1">
      <alignment horizontal="center" vertical="center"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vertical="center" shrinkToFit="1"/>
      <protection/>
    </xf>
    <xf numFmtId="0" fontId="7" fillId="0" borderId="0" xfId="65" applyFont="1" applyAlignment="1">
      <alignment vertical="center"/>
      <protection/>
    </xf>
    <xf numFmtId="179" fontId="8" fillId="0" borderId="15" xfId="53" applyNumberFormat="1" applyFont="1" applyBorder="1" applyAlignment="1">
      <alignment vertical="center"/>
    </xf>
    <xf numFmtId="179" fontId="8" fillId="0" borderId="21" xfId="53" applyNumberFormat="1" applyFont="1" applyBorder="1" applyAlignment="1">
      <alignment vertical="center"/>
    </xf>
    <xf numFmtId="179" fontId="8" fillId="0" borderId="22" xfId="53" applyNumberFormat="1" applyFont="1" applyBorder="1" applyAlignment="1">
      <alignment vertical="center"/>
    </xf>
    <xf numFmtId="179" fontId="8" fillId="0" borderId="23" xfId="53" applyNumberFormat="1" applyFont="1" applyBorder="1" applyAlignment="1">
      <alignment vertical="center"/>
    </xf>
    <xf numFmtId="0" fontId="4" fillId="0" borderId="24" xfId="65" applyFont="1" applyBorder="1" applyAlignment="1">
      <alignment horizontal="center" vertical="center"/>
      <protection/>
    </xf>
    <xf numFmtId="0" fontId="4" fillId="0" borderId="19" xfId="65" applyFont="1" applyBorder="1" applyAlignment="1">
      <alignment horizontal="center" vertical="center"/>
      <protection/>
    </xf>
    <xf numFmtId="0" fontId="4" fillId="0" borderId="19" xfId="67" applyNumberFormat="1" applyFont="1" applyBorder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 shrinkToFit="1"/>
      <protection/>
    </xf>
    <xf numFmtId="0" fontId="5" fillId="0" borderId="0" xfId="65" applyFont="1" applyAlignment="1">
      <alignment vertical="center"/>
      <protection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0" xfId="66" applyNumberFormat="1" applyFont="1" applyFill="1" applyAlignment="1">
      <alignment vertical="center"/>
      <protection/>
    </xf>
    <xf numFmtId="0" fontId="15" fillId="0" borderId="25" xfId="66" applyNumberFormat="1" applyFont="1" applyFill="1" applyBorder="1" applyAlignment="1">
      <alignment horizontal="center" vertical="center" wrapText="1"/>
      <protection/>
    </xf>
    <xf numFmtId="0" fontId="15" fillId="0" borderId="26" xfId="66" applyNumberFormat="1" applyFont="1" applyFill="1" applyBorder="1" applyAlignment="1">
      <alignment horizontal="center" vertical="center" wrapText="1"/>
      <protection/>
    </xf>
    <xf numFmtId="0" fontId="15" fillId="0" borderId="23" xfId="66" applyNumberFormat="1" applyFont="1" applyFill="1" applyBorder="1" applyAlignment="1">
      <alignment horizontal="center" vertical="center" wrapText="1"/>
      <protection/>
    </xf>
    <xf numFmtId="0" fontId="16" fillId="0" borderId="27" xfId="66" applyNumberFormat="1" applyFont="1" applyFill="1" applyBorder="1" applyAlignment="1">
      <alignment horizontal="center" vertical="center" wrapText="1"/>
      <protection/>
    </xf>
    <xf numFmtId="0" fontId="16" fillId="0" borderId="28" xfId="66" applyNumberFormat="1" applyFont="1" applyFill="1" applyBorder="1" applyAlignment="1">
      <alignment horizontal="center" vertical="center" wrapText="1"/>
      <protection/>
    </xf>
    <xf numFmtId="0" fontId="16" fillId="0" borderId="29" xfId="66" applyNumberFormat="1" applyFont="1" applyFill="1" applyBorder="1" applyAlignment="1">
      <alignment horizontal="center" vertical="center" wrapText="1"/>
      <protection/>
    </xf>
    <xf numFmtId="0" fontId="16" fillId="0" borderId="19" xfId="66" applyNumberFormat="1" applyFont="1" applyFill="1" applyBorder="1" applyAlignment="1">
      <alignment horizontal="center" vertical="center" wrapText="1"/>
      <protection/>
    </xf>
    <xf numFmtId="0" fontId="16" fillId="0" borderId="30" xfId="66" applyNumberFormat="1" applyFont="1" applyFill="1" applyBorder="1" applyAlignment="1">
      <alignment horizontal="center" vertical="center" wrapText="1"/>
      <protection/>
    </xf>
    <xf numFmtId="177" fontId="17" fillId="0" borderId="15" xfId="0" applyNumberFormat="1" applyFont="1" applyFill="1" applyBorder="1" applyAlignment="1">
      <alignment horizontal="center"/>
    </xf>
    <xf numFmtId="180" fontId="15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54" fillId="0" borderId="0" xfId="66" applyFont="1" applyFill="1">
      <alignment/>
      <protection/>
    </xf>
    <xf numFmtId="0" fontId="54" fillId="0" borderId="31" xfId="66" applyNumberFormat="1" applyFont="1" applyFill="1" applyBorder="1" applyAlignment="1">
      <alignment horizontal="center" vertical="center" wrapText="1"/>
      <protection/>
    </xf>
    <xf numFmtId="0" fontId="54" fillId="0" borderId="32" xfId="66" applyNumberFormat="1" applyFont="1" applyFill="1" applyBorder="1" applyAlignment="1">
      <alignment horizontal="center" vertical="center" wrapText="1"/>
      <protection/>
    </xf>
    <xf numFmtId="0" fontId="54" fillId="0" borderId="33" xfId="66" applyNumberFormat="1" applyFont="1" applyFill="1" applyBorder="1" applyAlignment="1">
      <alignment horizontal="center" vertical="center" wrapText="1"/>
      <protection/>
    </xf>
    <xf numFmtId="0" fontId="54" fillId="0" borderId="18" xfId="66" applyNumberFormat="1" applyFont="1" applyFill="1" applyBorder="1" applyAlignment="1">
      <alignment horizontal="center" vertical="center" wrapText="1"/>
      <protection/>
    </xf>
    <xf numFmtId="0" fontId="54" fillId="0" borderId="19" xfId="66" applyNumberFormat="1" applyFont="1" applyFill="1" applyBorder="1" applyAlignment="1">
      <alignment horizontal="center" vertical="center" wrapText="1"/>
      <protection/>
    </xf>
    <xf numFmtId="0" fontId="54" fillId="0" borderId="24" xfId="66" applyNumberFormat="1" applyFont="1" applyFill="1" applyBorder="1" applyAlignment="1">
      <alignment horizontal="center" vertical="center" wrapText="1"/>
      <protection/>
    </xf>
    <xf numFmtId="179" fontId="6" fillId="0" borderId="23" xfId="54" applyFont="1" applyFill="1" applyBorder="1" applyAlignment="1">
      <alignment horizontal="center"/>
    </xf>
    <xf numFmtId="179" fontId="6" fillId="0" borderId="22" xfId="54" applyFont="1" applyFill="1" applyBorder="1" applyAlignment="1">
      <alignment horizontal="center"/>
    </xf>
    <xf numFmtId="179" fontId="6" fillId="0" borderId="15" xfId="54" applyFont="1" applyFill="1" applyBorder="1" applyAlignment="1">
      <alignment horizontal="center"/>
    </xf>
    <xf numFmtId="179" fontId="6" fillId="0" borderId="21" xfId="54" applyFont="1" applyFill="1" applyBorder="1" applyAlignment="1">
      <alignment horizontal="center"/>
    </xf>
    <xf numFmtId="0" fontId="17" fillId="0" borderId="13" xfId="0" applyFont="1" applyFill="1" applyBorder="1" applyAlignment="1">
      <alignment shrinkToFit="1"/>
    </xf>
    <xf numFmtId="179" fontId="8" fillId="0" borderId="23" xfId="54" applyFont="1" applyFill="1" applyBorder="1" applyAlignment="1">
      <alignment horizontal="center"/>
    </xf>
    <xf numFmtId="179" fontId="8" fillId="0" borderId="22" xfId="54" applyFont="1" applyFill="1" applyBorder="1" applyAlignment="1">
      <alignment horizontal="center"/>
    </xf>
    <xf numFmtId="179" fontId="8" fillId="0" borderId="15" xfId="54" applyFont="1" applyFill="1" applyBorder="1" applyAlignment="1">
      <alignment horizontal="center"/>
    </xf>
    <xf numFmtId="179" fontId="8" fillId="0" borderId="21" xfId="54" applyFont="1" applyFill="1" applyBorder="1" applyAlignment="1">
      <alignment horizontal="center"/>
    </xf>
    <xf numFmtId="0" fontId="7" fillId="0" borderId="0" xfId="0" applyFont="1" applyAlignment="1">
      <alignment/>
    </xf>
    <xf numFmtId="0" fontId="17" fillId="0" borderId="14" xfId="0" applyFont="1" applyFill="1" applyBorder="1" applyAlignment="1">
      <alignment shrinkToFit="1"/>
    </xf>
    <xf numFmtId="0" fontId="5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4" fillId="0" borderId="0" xfId="66" applyFont="1" applyFill="1" applyAlignment="1">
      <alignment vertical="center"/>
      <protection/>
    </xf>
    <xf numFmtId="0" fontId="17" fillId="0" borderId="13" xfId="0" applyFont="1" applyFill="1" applyBorder="1" applyAlignment="1">
      <alignment/>
    </xf>
    <xf numFmtId="0" fontId="4" fillId="0" borderId="34" xfId="51" applyNumberFormat="1" applyFont="1" applyFill="1" applyBorder="1" applyAlignment="1" applyProtection="1">
      <alignment vertical="center"/>
      <protection/>
    </xf>
    <xf numFmtId="0" fontId="4" fillId="0" borderId="35" xfId="51" applyNumberFormat="1" applyFont="1" applyFill="1" applyBorder="1" applyAlignment="1" applyProtection="1">
      <alignment vertical="center"/>
      <protection/>
    </xf>
    <xf numFmtId="0" fontId="4" fillId="0" borderId="36" xfId="51" applyNumberFormat="1" applyFont="1" applyFill="1" applyBorder="1" applyAlignment="1" applyProtection="1">
      <alignment vertical="center"/>
      <protection/>
    </xf>
    <xf numFmtId="0" fontId="4" fillId="0" borderId="37" xfId="51" applyNumberFormat="1" applyFont="1" applyFill="1" applyBorder="1" applyAlignment="1" applyProtection="1">
      <alignment vertical="center"/>
      <protection/>
    </xf>
    <xf numFmtId="0" fontId="4" fillId="0" borderId="38" xfId="51" applyNumberFormat="1" applyFont="1" applyFill="1" applyBorder="1" applyAlignment="1" applyProtection="1">
      <alignment vertical="center" shrinkToFit="1"/>
      <protection/>
    </xf>
    <xf numFmtId="0" fontId="4" fillId="0" borderId="39" xfId="51" applyNumberFormat="1" applyFont="1" applyFill="1" applyBorder="1" applyAlignment="1" applyProtection="1">
      <alignment vertical="center" shrinkToFit="1"/>
      <protection/>
    </xf>
    <xf numFmtId="178" fontId="4" fillId="0" borderId="40" xfId="51" applyNumberFormat="1" applyFont="1" applyFill="1" applyBorder="1" applyAlignment="1" applyProtection="1">
      <alignment vertical="center" shrinkToFit="1"/>
      <protection/>
    </xf>
    <xf numFmtId="178" fontId="4" fillId="0" borderId="41" xfId="51" applyNumberFormat="1" applyFont="1" applyFill="1" applyBorder="1" applyAlignment="1" applyProtection="1">
      <alignment vertical="center" shrinkToFit="1"/>
      <protection/>
    </xf>
    <xf numFmtId="0" fontId="4" fillId="0" borderId="42" xfId="51" applyNumberFormat="1" applyFont="1" applyFill="1" applyBorder="1" applyAlignment="1" applyProtection="1">
      <alignment horizontal="center" vertical="center"/>
      <protection/>
    </xf>
    <xf numFmtId="0" fontId="4" fillId="0" borderId="43" xfId="51" applyNumberFormat="1" applyFont="1" applyFill="1" applyBorder="1" applyAlignment="1" applyProtection="1">
      <alignment horizontal="center" vertical="center"/>
      <protection/>
    </xf>
    <xf numFmtId="0" fontId="4" fillId="0" borderId="44" xfId="51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center" vertical="center" shrinkToFit="1"/>
    </xf>
    <xf numFmtId="176" fontId="6" fillId="0" borderId="45" xfId="49" applyFont="1" applyFill="1" applyBorder="1" applyAlignment="1" applyProtection="1">
      <alignment horizontal="center" vertical="center" shrinkToFit="1"/>
      <protection/>
    </xf>
    <xf numFmtId="176" fontId="4" fillId="0" borderId="49" xfId="49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 shrinkToFit="1"/>
    </xf>
    <xf numFmtId="0" fontId="4" fillId="0" borderId="53" xfId="0" applyFont="1" applyFill="1" applyBorder="1" applyAlignment="1">
      <alignment horizontal="center" vertical="center" shrinkToFit="1"/>
    </xf>
    <xf numFmtId="176" fontId="6" fillId="0" borderId="50" xfId="49" applyFont="1" applyFill="1" applyBorder="1" applyAlignment="1" applyProtection="1">
      <alignment horizontal="center" vertical="center" shrinkToFit="1"/>
      <protection/>
    </xf>
    <xf numFmtId="176" fontId="4" fillId="0" borderId="54" xfId="49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center" vertical="center" shrinkToFit="1"/>
    </xf>
    <xf numFmtId="176" fontId="6" fillId="0" borderId="55" xfId="49" applyFont="1" applyFill="1" applyBorder="1" applyAlignment="1" applyProtection="1">
      <alignment horizontal="center" vertical="center" shrinkToFit="1"/>
      <protection/>
    </xf>
    <xf numFmtId="176" fontId="4" fillId="0" borderId="59" xfId="49" applyFont="1" applyFill="1" applyBorder="1" applyAlignment="1" applyProtection="1">
      <alignment horizontal="center" vertical="center" shrinkToFit="1"/>
      <protection/>
    </xf>
    <xf numFmtId="0" fontId="7" fillId="0" borderId="60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177" fontId="7" fillId="0" borderId="62" xfId="0" applyNumberFormat="1" applyFont="1" applyFill="1" applyBorder="1" applyAlignment="1">
      <alignment horizontal="center" vertical="center" shrinkToFit="1"/>
    </xf>
    <xf numFmtId="176" fontId="8" fillId="0" borderId="60" xfId="49" applyFont="1" applyFill="1" applyBorder="1" applyAlignment="1" applyProtection="1">
      <alignment horizontal="center" vertical="center" shrinkToFit="1"/>
      <protection/>
    </xf>
    <xf numFmtId="176" fontId="8" fillId="0" borderId="63" xfId="49" applyFont="1" applyFill="1" applyBorder="1" applyAlignment="1" applyProtection="1">
      <alignment horizontal="center" vertical="center" shrinkToFit="1"/>
      <protection/>
    </xf>
    <xf numFmtId="176" fontId="8" fillId="0" borderId="10" xfId="49" applyFont="1" applyFill="1" applyBorder="1" applyAlignment="1" applyProtection="1">
      <alignment horizontal="center" vertical="center"/>
      <protection/>
    </xf>
    <xf numFmtId="176" fontId="8" fillId="0" borderId="64" xfId="49" applyFont="1" applyFill="1" applyBorder="1" applyAlignment="1" applyProtection="1">
      <alignment horizontal="center" vertical="center"/>
      <protection/>
    </xf>
    <xf numFmtId="176" fontId="8" fillId="0" borderId="65" xfId="49" applyFont="1" applyFill="1" applyBorder="1" applyAlignment="1" applyProtection="1">
      <alignment horizontal="center" vertical="center"/>
      <protection/>
    </xf>
    <xf numFmtId="176" fontId="8" fillId="0" borderId="66" xfId="49" applyFont="1" applyFill="1" applyBorder="1" applyAlignment="1" applyProtection="1">
      <alignment horizontal="center" vertical="center"/>
      <protection/>
    </xf>
    <xf numFmtId="176" fontId="8" fillId="0" borderId="63" xfId="49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 shrinkToFit="1"/>
    </xf>
    <xf numFmtId="0" fontId="4" fillId="0" borderId="70" xfId="0" applyFont="1" applyFill="1" applyBorder="1" applyAlignment="1">
      <alignment horizontal="center" vertical="center" shrinkToFit="1"/>
    </xf>
    <xf numFmtId="176" fontId="6" fillId="0" borderId="67" xfId="49" applyFont="1" applyFill="1" applyBorder="1" applyAlignment="1" applyProtection="1">
      <alignment horizontal="center" vertical="center" shrinkToFit="1"/>
      <protection/>
    </xf>
    <xf numFmtId="176" fontId="4" fillId="0" borderId="71" xfId="49" applyFont="1" applyFill="1" applyBorder="1" applyAlignment="1" applyProtection="1">
      <alignment horizontal="center" vertical="center" shrinkToFit="1"/>
      <protection/>
    </xf>
    <xf numFmtId="176" fontId="6" fillId="0" borderId="70" xfId="49" applyFont="1" applyFill="1" applyBorder="1" applyAlignment="1" applyProtection="1">
      <alignment horizontal="center" vertical="center"/>
      <protection/>
    </xf>
    <xf numFmtId="176" fontId="6" fillId="0" borderId="72" xfId="49" applyFont="1" applyFill="1" applyBorder="1" applyAlignment="1" applyProtection="1">
      <alignment horizontal="center" vertical="center"/>
      <protection/>
    </xf>
    <xf numFmtId="176" fontId="6" fillId="0" borderId="68" xfId="49" applyFont="1" applyFill="1" applyBorder="1" applyAlignment="1" applyProtection="1">
      <alignment horizontal="center" vertical="center"/>
      <protection/>
    </xf>
    <xf numFmtId="176" fontId="6" fillId="0" borderId="73" xfId="49" applyFont="1" applyFill="1" applyBorder="1" applyAlignment="1" applyProtection="1">
      <alignment horizontal="center" vertical="center"/>
      <protection/>
    </xf>
    <xf numFmtId="176" fontId="6" fillId="0" borderId="71" xfId="49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vertical="center"/>
    </xf>
    <xf numFmtId="0" fontId="7" fillId="0" borderId="6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 shrinkToFit="1"/>
    </xf>
    <xf numFmtId="179" fontId="6" fillId="0" borderId="77" xfId="52" applyFont="1" applyFill="1" applyBorder="1" applyAlignment="1">
      <alignment horizontal="center" vertical="center"/>
    </xf>
    <xf numFmtId="179" fontId="6" fillId="0" borderId="78" xfId="52" applyFont="1" applyFill="1" applyBorder="1" applyAlignment="1">
      <alignment horizontal="left" vertical="center" shrinkToFit="1"/>
    </xf>
    <xf numFmtId="179" fontId="6" fillId="0" borderId="12" xfId="52" applyFont="1" applyFill="1" applyBorder="1" applyAlignment="1">
      <alignment horizontal="left" vertical="center" shrinkToFit="1"/>
    </xf>
    <xf numFmtId="179" fontId="6" fillId="0" borderId="77" xfId="52" applyFont="1" applyFill="1" applyBorder="1" applyAlignment="1">
      <alignment horizontal="center" vertical="center" shrinkToFit="1"/>
    </xf>
    <xf numFmtId="179" fontId="6" fillId="0" borderId="78" xfId="52" applyFont="1" applyFill="1" applyBorder="1" applyAlignment="1">
      <alignment horizontal="center" vertical="center" shrinkToFit="1"/>
    </xf>
    <xf numFmtId="179" fontId="6" fillId="0" borderId="79" xfId="52" applyFont="1" applyFill="1" applyBorder="1" applyAlignment="1">
      <alignment horizontal="center" vertical="center" shrinkToFit="1"/>
    </xf>
    <xf numFmtId="179" fontId="6" fillId="0" borderId="11" xfId="52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left" vertical="center" shrinkToFit="1"/>
    </xf>
    <xf numFmtId="0" fontId="4" fillId="0" borderId="82" xfId="0" applyFont="1" applyFill="1" applyBorder="1" applyAlignment="1">
      <alignment horizontal="left" vertical="center" shrinkToFit="1"/>
    </xf>
    <xf numFmtId="179" fontId="6" fillId="0" borderId="83" xfId="52" applyFont="1" applyFill="1" applyBorder="1" applyAlignment="1">
      <alignment horizontal="center" vertical="center"/>
    </xf>
    <xf numFmtId="179" fontId="6" fillId="0" borderId="84" xfId="52" applyFont="1" applyFill="1" applyBorder="1" applyAlignment="1">
      <alignment horizontal="left" vertical="center" shrinkToFit="1"/>
    </xf>
    <xf numFmtId="179" fontId="6" fillId="0" borderId="85" xfId="52" applyFont="1" applyFill="1" applyBorder="1" applyAlignment="1">
      <alignment horizontal="left" vertical="center" shrinkToFit="1"/>
    </xf>
    <xf numFmtId="179" fontId="6" fillId="0" borderId="83" xfId="52" applyFont="1" applyFill="1" applyBorder="1" applyAlignment="1">
      <alignment horizontal="center" vertical="center" shrinkToFit="1"/>
    </xf>
    <xf numFmtId="179" fontId="6" fillId="0" borderId="84" xfId="52" applyFont="1" applyFill="1" applyBorder="1" applyAlignment="1">
      <alignment horizontal="center" vertical="center" shrinkToFit="1"/>
    </xf>
    <xf numFmtId="179" fontId="6" fillId="0" borderId="86" xfId="52" applyFont="1" applyFill="1" applyBorder="1" applyAlignment="1">
      <alignment horizontal="center" vertical="center" shrinkToFit="1"/>
    </xf>
    <xf numFmtId="179" fontId="6" fillId="0" borderId="87" xfId="52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left" vertical="center"/>
    </xf>
    <xf numFmtId="0" fontId="4" fillId="0" borderId="89" xfId="0" applyFont="1" applyFill="1" applyBorder="1" applyAlignment="1">
      <alignment horizontal="left" vertical="center" shrinkToFit="1"/>
    </xf>
    <xf numFmtId="0" fontId="4" fillId="0" borderId="90" xfId="0" applyFont="1" applyFill="1" applyBorder="1" applyAlignment="1">
      <alignment horizontal="left" vertical="center" shrinkToFit="1"/>
    </xf>
    <xf numFmtId="179" fontId="6" fillId="0" borderId="91" xfId="52" applyFont="1" applyFill="1" applyBorder="1" applyAlignment="1">
      <alignment horizontal="center" vertical="center"/>
    </xf>
    <xf numFmtId="179" fontId="6" fillId="0" borderId="92" xfId="52" applyFont="1" applyFill="1" applyBorder="1" applyAlignment="1">
      <alignment horizontal="left" vertical="center" shrinkToFit="1"/>
    </xf>
    <xf numFmtId="179" fontId="6" fillId="0" borderId="93" xfId="52" applyFont="1" applyFill="1" applyBorder="1" applyAlignment="1">
      <alignment horizontal="left" vertical="center" shrinkToFit="1"/>
    </xf>
    <xf numFmtId="179" fontId="6" fillId="0" borderId="91" xfId="52" applyFont="1" applyFill="1" applyBorder="1" applyAlignment="1">
      <alignment horizontal="center" vertical="center" shrinkToFit="1"/>
    </xf>
    <xf numFmtId="179" fontId="6" fillId="0" borderId="92" xfId="52" applyFont="1" applyFill="1" applyBorder="1" applyAlignment="1">
      <alignment horizontal="center" vertical="center" shrinkToFit="1"/>
    </xf>
    <xf numFmtId="179" fontId="6" fillId="0" borderId="94" xfId="52" applyFont="1" applyFill="1" applyBorder="1" applyAlignment="1">
      <alignment horizontal="center" vertical="center" shrinkToFit="1"/>
    </xf>
    <xf numFmtId="179" fontId="6" fillId="0" borderId="95" xfId="52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shrinkToFit="1"/>
    </xf>
    <xf numFmtId="179" fontId="8" fillId="0" borderId="23" xfId="52" applyFont="1" applyFill="1" applyBorder="1" applyAlignment="1">
      <alignment horizontal="center" vertical="center"/>
    </xf>
    <xf numFmtId="179" fontId="8" fillId="0" borderId="22" xfId="52" applyFont="1" applyFill="1" applyBorder="1" applyAlignment="1">
      <alignment horizontal="center" vertical="center" shrinkToFit="1"/>
    </xf>
    <xf numFmtId="179" fontId="8" fillId="0" borderId="15" xfId="52" applyFont="1" applyFill="1" applyBorder="1" applyAlignment="1">
      <alignment horizontal="center" vertical="center" shrinkToFit="1"/>
    </xf>
    <xf numFmtId="179" fontId="8" fillId="0" borderId="23" xfId="52" applyFont="1" applyFill="1" applyBorder="1" applyAlignment="1">
      <alignment horizontal="center" vertical="center" shrinkToFit="1"/>
    </xf>
    <xf numFmtId="179" fontId="8" fillId="0" borderId="21" xfId="52" applyFont="1" applyFill="1" applyBorder="1" applyAlignment="1">
      <alignment horizontal="center" vertical="center" shrinkToFit="1"/>
    </xf>
    <xf numFmtId="179" fontId="8" fillId="0" borderId="14" xfId="52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4" fillId="0" borderId="84" xfId="0" applyFont="1" applyFill="1" applyBorder="1" applyAlignment="1">
      <alignment horizontal="left" vertical="center"/>
    </xf>
    <xf numFmtId="0" fontId="4" fillId="0" borderId="86" xfId="0" applyFont="1" applyFill="1" applyBorder="1" applyAlignment="1">
      <alignment horizontal="left" vertical="center" shrinkToFit="1"/>
    </xf>
    <xf numFmtId="0" fontId="4" fillId="0" borderId="92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/>
    </xf>
    <xf numFmtId="0" fontId="4" fillId="0" borderId="96" xfId="0" applyFont="1" applyFill="1" applyBorder="1" applyAlignment="1">
      <alignment horizontal="left" vertical="center" shrinkToFit="1"/>
    </xf>
    <xf numFmtId="0" fontId="4" fillId="0" borderId="97" xfId="0" applyFont="1" applyFill="1" applyBorder="1" applyAlignment="1">
      <alignment horizontal="left" vertical="center" shrinkToFit="1"/>
    </xf>
    <xf numFmtId="179" fontId="6" fillId="0" borderId="98" xfId="52" applyFont="1" applyFill="1" applyBorder="1" applyAlignment="1">
      <alignment horizontal="center" vertical="center"/>
    </xf>
    <xf numFmtId="179" fontId="6" fillId="0" borderId="31" xfId="52" applyFont="1" applyFill="1" applyBorder="1" applyAlignment="1">
      <alignment horizontal="left" vertical="center" shrinkToFit="1"/>
    </xf>
    <xf numFmtId="179" fontId="6" fillId="0" borderId="99" xfId="52" applyFont="1" applyFill="1" applyBorder="1" applyAlignment="1">
      <alignment horizontal="left" vertical="center" shrinkToFit="1"/>
    </xf>
    <xf numFmtId="179" fontId="6" fillId="0" borderId="98" xfId="52" applyFont="1" applyFill="1" applyBorder="1" applyAlignment="1">
      <alignment horizontal="center" vertical="center" shrinkToFit="1"/>
    </xf>
    <xf numFmtId="179" fontId="6" fillId="0" borderId="31" xfId="52" applyFont="1" applyFill="1" applyBorder="1" applyAlignment="1">
      <alignment horizontal="center" vertical="center" shrinkToFit="1"/>
    </xf>
    <xf numFmtId="179" fontId="6" fillId="0" borderId="96" xfId="52" applyFont="1" applyFill="1" applyBorder="1" applyAlignment="1">
      <alignment horizontal="center" vertical="center" shrinkToFit="1"/>
    </xf>
    <xf numFmtId="179" fontId="6" fillId="0" borderId="100" xfId="52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4" fillId="0" borderId="102" xfId="0" applyFont="1" applyFill="1" applyBorder="1" applyAlignment="1">
      <alignment horizontal="left" vertical="center"/>
    </xf>
    <xf numFmtId="0" fontId="4" fillId="0" borderId="103" xfId="0" applyFont="1" applyFill="1" applyBorder="1" applyAlignment="1">
      <alignment horizontal="left" vertical="center" shrinkToFit="1"/>
    </xf>
    <xf numFmtId="0" fontId="4" fillId="0" borderId="104" xfId="0" applyFont="1" applyFill="1" applyBorder="1" applyAlignment="1">
      <alignment horizontal="left" vertical="center" shrinkToFit="1"/>
    </xf>
    <xf numFmtId="179" fontId="6" fillId="0" borderId="105" xfId="52" applyFont="1" applyFill="1" applyBorder="1" applyAlignment="1">
      <alignment horizontal="center" vertical="center"/>
    </xf>
    <xf numFmtId="179" fontId="6" fillId="0" borderId="102" xfId="52" applyFont="1" applyFill="1" applyBorder="1" applyAlignment="1">
      <alignment horizontal="left" vertical="center" shrinkToFit="1"/>
    </xf>
    <xf numFmtId="179" fontId="6" fillId="0" borderId="32" xfId="52" applyFont="1" applyFill="1" applyBorder="1" applyAlignment="1">
      <alignment horizontal="left" vertical="center" shrinkToFit="1"/>
    </xf>
    <xf numFmtId="179" fontId="6" fillId="0" borderId="105" xfId="52" applyFont="1" applyFill="1" applyBorder="1" applyAlignment="1">
      <alignment horizontal="center" vertical="center" shrinkToFit="1"/>
    </xf>
    <xf numFmtId="179" fontId="6" fillId="0" borderId="102" xfId="52" applyFont="1" applyFill="1" applyBorder="1" applyAlignment="1">
      <alignment horizontal="center" vertical="center" shrinkToFit="1"/>
    </xf>
    <xf numFmtId="179" fontId="6" fillId="0" borderId="103" xfId="52" applyFont="1" applyFill="1" applyBorder="1" applyAlignment="1">
      <alignment horizontal="center" vertical="center" shrinkToFit="1"/>
    </xf>
    <xf numFmtId="179" fontId="6" fillId="0" borderId="0" xfId="52" applyFont="1" applyFill="1" applyBorder="1" applyAlignment="1">
      <alignment horizontal="center" vertical="center" shrinkToFit="1"/>
    </xf>
    <xf numFmtId="0" fontId="7" fillId="0" borderId="101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shrinkToFit="1"/>
    </xf>
    <xf numFmtId="0" fontId="4" fillId="0" borderId="101" xfId="0" applyFont="1" applyFill="1" applyBorder="1" applyAlignment="1">
      <alignment horizontal="left" vertical="center" shrinkToFit="1"/>
    </xf>
    <xf numFmtId="179" fontId="6" fillId="0" borderId="23" xfId="52" applyFont="1" applyFill="1" applyBorder="1" applyAlignment="1">
      <alignment horizontal="center" vertical="center"/>
    </xf>
    <xf numFmtId="179" fontId="6" fillId="0" borderId="22" xfId="52" applyFont="1" applyFill="1" applyBorder="1" applyAlignment="1">
      <alignment horizontal="left" vertical="center" shrinkToFit="1"/>
    </xf>
    <xf numFmtId="179" fontId="6" fillId="0" borderId="15" xfId="52" applyFont="1" applyFill="1" applyBorder="1" applyAlignment="1">
      <alignment horizontal="left" vertical="center" shrinkToFit="1"/>
    </xf>
    <xf numFmtId="179" fontId="6" fillId="0" borderId="23" xfId="52" applyFont="1" applyFill="1" applyBorder="1" applyAlignment="1">
      <alignment horizontal="center" vertical="center" shrinkToFit="1"/>
    </xf>
    <xf numFmtId="179" fontId="6" fillId="0" borderId="22" xfId="52" applyFont="1" applyFill="1" applyBorder="1" applyAlignment="1">
      <alignment horizontal="center" vertical="center" shrinkToFit="1"/>
    </xf>
    <xf numFmtId="179" fontId="6" fillId="0" borderId="21" xfId="52" applyFont="1" applyFill="1" applyBorder="1" applyAlignment="1">
      <alignment horizontal="center" vertical="center" shrinkToFit="1"/>
    </xf>
    <xf numFmtId="179" fontId="6" fillId="0" borderId="14" xfId="52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01" xfId="0" applyFont="1" applyFill="1" applyBorder="1" applyAlignment="1">
      <alignment horizontal="left" vertical="center"/>
    </xf>
    <xf numFmtId="178" fontId="4" fillId="0" borderId="106" xfId="51" applyNumberFormat="1" applyFont="1" applyFill="1" applyBorder="1" applyAlignment="1" applyProtection="1">
      <alignment horizontal="center" vertical="center" shrinkToFit="1"/>
      <protection/>
    </xf>
    <xf numFmtId="0" fontId="4" fillId="0" borderId="107" xfId="65" applyFont="1" applyBorder="1" applyAlignment="1">
      <alignment vertical="center"/>
      <protection/>
    </xf>
    <xf numFmtId="0" fontId="4" fillId="0" borderId="108" xfId="65" applyFont="1" applyBorder="1" applyAlignment="1">
      <alignment vertical="center" shrinkToFit="1"/>
      <protection/>
    </xf>
    <xf numFmtId="0" fontId="4" fillId="0" borderId="109" xfId="65" applyFont="1" applyBorder="1" applyAlignment="1">
      <alignment vertical="center"/>
      <protection/>
    </xf>
    <xf numFmtId="0" fontId="4" fillId="0" borderId="102" xfId="65" applyFont="1" applyBorder="1" applyAlignment="1">
      <alignment horizontal="center" vertical="center"/>
      <protection/>
    </xf>
    <xf numFmtId="0" fontId="18" fillId="0" borderId="0" xfId="66" applyFont="1" applyFill="1" applyAlignment="1">
      <alignment vertical="center"/>
      <protection/>
    </xf>
    <xf numFmtId="0" fontId="4" fillId="0" borderId="0" xfId="0" applyFont="1" applyFill="1" applyAlignment="1">
      <alignment horizontal="right" vertical="center"/>
    </xf>
    <xf numFmtId="179" fontId="8" fillId="0" borderId="22" xfId="66" applyNumberFormat="1" applyFont="1" applyFill="1" applyBorder="1" applyAlignment="1">
      <alignment horizontal="center" vertical="center"/>
      <protection/>
    </xf>
    <xf numFmtId="179" fontId="8" fillId="0" borderId="14" xfId="66" applyNumberFormat="1" applyFont="1" applyFill="1" applyBorder="1" applyAlignment="1">
      <alignment horizontal="center" vertical="center"/>
      <protection/>
    </xf>
    <xf numFmtId="179" fontId="8" fillId="0" borderId="13" xfId="66" applyNumberFormat="1" applyFont="1" applyFill="1" applyBorder="1" applyAlignment="1">
      <alignment horizontal="center" vertical="center"/>
      <protection/>
    </xf>
    <xf numFmtId="181" fontId="8" fillId="0" borderId="15" xfId="66" applyNumberFormat="1" applyFont="1" applyFill="1" applyBorder="1" applyAlignment="1">
      <alignment horizontal="center" vertical="center"/>
      <protection/>
    </xf>
    <xf numFmtId="181" fontId="8" fillId="0" borderId="110" xfId="66" applyNumberFormat="1" applyFont="1" applyFill="1" applyBorder="1" applyAlignment="1">
      <alignment horizontal="center" vertical="center"/>
      <protection/>
    </xf>
    <xf numFmtId="0" fontId="19" fillId="0" borderId="0" xfId="66" applyFont="1" applyFill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79" fontId="15" fillId="0" borderId="0" xfId="52" applyFont="1" applyFill="1" applyAlignment="1">
      <alignment horizontal="center" vertical="center"/>
    </xf>
    <xf numFmtId="179" fontId="54" fillId="0" borderId="80" xfId="52" applyFont="1" applyFill="1" applyBorder="1" applyAlignment="1">
      <alignment horizontal="center" vertical="center"/>
    </xf>
    <xf numFmtId="179" fontId="6" fillId="0" borderId="84" xfId="52" applyFont="1" applyFill="1" applyBorder="1" applyAlignment="1">
      <alignment horizontal="left" vertical="center"/>
    </xf>
    <xf numFmtId="179" fontId="6" fillId="0" borderId="111" xfId="52" applyFont="1" applyFill="1" applyBorder="1" applyAlignment="1">
      <alignment horizontal="left" vertical="center"/>
    </xf>
    <xf numFmtId="179" fontId="6" fillId="0" borderId="81" xfId="52" applyFont="1" applyFill="1" applyBorder="1" applyAlignment="1">
      <alignment horizontal="center" vertical="center"/>
    </xf>
    <xf numFmtId="179" fontId="6" fillId="0" borderId="86" xfId="52" applyFont="1" applyFill="1" applyBorder="1" applyAlignment="1">
      <alignment horizontal="center" vertical="center"/>
    </xf>
    <xf numFmtId="179" fontId="6" fillId="0" borderId="111" xfId="52" applyFont="1" applyFill="1" applyBorder="1" applyAlignment="1">
      <alignment horizontal="center" vertical="center"/>
    </xf>
    <xf numFmtId="179" fontId="54" fillId="0" borderId="88" xfId="52" applyFont="1" applyFill="1" applyBorder="1" applyAlignment="1">
      <alignment horizontal="center" vertical="center"/>
    </xf>
    <xf numFmtId="179" fontId="6" fillId="0" borderId="92" xfId="52" applyFont="1" applyFill="1" applyBorder="1" applyAlignment="1">
      <alignment horizontal="left" vertical="center"/>
    </xf>
    <xf numFmtId="179" fontId="6" fillId="0" borderId="112" xfId="52" applyFont="1" applyFill="1" applyBorder="1" applyAlignment="1">
      <alignment horizontal="left" vertical="center"/>
    </xf>
    <xf numFmtId="179" fontId="6" fillId="0" borderId="89" xfId="52" applyFont="1" applyFill="1" applyBorder="1" applyAlignment="1">
      <alignment horizontal="center" vertical="center"/>
    </xf>
    <xf numFmtId="179" fontId="6" fillId="0" borderId="94" xfId="52" applyFont="1" applyFill="1" applyBorder="1" applyAlignment="1">
      <alignment horizontal="center" vertical="center"/>
    </xf>
    <xf numFmtId="179" fontId="6" fillId="0" borderId="112" xfId="52" applyFont="1" applyFill="1" applyBorder="1" applyAlignment="1">
      <alignment horizontal="center" vertical="center"/>
    </xf>
    <xf numFmtId="179" fontId="54" fillId="0" borderId="113" xfId="52" applyFont="1" applyFill="1" applyBorder="1" applyAlignment="1">
      <alignment horizontal="center" vertical="center"/>
    </xf>
    <xf numFmtId="179" fontId="6" fillId="0" borderId="31" xfId="52" applyFont="1" applyFill="1" applyBorder="1" applyAlignment="1">
      <alignment horizontal="left" vertical="center"/>
    </xf>
    <xf numFmtId="179" fontId="6" fillId="0" borderId="114" xfId="52" applyFont="1" applyFill="1" applyBorder="1" applyAlignment="1">
      <alignment horizontal="left" vertical="center"/>
    </xf>
    <xf numFmtId="179" fontId="6" fillId="0" borderId="115" xfId="52" applyFont="1" applyFill="1" applyBorder="1" applyAlignment="1">
      <alignment horizontal="center" vertical="center"/>
    </xf>
    <xf numFmtId="179" fontId="6" fillId="0" borderId="96" xfId="52" applyFont="1" applyFill="1" applyBorder="1" applyAlignment="1">
      <alignment horizontal="center" vertical="center"/>
    </xf>
    <xf numFmtId="179" fontId="6" fillId="0" borderId="114" xfId="52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177" fontId="17" fillId="0" borderId="15" xfId="0" applyNumberFormat="1" applyFont="1" applyFill="1" applyBorder="1" applyAlignment="1">
      <alignment horizontal="center" vertical="center"/>
    </xf>
    <xf numFmtId="179" fontId="8" fillId="0" borderId="14" xfId="52" applyFont="1" applyFill="1" applyBorder="1" applyAlignment="1">
      <alignment horizontal="center" vertical="center"/>
    </xf>
    <xf numFmtId="179" fontId="8" fillId="0" borderId="22" xfId="52" applyFont="1" applyFill="1" applyBorder="1" applyAlignment="1">
      <alignment horizontal="center" vertical="center"/>
    </xf>
    <xf numFmtId="179" fontId="8" fillId="0" borderId="116" xfId="52" applyFont="1" applyFill="1" applyBorder="1" applyAlignment="1">
      <alignment horizontal="center" vertical="center"/>
    </xf>
    <xf numFmtId="179" fontId="8" fillId="0" borderId="110" xfId="52" applyFont="1" applyFill="1" applyBorder="1" applyAlignment="1">
      <alignment horizontal="center" vertical="center"/>
    </xf>
    <xf numFmtId="179" fontId="8" fillId="0" borderId="21" xfId="52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79" fontId="54" fillId="0" borderId="117" xfId="52" applyFont="1" applyFill="1" applyBorder="1" applyAlignment="1">
      <alignment horizontal="center" vertical="center"/>
    </xf>
    <xf numFmtId="179" fontId="6" fillId="0" borderId="102" xfId="52" applyFont="1" applyFill="1" applyBorder="1" applyAlignment="1">
      <alignment horizontal="left" vertical="center"/>
    </xf>
    <xf numFmtId="179" fontId="6" fillId="0" borderId="118" xfId="52" applyFont="1" applyFill="1" applyBorder="1" applyAlignment="1">
      <alignment horizontal="left" vertical="center"/>
    </xf>
    <xf numFmtId="179" fontId="6" fillId="0" borderId="119" xfId="52" applyFont="1" applyFill="1" applyBorder="1" applyAlignment="1">
      <alignment horizontal="center" vertical="center"/>
    </xf>
    <xf numFmtId="179" fontId="6" fillId="0" borderId="103" xfId="52" applyFont="1" applyFill="1" applyBorder="1" applyAlignment="1">
      <alignment horizontal="center" vertical="center"/>
    </xf>
    <xf numFmtId="179" fontId="6" fillId="0" borderId="118" xfId="52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176" fontId="6" fillId="0" borderId="48" xfId="49" applyFont="1" applyFill="1" applyBorder="1" applyAlignment="1" applyProtection="1">
      <alignment horizontal="center" vertical="center" shrinkToFit="1"/>
      <protection/>
    </xf>
    <xf numFmtId="176" fontId="6" fillId="0" borderId="120" xfId="49" applyFont="1" applyFill="1" applyBorder="1" applyAlignment="1" applyProtection="1">
      <alignment horizontal="center" vertical="center" shrinkToFit="1"/>
      <protection/>
    </xf>
    <xf numFmtId="176" fontId="6" fillId="0" borderId="46" xfId="49" applyFont="1" applyFill="1" applyBorder="1" applyAlignment="1" applyProtection="1">
      <alignment horizontal="center" vertical="center" shrinkToFit="1"/>
      <protection/>
    </xf>
    <xf numFmtId="176" fontId="6" fillId="0" borderId="121" xfId="49" applyFont="1" applyFill="1" applyBorder="1" applyAlignment="1" applyProtection="1">
      <alignment horizontal="center" vertical="center" shrinkToFit="1"/>
      <protection/>
    </xf>
    <xf numFmtId="176" fontId="6" fillId="0" borderId="49" xfId="49" applyFont="1" applyFill="1" applyBorder="1" applyAlignment="1" applyProtection="1">
      <alignment horizontal="center" vertical="center" shrinkToFit="1"/>
      <protection/>
    </xf>
    <xf numFmtId="176" fontId="6" fillId="0" borderId="53" xfId="49" applyFont="1" applyFill="1" applyBorder="1" applyAlignment="1" applyProtection="1">
      <alignment horizontal="center" vertical="center" shrinkToFit="1"/>
      <protection/>
    </xf>
    <xf numFmtId="176" fontId="6" fillId="0" borderId="122" xfId="49" applyFont="1" applyFill="1" applyBorder="1" applyAlignment="1" applyProtection="1">
      <alignment horizontal="center" vertical="center" shrinkToFit="1"/>
      <protection/>
    </xf>
    <xf numFmtId="176" fontId="6" fillId="0" borderId="51" xfId="49" applyFont="1" applyFill="1" applyBorder="1" applyAlignment="1" applyProtection="1">
      <alignment horizontal="center" vertical="center" shrinkToFit="1"/>
      <protection/>
    </xf>
    <xf numFmtId="176" fontId="6" fillId="0" borderId="123" xfId="49" applyFont="1" applyFill="1" applyBorder="1" applyAlignment="1" applyProtection="1">
      <alignment horizontal="center" vertical="center" shrinkToFit="1"/>
      <protection/>
    </xf>
    <xf numFmtId="176" fontId="6" fillId="0" borderId="54" xfId="49" applyFont="1" applyFill="1" applyBorder="1" applyAlignment="1" applyProtection="1">
      <alignment horizontal="center" vertical="center" shrinkToFit="1"/>
      <protection/>
    </xf>
    <xf numFmtId="176" fontId="6" fillId="0" borderId="58" xfId="49" applyFont="1" applyFill="1" applyBorder="1" applyAlignment="1" applyProtection="1">
      <alignment horizontal="center" vertical="center" shrinkToFit="1"/>
      <protection/>
    </xf>
    <xf numFmtId="176" fontId="6" fillId="0" borderId="124" xfId="49" applyFont="1" applyFill="1" applyBorder="1" applyAlignment="1" applyProtection="1">
      <alignment horizontal="center" vertical="center" shrinkToFit="1"/>
      <protection/>
    </xf>
    <xf numFmtId="176" fontId="6" fillId="0" borderId="56" xfId="49" applyFont="1" applyFill="1" applyBorder="1" applyAlignment="1" applyProtection="1">
      <alignment horizontal="center" vertical="center" shrinkToFit="1"/>
      <protection/>
    </xf>
    <xf numFmtId="176" fontId="6" fillId="0" borderId="125" xfId="49" applyFont="1" applyFill="1" applyBorder="1" applyAlignment="1" applyProtection="1">
      <alignment horizontal="center" vertical="center" shrinkToFit="1"/>
      <protection/>
    </xf>
    <xf numFmtId="176" fontId="6" fillId="0" borderId="59" xfId="49" applyFont="1" applyFill="1" applyBorder="1" applyAlignment="1" applyProtection="1">
      <alignment horizontal="center" vertical="center" shrinkToFit="1"/>
      <protection/>
    </xf>
    <xf numFmtId="176" fontId="8" fillId="0" borderId="10" xfId="49" applyFont="1" applyFill="1" applyBorder="1" applyAlignment="1" applyProtection="1">
      <alignment horizontal="center" vertical="center" shrinkToFit="1"/>
      <protection/>
    </xf>
    <xf numFmtId="176" fontId="8" fillId="0" borderId="64" xfId="49" applyFont="1" applyFill="1" applyBorder="1" applyAlignment="1" applyProtection="1">
      <alignment horizontal="center" vertical="center" shrinkToFit="1"/>
      <protection/>
    </xf>
    <xf numFmtId="176" fontId="8" fillId="0" borderId="65" xfId="49" applyFont="1" applyFill="1" applyBorder="1" applyAlignment="1" applyProtection="1">
      <alignment horizontal="center" vertical="center" shrinkToFit="1"/>
      <protection/>
    </xf>
    <xf numFmtId="176" fontId="8" fillId="0" borderId="66" xfId="49" applyFont="1" applyFill="1" applyBorder="1" applyAlignment="1" applyProtection="1">
      <alignment horizontal="center" vertical="center" shrinkToFit="1"/>
      <protection/>
    </xf>
    <xf numFmtId="176" fontId="6" fillId="0" borderId="70" xfId="49" applyFont="1" applyFill="1" applyBorder="1" applyAlignment="1" applyProtection="1">
      <alignment horizontal="center" vertical="center" shrinkToFit="1"/>
      <protection/>
    </xf>
    <xf numFmtId="176" fontId="6" fillId="0" borderId="72" xfId="49" applyFont="1" applyFill="1" applyBorder="1" applyAlignment="1" applyProtection="1">
      <alignment horizontal="center" vertical="center" shrinkToFit="1"/>
      <protection/>
    </xf>
    <xf numFmtId="176" fontId="6" fillId="0" borderId="68" xfId="49" applyFont="1" applyFill="1" applyBorder="1" applyAlignment="1" applyProtection="1">
      <alignment horizontal="center" vertical="center" shrinkToFit="1"/>
      <protection/>
    </xf>
    <xf numFmtId="176" fontId="6" fillId="0" borderId="73" xfId="49" applyFont="1" applyFill="1" applyBorder="1" applyAlignment="1" applyProtection="1">
      <alignment horizontal="center" vertical="center" shrinkToFit="1"/>
      <protection/>
    </xf>
    <xf numFmtId="176" fontId="6" fillId="0" borderId="71" xfId="49" applyFont="1" applyFill="1" applyBorder="1" applyAlignment="1" applyProtection="1">
      <alignment horizontal="center" vertical="center" shrinkToFit="1"/>
      <protection/>
    </xf>
    <xf numFmtId="177" fontId="8" fillId="0" borderId="10" xfId="0" applyNumberFormat="1" applyFont="1" applyFill="1" applyBorder="1" applyAlignment="1">
      <alignment vertical="center" shrinkToFit="1"/>
    </xf>
    <xf numFmtId="0" fontId="54" fillId="0" borderId="117" xfId="66" applyNumberFormat="1" applyFont="1" applyFill="1" applyBorder="1" applyAlignment="1" quotePrefix="1">
      <alignment horizontal="center" vertical="center" wrapText="1"/>
      <protection/>
    </xf>
    <xf numFmtId="0" fontId="54" fillId="0" borderId="25" xfId="66" applyNumberFormat="1" applyFont="1" applyFill="1" applyBorder="1" applyAlignment="1" quotePrefix="1">
      <alignment vertical="center" wrapText="1"/>
      <protection/>
    </xf>
    <xf numFmtId="0" fontId="7" fillId="0" borderId="34" xfId="0" applyFont="1" applyFill="1" applyBorder="1" applyAlignment="1">
      <alignment horizontal="left" vertical="center"/>
    </xf>
    <xf numFmtId="0" fontId="7" fillId="0" borderId="126" xfId="0" applyFont="1" applyFill="1" applyBorder="1" applyAlignment="1">
      <alignment horizontal="left" vertical="center"/>
    </xf>
    <xf numFmtId="177" fontId="7" fillId="0" borderId="127" xfId="0" applyNumberFormat="1" applyFont="1" applyFill="1" applyBorder="1" applyAlignment="1">
      <alignment horizontal="center" vertical="center" shrinkToFit="1"/>
    </xf>
    <xf numFmtId="177" fontId="8" fillId="0" borderId="40" xfId="0" applyNumberFormat="1" applyFont="1" applyFill="1" applyBorder="1" applyAlignment="1">
      <alignment vertical="center" shrinkToFit="1"/>
    </xf>
    <xf numFmtId="176" fontId="8" fillId="0" borderId="34" xfId="49" applyFont="1" applyFill="1" applyBorder="1" applyAlignment="1" applyProtection="1">
      <alignment horizontal="center" vertical="center" shrinkToFit="1"/>
      <protection/>
    </xf>
    <xf numFmtId="176" fontId="8" fillId="0" borderId="128" xfId="49" applyFont="1" applyFill="1" applyBorder="1" applyAlignment="1" applyProtection="1">
      <alignment horizontal="center" vertical="center" shrinkToFit="1"/>
      <protection/>
    </xf>
    <xf numFmtId="176" fontId="8" fillId="0" borderId="40" xfId="49" applyFont="1" applyFill="1" applyBorder="1" applyAlignment="1" applyProtection="1">
      <alignment horizontal="center" vertical="center" shrinkToFit="1"/>
      <protection/>
    </xf>
    <xf numFmtId="176" fontId="8" fillId="0" borderId="129" xfId="49" applyFont="1" applyFill="1" applyBorder="1" applyAlignment="1" applyProtection="1">
      <alignment horizontal="center" vertical="center" shrinkToFit="1"/>
      <protection/>
    </xf>
    <xf numFmtId="176" fontId="8" fillId="0" borderId="36" xfId="49" applyFont="1" applyFill="1" applyBorder="1" applyAlignment="1" applyProtection="1">
      <alignment horizontal="center" vertical="center" shrinkToFit="1"/>
      <protection/>
    </xf>
    <xf numFmtId="176" fontId="8" fillId="0" borderId="38" xfId="49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left" vertical="center"/>
    </xf>
    <xf numFmtId="0" fontId="7" fillId="0" borderId="130" xfId="0" applyFont="1" applyFill="1" applyBorder="1" applyAlignment="1">
      <alignment vertical="center"/>
    </xf>
    <xf numFmtId="177" fontId="7" fillId="0" borderId="131" xfId="0" applyNumberFormat="1" applyFont="1" applyFill="1" applyBorder="1" applyAlignment="1">
      <alignment horizontal="center" vertical="center" shrinkToFit="1"/>
    </xf>
    <xf numFmtId="177" fontId="8" fillId="0" borderId="41" xfId="0" applyNumberFormat="1" applyFont="1" applyFill="1" applyBorder="1" applyAlignment="1">
      <alignment vertical="center" shrinkToFit="1"/>
    </xf>
    <xf numFmtId="176" fontId="8" fillId="0" borderId="35" xfId="49" applyFont="1" applyFill="1" applyBorder="1" applyAlignment="1" applyProtection="1">
      <alignment horizontal="center" vertical="center" shrinkToFit="1"/>
      <protection/>
    </xf>
    <xf numFmtId="176" fontId="8" fillId="0" borderId="132" xfId="49" applyFont="1" applyFill="1" applyBorder="1" applyAlignment="1" applyProtection="1">
      <alignment horizontal="center" vertical="center" shrinkToFit="1"/>
      <protection/>
    </xf>
    <xf numFmtId="176" fontId="8" fillId="0" borderId="41" xfId="49" applyFont="1" applyFill="1" applyBorder="1" applyAlignment="1" applyProtection="1">
      <alignment horizontal="center" vertical="center" shrinkToFit="1"/>
      <protection/>
    </xf>
    <xf numFmtId="176" fontId="8" fillId="0" borderId="133" xfId="49" applyFont="1" applyFill="1" applyBorder="1" applyAlignment="1" applyProtection="1">
      <alignment horizontal="center" vertical="center" shrinkToFit="1"/>
      <protection/>
    </xf>
    <xf numFmtId="176" fontId="8" fillId="0" borderId="37" xfId="49" applyFont="1" applyFill="1" applyBorder="1" applyAlignment="1" applyProtection="1">
      <alignment horizontal="center" vertical="center" shrinkToFit="1"/>
      <protection/>
    </xf>
    <xf numFmtId="176" fontId="8" fillId="0" borderId="39" xfId="49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>
      <alignment horizontal="left" vertical="center"/>
    </xf>
    <xf numFmtId="0" fontId="4" fillId="0" borderId="135" xfId="0" applyFont="1" applyFill="1" applyBorder="1" applyAlignment="1">
      <alignment horizontal="left" vertical="center"/>
    </xf>
    <xf numFmtId="0" fontId="4" fillId="0" borderId="136" xfId="0" applyFont="1" applyFill="1" applyBorder="1" applyAlignment="1">
      <alignment horizontal="left" vertical="center" shrinkToFit="1"/>
    </xf>
    <xf numFmtId="0" fontId="4" fillId="0" borderId="137" xfId="0" applyFont="1" applyFill="1" applyBorder="1" applyAlignment="1">
      <alignment horizontal="center" vertical="center" shrinkToFit="1"/>
    </xf>
    <xf numFmtId="176" fontId="6" fillId="0" borderId="138" xfId="49" applyFont="1" applyFill="1" applyBorder="1" applyAlignment="1" applyProtection="1">
      <alignment horizontal="center" vertical="center" shrinkToFit="1"/>
      <protection/>
    </xf>
    <xf numFmtId="176" fontId="4" fillId="0" borderId="139" xfId="49" applyFont="1" applyFill="1" applyBorder="1" applyAlignment="1" applyProtection="1">
      <alignment horizontal="center" vertical="center" shrinkToFit="1"/>
      <protection/>
    </xf>
    <xf numFmtId="176" fontId="6" fillId="0" borderId="137" xfId="49" applyFont="1" applyFill="1" applyBorder="1" applyAlignment="1" applyProtection="1">
      <alignment horizontal="center" vertical="center" shrinkToFit="1"/>
      <protection/>
    </xf>
    <xf numFmtId="176" fontId="6" fillId="0" borderId="140" xfId="49" applyFont="1" applyFill="1" applyBorder="1" applyAlignment="1" applyProtection="1">
      <alignment horizontal="center" vertical="center" shrinkToFit="1"/>
      <protection/>
    </xf>
    <xf numFmtId="176" fontId="6" fillId="0" borderId="135" xfId="49" applyFont="1" applyFill="1" applyBorder="1" applyAlignment="1" applyProtection="1">
      <alignment horizontal="center" vertical="center" shrinkToFit="1"/>
      <protection/>
    </xf>
    <xf numFmtId="176" fontId="6" fillId="0" borderId="141" xfId="49" applyFont="1" applyFill="1" applyBorder="1" applyAlignment="1" applyProtection="1">
      <alignment horizontal="center" vertical="center" shrinkToFit="1"/>
      <protection/>
    </xf>
    <xf numFmtId="176" fontId="6" fillId="0" borderId="139" xfId="49" applyFont="1" applyFill="1" applyBorder="1" applyAlignment="1" applyProtection="1">
      <alignment horizontal="center" vertical="center" shrinkToFit="1"/>
      <protection/>
    </xf>
    <xf numFmtId="176" fontId="6" fillId="0" borderId="142" xfId="49" applyFont="1" applyFill="1" applyBorder="1" applyAlignment="1" applyProtection="1">
      <alignment horizontal="center" vertical="center" shrinkToFit="1"/>
      <protection/>
    </xf>
    <xf numFmtId="0" fontId="4" fillId="0" borderId="143" xfId="0" applyFont="1" applyFill="1" applyBorder="1" applyAlignment="1">
      <alignment horizontal="left" vertical="center"/>
    </xf>
    <xf numFmtId="0" fontId="4" fillId="0" borderId="144" xfId="0" applyFont="1" applyFill="1" applyBorder="1" applyAlignment="1">
      <alignment vertical="center"/>
    </xf>
    <xf numFmtId="0" fontId="4" fillId="0" borderId="145" xfId="0" applyFont="1" applyFill="1" applyBorder="1" applyAlignment="1">
      <alignment horizontal="left" vertical="center" shrinkToFit="1"/>
    </xf>
    <xf numFmtId="0" fontId="4" fillId="0" borderId="146" xfId="0" applyFont="1" applyFill="1" applyBorder="1" applyAlignment="1">
      <alignment horizontal="center" vertical="center" shrinkToFit="1"/>
    </xf>
    <xf numFmtId="176" fontId="6" fillId="0" borderId="147" xfId="49" applyFont="1" applyFill="1" applyBorder="1" applyAlignment="1" applyProtection="1">
      <alignment horizontal="center" vertical="center" shrinkToFit="1"/>
      <protection/>
    </xf>
    <xf numFmtId="176" fontId="4" fillId="0" borderId="148" xfId="49" applyFont="1" applyFill="1" applyBorder="1" applyAlignment="1" applyProtection="1">
      <alignment horizontal="center" vertical="center" shrinkToFit="1"/>
      <protection/>
    </xf>
    <xf numFmtId="176" fontId="6" fillId="0" borderId="146" xfId="49" applyFont="1" applyFill="1" applyBorder="1" applyAlignment="1" applyProtection="1">
      <alignment horizontal="center" vertical="center" shrinkToFit="1"/>
      <protection/>
    </xf>
    <xf numFmtId="176" fontId="6" fillId="0" borderId="149" xfId="49" applyFont="1" applyFill="1" applyBorder="1" applyAlignment="1" applyProtection="1">
      <alignment horizontal="center" vertical="center" shrinkToFit="1"/>
      <protection/>
    </xf>
    <xf numFmtId="176" fontId="6" fillId="0" borderId="144" xfId="49" applyFont="1" applyFill="1" applyBorder="1" applyAlignment="1" applyProtection="1">
      <alignment horizontal="center" vertical="center" shrinkToFit="1"/>
      <protection/>
    </xf>
    <xf numFmtId="176" fontId="6" fillId="0" borderId="150" xfId="49" applyFont="1" applyFill="1" applyBorder="1" applyAlignment="1" applyProtection="1">
      <alignment horizontal="center" vertical="center" shrinkToFit="1"/>
      <protection/>
    </xf>
    <xf numFmtId="176" fontId="6" fillId="0" borderId="148" xfId="49" applyFont="1" applyFill="1" applyBorder="1" applyAlignment="1" applyProtection="1">
      <alignment horizontal="center" vertical="center" shrinkToFit="1"/>
      <protection/>
    </xf>
    <xf numFmtId="176" fontId="6" fillId="0" borderId="151" xfId="49" applyFont="1" applyFill="1" applyBorder="1" applyAlignment="1" applyProtection="1">
      <alignment horizontal="center" vertical="center" shrinkToFit="1"/>
      <protection/>
    </xf>
    <xf numFmtId="0" fontId="54" fillId="0" borderId="152" xfId="66" applyNumberFormat="1" applyFont="1" applyFill="1" applyBorder="1" applyAlignment="1" quotePrefix="1">
      <alignment vertical="center" wrapText="1"/>
      <protection/>
    </xf>
    <xf numFmtId="0" fontId="54" fillId="0" borderId="32" xfId="66" applyNumberFormat="1" applyFont="1" applyFill="1" applyBorder="1" applyAlignment="1" quotePrefix="1">
      <alignment horizontal="center" vertical="center" wrapText="1"/>
      <protection/>
    </xf>
    <xf numFmtId="0" fontId="54" fillId="0" borderId="30" xfId="66" applyNumberFormat="1" applyFont="1" applyFill="1" applyBorder="1" applyAlignment="1" quotePrefix="1">
      <alignment vertical="center" wrapText="1"/>
      <protection/>
    </xf>
    <xf numFmtId="0" fontId="54" fillId="0" borderId="107" xfId="66" applyNumberFormat="1" applyFont="1" applyFill="1" applyBorder="1" applyAlignment="1" quotePrefix="1">
      <alignment vertical="center" wrapText="1"/>
      <protection/>
    </xf>
    <xf numFmtId="0" fontId="54" fillId="0" borderId="102" xfId="66" applyNumberFormat="1" applyFont="1" applyFill="1" applyBorder="1" applyAlignment="1" quotePrefix="1">
      <alignment horizontal="center" vertical="center" wrapText="1"/>
      <protection/>
    </xf>
    <xf numFmtId="0" fontId="54" fillId="0" borderId="109" xfId="66" applyNumberFormat="1" applyFont="1" applyFill="1" applyBorder="1" applyAlignment="1" quotePrefix="1">
      <alignment vertical="center" wrapText="1"/>
      <protection/>
    </xf>
    <xf numFmtId="0" fontId="15" fillId="0" borderId="85" xfId="0" applyFont="1" applyFill="1" applyBorder="1" applyAlignment="1">
      <alignment horizontal="left" vertical="center"/>
    </xf>
    <xf numFmtId="0" fontId="15" fillId="0" borderId="93" xfId="0" applyFont="1" applyFill="1" applyBorder="1" applyAlignment="1">
      <alignment horizontal="left" vertical="center"/>
    </xf>
    <xf numFmtId="0" fontId="15" fillId="0" borderId="99" xfId="0" applyFont="1" applyFill="1" applyBorder="1" applyAlignment="1">
      <alignment horizontal="left" vertical="center"/>
    </xf>
    <xf numFmtId="0" fontId="15" fillId="0" borderId="78" xfId="0" applyFont="1" applyFill="1" applyBorder="1" applyAlignment="1">
      <alignment horizontal="left" vertical="center"/>
    </xf>
    <xf numFmtId="0" fontId="15" fillId="0" borderId="92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5" fillId="0" borderId="102" xfId="0" applyFont="1" applyFill="1" applyBorder="1" applyAlignment="1">
      <alignment horizontal="left" vertical="center"/>
    </xf>
    <xf numFmtId="0" fontId="15" fillId="0" borderId="84" xfId="0" applyFont="1" applyFill="1" applyBorder="1" applyAlignment="1">
      <alignment horizontal="left" vertical="center"/>
    </xf>
    <xf numFmtId="0" fontId="15" fillId="0" borderId="79" xfId="0" applyFont="1" applyFill="1" applyBorder="1" applyAlignment="1">
      <alignment horizontal="left" vertical="center"/>
    </xf>
    <xf numFmtId="0" fontId="15" fillId="0" borderId="94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6" xfId="0" applyFont="1" applyFill="1" applyBorder="1" applyAlignment="1">
      <alignment horizontal="left" vertical="center"/>
    </xf>
    <xf numFmtId="0" fontId="15" fillId="0" borderId="87" xfId="0" applyFont="1" applyFill="1" applyBorder="1" applyAlignment="1">
      <alignment horizontal="left" vertical="center"/>
    </xf>
    <xf numFmtId="0" fontId="15" fillId="0" borderId="100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/>
    </xf>
    <xf numFmtId="0" fontId="15" fillId="0" borderId="110" xfId="0" applyFont="1" applyFill="1" applyBorder="1" applyAlignment="1">
      <alignment shrinkToFit="1"/>
    </xf>
    <xf numFmtId="0" fontId="15" fillId="0" borderId="22" xfId="0" applyFont="1" applyFill="1" applyBorder="1" applyAlignment="1">
      <alignment horizontal="left" shrinkToFit="1"/>
    </xf>
    <xf numFmtId="0" fontId="17" fillId="0" borderId="22" xfId="0" applyFont="1" applyFill="1" applyBorder="1" applyAlignment="1">
      <alignment horizontal="left" shrinkToFit="1"/>
    </xf>
    <xf numFmtId="0" fontId="54" fillId="0" borderId="23" xfId="52" applyNumberFormat="1" applyFont="1" applyFill="1" applyBorder="1" applyAlignment="1">
      <alignment horizontal="center" vertical="center" wrapText="1"/>
    </xf>
    <xf numFmtId="0" fontId="4" fillId="0" borderId="30" xfId="65" applyFont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0" fontId="4" fillId="0" borderId="153" xfId="51" applyNumberFormat="1" applyFont="1" applyFill="1" applyBorder="1" applyAlignment="1" applyProtection="1">
      <alignment horizontal="center" vertical="center"/>
      <protection/>
    </xf>
    <xf numFmtId="0" fontId="4" fillId="0" borderId="154" xfId="51" applyNumberFormat="1" applyFont="1" applyFill="1" applyBorder="1" applyAlignment="1" applyProtection="1">
      <alignment horizontal="center" vertical="center"/>
      <protection/>
    </xf>
    <xf numFmtId="0" fontId="4" fillId="0" borderId="155" xfId="51" applyNumberFormat="1" applyFont="1" applyFill="1" applyBorder="1" applyAlignment="1" applyProtection="1">
      <alignment horizontal="center" vertical="center"/>
      <protection/>
    </xf>
    <xf numFmtId="0" fontId="4" fillId="0" borderId="156" xfId="51" applyNumberFormat="1" applyFont="1" applyFill="1" applyBorder="1" applyAlignment="1" applyProtection="1">
      <alignment horizontal="center" vertical="center"/>
      <protection/>
    </xf>
    <xf numFmtId="0" fontId="4" fillId="0" borderId="157" xfId="51" applyNumberFormat="1" applyFont="1" applyFill="1" applyBorder="1" applyAlignment="1" applyProtection="1">
      <alignment horizontal="center" vertical="center"/>
      <protection/>
    </xf>
    <xf numFmtId="179" fontId="6" fillId="0" borderId="107" xfId="53" applyNumberFormat="1" applyFont="1" applyBorder="1" applyAlignment="1">
      <alignment vertical="center"/>
    </xf>
    <xf numFmtId="179" fontId="6" fillId="0" borderId="152" xfId="53" applyNumberFormat="1" applyFont="1" applyBorder="1" applyAlignment="1">
      <alignment vertical="center"/>
    </xf>
    <xf numFmtId="0" fontId="12" fillId="0" borderId="107" xfId="67" applyNumberFormat="1" applyFont="1" applyBorder="1" applyAlignment="1">
      <alignment horizontal="center" vertical="center" shrinkToFit="1"/>
      <protection/>
    </xf>
    <xf numFmtId="0" fontId="12" fillId="0" borderId="152" xfId="67" applyNumberFormat="1" applyFont="1" applyBorder="1" applyAlignment="1">
      <alignment horizontal="center" vertical="center" shrinkToFit="1"/>
      <protection/>
    </xf>
    <xf numFmtId="0" fontId="12" fillId="0" borderId="33" xfId="67" applyNumberFormat="1" applyFont="1" applyBorder="1" applyAlignment="1">
      <alignment horizontal="center" vertical="center" shrinkToFit="1"/>
      <protection/>
    </xf>
    <xf numFmtId="179" fontId="6" fillId="0" borderId="33" xfId="53" applyNumberFormat="1" applyFont="1" applyBorder="1" applyAlignment="1">
      <alignment vertical="center"/>
    </xf>
    <xf numFmtId="179" fontId="6" fillId="0" borderId="158" xfId="53" applyNumberFormat="1" applyFont="1" applyBorder="1" applyAlignment="1">
      <alignment vertical="center"/>
    </xf>
    <xf numFmtId="179" fontId="6" fillId="33" borderId="33" xfId="53" applyNumberFormat="1" applyFont="1" applyFill="1" applyBorder="1" applyAlignment="1">
      <alignment vertical="center"/>
    </xf>
    <xf numFmtId="179" fontId="6" fillId="33" borderId="158" xfId="53" applyNumberFormat="1" applyFont="1" applyFill="1" applyBorder="1" applyAlignment="1">
      <alignment vertical="center"/>
    </xf>
    <xf numFmtId="179" fontId="6" fillId="33" borderId="152" xfId="53" applyNumberFormat="1" applyFont="1" applyFill="1" applyBorder="1" applyAlignment="1">
      <alignment vertical="center"/>
    </xf>
    <xf numFmtId="179" fontId="6" fillId="0" borderId="94" xfId="53" applyNumberFormat="1" applyFont="1" applyBorder="1" applyAlignment="1">
      <alignment vertical="center"/>
    </xf>
    <xf numFmtId="179" fontId="6" fillId="33" borderId="94" xfId="53" applyNumberFormat="1" applyFont="1" applyFill="1" applyBorder="1" applyAlignment="1">
      <alignment vertical="center"/>
    </xf>
    <xf numFmtId="179" fontId="6" fillId="0" borderId="96" xfId="53" applyNumberFormat="1" applyFont="1" applyBorder="1" applyAlignment="1">
      <alignment vertical="center"/>
    </xf>
    <xf numFmtId="179" fontId="6" fillId="33" borderId="96" xfId="53" applyNumberFormat="1" applyFont="1" applyFill="1" applyBorder="1" applyAlignment="1">
      <alignment vertical="center"/>
    </xf>
    <xf numFmtId="179" fontId="8" fillId="0" borderId="116" xfId="53" applyNumberFormat="1" applyFont="1" applyBorder="1" applyAlignment="1">
      <alignment vertical="center"/>
    </xf>
    <xf numFmtId="0" fontId="4" fillId="0" borderId="104" xfId="65" applyFont="1" applyBorder="1" applyAlignment="1">
      <alignment horizontal="center" vertical="center" shrinkToFit="1"/>
      <protection/>
    </xf>
    <xf numFmtId="0" fontId="4" fillId="0" borderId="159" xfId="65" applyFont="1" applyBorder="1" applyAlignment="1">
      <alignment vertical="center" shrinkToFit="1"/>
      <protection/>
    </xf>
    <xf numFmtId="0" fontId="4" fillId="0" borderId="17" xfId="67" applyNumberFormat="1" applyFont="1" applyBorder="1" applyAlignment="1">
      <alignment vertical="center" shrinkToFit="1"/>
      <protection/>
    </xf>
    <xf numFmtId="0" fontId="4" fillId="0" borderId="90" xfId="67" applyNumberFormat="1" applyFont="1" applyBorder="1" applyAlignment="1">
      <alignment vertical="center" shrinkToFit="1"/>
      <protection/>
    </xf>
    <xf numFmtId="0" fontId="4" fillId="0" borderId="90" xfId="65" applyFont="1" applyBorder="1" applyAlignment="1">
      <alignment vertical="center" shrinkToFit="1"/>
      <protection/>
    </xf>
    <xf numFmtId="0" fontId="4" fillId="0" borderId="97" xfId="67" applyNumberFormat="1" applyFont="1" applyBorder="1" applyAlignment="1">
      <alignment vertical="center" shrinkToFit="1"/>
      <protection/>
    </xf>
    <xf numFmtId="179" fontId="8" fillId="0" borderId="110" xfId="53" applyNumberFormat="1" applyFont="1" applyBorder="1" applyAlignment="1">
      <alignment vertical="center"/>
    </xf>
    <xf numFmtId="179" fontId="6" fillId="0" borderId="92" xfId="53" applyNumberFormat="1" applyFont="1" applyBorder="1" applyAlignment="1">
      <alignment vertical="center"/>
    </xf>
    <xf numFmtId="179" fontId="6" fillId="0" borderId="112" xfId="53" applyNumberFormat="1" applyFont="1" applyBorder="1" applyAlignment="1">
      <alignment vertical="center"/>
    </xf>
    <xf numFmtId="179" fontId="6" fillId="0" borderId="31" xfId="53" applyNumberFormat="1" applyFont="1" applyBorder="1" applyAlignment="1">
      <alignment vertical="center"/>
    </xf>
    <xf numFmtId="179" fontId="6" fillId="0" borderId="114" xfId="53" applyNumberFormat="1" applyFont="1" applyBorder="1" applyAlignment="1">
      <alignment vertical="center"/>
    </xf>
    <xf numFmtId="0" fontId="12" fillId="0" borderId="92" xfId="67" applyNumberFormat="1" applyFont="1" applyBorder="1" applyAlignment="1">
      <alignment horizontal="center" vertical="center" shrinkToFit="1"/>
      <protection/>
    </xf>
    <xf numFmtId="0" fontId="12" fillId="0" borderId="112" xfId="67" applyNumberFormat="1" applyFont="1" applyBorder="1" applyAlignment="1">
      <alignment horizontal="center" vertical="center" shrinkToFit="1"/>
      <protection/>
    </xf>
    <xf numFmtId="0" fontId="12" fillId="0" borderId="112" xfId="65" applyFont="1" applyBorder="1" applyAlignment="1">
      <alignment horizontal="center" vertical="center" shrinkToFit="1"/>
      <protection/>
    </xf>
    <xf numFmtId="0" fontId="12" fillId="0" borderId="31" xfId="67" applyNumberFormat="1" applyFont="1" applyBorder="1" applyAlignment="1">
      <alignment horizontal="center" vertical="center" shrinkToFit="1"/>
      <protection/>
    </xf>
    <xf numFmtId="0" fontId="12" fillId="0" borderId="114" xfId="67" applyNumberFormat="1" applyFont="1" applyBorder="1" applyAlignment="1">
      <alignment horizontal="center" vertical="center" shrinkToFit="1"/>
      <protection/>
    </xf>
    <xf numFmtId="0" fontId="12" fillId="0" borderId="92" xfId="65" applyFont="1" applyBorder="1" applyAlignment="1">
      <alignment horizontal="center" vertical="center" shrinkToFit="1"/>
      <protection/>
    </xf>
    <xf numFmtId="179" fontId="6" fillId="33" borderId="89" xfId="53" applyNumberFormat="1" applyFont="1" applyFill="1" applyBorder="1" applyAlignment="1">
      <alignment vertical="center"/>
    </xf>
    <xf numFmtId="179" fontId="6" fillId="0" borderId="89" xfId="53" applyNumberFormat="1" applyFont="1" applyBorder="1" applyAlignment="1">
      <alignment vertical="center"/>
    </xf>
    <xf numFmtId="179" fontId="6" fillId="0" borderId="115" xfId="53" applyNumberFormat="1" applyFont="1" applyBorder="1" applyAlignment="1">
      <alignment vertical="center"/>
    </xf>
    <xf numFmtId="0" fontId="12" fillId="0" borderId="91" xfId="67" applyNumberFormat="1" applyFont="1" applyBorder="1" applyAlignment="1">
      <alignment horizontal="center" vertical="center" shrinkToFit="1"/>
      <protection/>
    </xf>
    <xf numFmtId="0" fontId="12" fillId="0" borderId="91" xfId="65" applyFont="1" applyBorder="1" applyAlignment="1">
      <alignment horizontal="center" vertical="center" shrinkToFit="1"/>
      <protection/>
    </xf>
    <xf numFmtId="0" fontId="12" fillId="0" borderId="98" xfId="67" applyNumberFormat="1" applyFont="1" applyBorder="1" applyAlignment="1">
      <alignment horizontal="center" vertical="center" shrinkToFit="1"/>
      <protection/>
    </xf>
    <xf numFmtId="0" fontId="4" fillId="0" borderId="27" xfId="67" applyNumberFormat="1" applyFont="1" applyBorder="1" applyAlignment="1">
      <alignment horizontal="center" vertical="center"/>
      <protection/>
    </xf>
    <xf numFmtId="179" fontId="6" fillId="0" borderId="160" xfId="53" applyNumberFormat="1" applyFont="1" applyBorder="1" applyAlignment="1">
      <alignment vertical="center"/>
    </xf>
    <xf numFmtId="0" fontId="4" fillId="0" borderId="23" xfId="67" applyNumberFormat="1" applyFont="1" applyBorder="1" applyAlignment="1">
      <alignment horizontal="center" vertical="center"/>
      <protection/>
    </xf>
    <xf numFmtId="179" fontId="6" fillId="33" borderId="91" xfId="53" applyNumberFormat="1" applyFont="1" applyFill="1" applyBorder="1" applyAlignment="1">
      <alignment vertical="center"/>
    </xf>
    <xf numFmtId="179" fontId="6" fillId="0" borderId="91" xfId="53" applyNumberFormat="1" applyFont="1" applyBorder="1" applyAlignment="1">
      <alignment vertical="center"/>
    </xf>
    <xf numFmtId="179" fontId="6" fillId="0" borderId="98" xfId="53" applyNumberFormat="1" applyFont="1" applyBorder="1" applyAlignment="1">
      <alignment vertical="center"/>
    </xf>
    <xf numFmtId="179" fontId="6" fillId="33" borderId="115" xfId="53" applyNumberFormat="1" applyFont="1" applyFill="1" applyBorder="1" applyAlignment="1">
      <alignment vertical="center"/>
    </xf>
    <xf numFmtId="0" fontId="4" fillId="0" borderId="24" xfId="67" applyNumberFormat="1" applyFont="1" applyBorder="1" applyAlignment="1">
      <alignment horizontal="center" vertical="center"/>
      <protection/>
    </xf>
    <xf numFmtId="179" fontId="6" fillId="33" borderId="112" xfId="53" applyNumberFormat="1" applyFont="1" applyFill="1" applyBorder="1" applyAlignment="1">
      <alignment vertical="center"/>
    </xf>
    <xf numFmtId="179" fontId="6" fillId="33" borderId="114" xfId="53" applyNumberFormat="1" applyFont="1" applyFill="1" applyBorder="1" applyAlignment="1">
      <alignment vertical="center"/>
    </xf>
    <xf numFmtId="0" fontId="4" fillId="0" borderId="27" xfId="65" applyFont="1" applyBorder="1" applyAlignment="1">
      <alignment horizontal="center" vertical="center"/>
      <protection/>
    </xf>
    <xf numFmtId="179" fontId="6" fillId="33" borderId="160" xfId="53" applyNumberFormat="1" applyFont="1" applyFill="1" applyBorder="1" applyAlignment="1">
      <alignment vertical="center"/>
    </xf>
    <xf numFmtId="179" fontId="6" fillId="33" borderId="98" xfId="53" applyNumberFormat="1" applyFont="1" applyFill="1" applyBorder="1" applyAlignment="1">
      <alignment vertical="center"/>
    </xf>
    <xf numFmtId="0" fontId="4" fillId="0" borderId="92" xfId="65" applyFont="1" applyBorder="1" applyAlignment="1">
      <alignment vertical="center"/>
      <protection/>
    </xf>
    <xf numFmtId="0" fontId="4" fillId="0" borderId="31" xfId="65" applyFont="1" applyBorder="1" applyAlignment="1">
      <alignment vertical="center"/>
      <protection/>
    </xf>
    <xf numFmtId="0" fontId="54" fillId="0" borderId="109" xfId="66" applyFont="1" applyFill="1" applyBorder="1" applyAlignment="1">
      <alignment horizontal="left" vertical="center"/>
      <protection/>
    </xf>
    <xf numFmtId="0" fontId="54" fillId="0" borderId="30" xfId="66" applyFont="1" applyFill="1" applyBorder="1" applyAlignment="1">
      <alignment vertical="center"/>
      <protection/>
    </xf>
    <xf numFmtId="0" fontId="54" fillId="0" borderId="107" xfId="66" applyFont="1" applyFill="1" applyBorder="1" applyAlignment="1">
      <alignment horizontal="left" vertical="center"/>
      <protection/>
    </xf>
    <xf numFmtId="0" fontId="54" fillId="0" borderId="152" xfId="66" applyFont="1" applyFill="1" applyBorder="1" applyAlignment="1">
      <alignment vertical="center"/>
      <protection/>
    </xf>
    <xf numFmtId="179" fontId="6" fillId="0" borderId="107" xfId="66" applyNumberFormat="1" applyFont="1" applyFill="1" applyBorder="1" applyAlignment="1">
      <alignment horizontal="center" vertical="center"/>
      <protection/>
    </xf>
    <xf numFmtId="179" fontId="6" fillId="0" borderId="109" xfId="66" applyNumberFormat="1" applyFont="1" applyFill="1" applyBorder="1" applyAlignment="1">
      <alignment horizontal="center" vertical="center"/>
      <protection/>
    </xf>
    <xf numFmtId="179" fontId="6" fillId="0" borderId="92" xfId="66" applyNumberFormat="1" applyFont="1" applyFill="1" applyBorder="1" applyAlignment="1">
      <alignment horizontal="center" vertical="center"/>
      <protection/>
    </xf>
    <xf numFmtId="0" fontId="54" fillId="0" borderId="16" xfId="66" applyNumberFormat="1" applyFont="1" applyFill="1" applyBorder="1" applyAlignment="1" quotePrefix="1">
      <alignment vertical="center" wrapText="1"/>
      <protection/>
    </xf>
    <xf numFmtId="179" fontId="6" fillId="0" borderId="152" xfId="66" applyNumberFormat="1" applyFont="1" applyFill="1" applyBorder="1" applyAlignment="1">
      <alignment horizontal="center" vertical="center"/>
      <protection/>
    </xf>
    <xf numFmtId="179" fontId="6" fillId="0" borderId="112" xfId="66" applyNumberFormat="1" applyFont="1" applyFill="1" applyBorder="1" applyAlignment="1">
      <alignment horizontal="center" vertical="center"/>
      <protection/>
    </xf>
    <xf numFmtId="179" fontId="6" fillId="0" borderId="30" xfId="66" applyNumberFormat="1" applyFont="1" applyFill="1" applyBorder="1" applyAlignment="1">
      <alignment horizontal="center" vertical="center"/>
      <protection/>
    </xf>
    <xf numFmtId="179" fontId="8" fillId="0" borderId="15" xfId="66" applyNumberFormat="1" applyFont="1" applyFill="1" applyBorder="1" applyAlignment="1">
      <alignment horizontal="center" vertical="center"/>
      <protection/>
    </xf>
    <xf numFmtId="179" fontId="8" fillId="0" borderId="23" xfId="66" applyNumberFormat="1" applyFont="1" applyFill="1" applyBorder="1" applyAlignment="1">
      <alignment horizontal="center" vertical="center"/>
      <protection/>
    </xf>
    <xf numFmtId="0" fontId="54" fillId="0" borderId="17" xfId="66" applyFont="1" applyFill="1" applyBorder="1" applyAlignment="1">
      <alignment horizontal="center" vertical="center"/>
      <protection/>
    </xf>
    <xf numFmtId="0" fontId="54" fillId="0" borderId="95" xfId="66" applyFont="1" applyFill="1" applyBorder="1" applyAlignment="1">
      <alignment horizontal="center" vertical="center"/>
      <protection/>
    </xf>
    <xf numFmtId="0" fontId="54" fillId="0" borderId="28" xfId="66" applyFont="1" applyFill="1" applyBorder="1" applyAlignment="1">
      <alignment horizontal="center" vertical="center"/>
      <protection/>
    </xf>
    <xf numFmtId="0" fontId="54" fillId="0" borderId="92" xfId="66" applyFont="1" applyFill="1" applyBorder="1" applyAlignment="1">
      <alignment horizontal="left" vertical="center"/>
      <protection/>
    </xf>
    <xf numFmtId="0" fontId="54" fillId="0" borderId="112" xfId="66" applyFont="1" applyFill="1" applyBorder="1" applyAlignment="1">
      <alignment vertical="center"/>
      <protection/>
    </xf>
    <xf numFmtId="179" fontId="6" fillId="0" borderId="16" xfId="66" applyNumberFormat="1" applyFont="1" applyFill="1" applyBorder="1" applyAlignment="1">
      <alignment horizontal="center" vertical="center"/>
      <protection/>
    </xf>
    <xf numFmtId="181" fontId="6" fillId="0" borderId="152" xfId="66" applyNumberFormat="1" applyFont="1" applyFill="1" applyBorder="1" applyAlignment="1">
      <alignment horizontal="center" vertical="center"/>
      <protection/>
    </xf>
    <xf numFmtId="179" fontId="6" fillId="0" borderId="33" xfId="66" applyNumberFormat="1" applyFont="1" applyFill="1" applyBorder="1" applyAlignment="1">
      <alignment horizontal="center" vertical="center"/>
      <protection/>
    </xf>
    <xf numFmtId="179" fontId="6" fillId="0" borderId="17" xfId="66" applyNumberFormat="1" applyFont="1" applyFill="1" applyBorder="1" applyAlignment="1">
      <alignment horizontal="center" vertical="center"/>
      <protection/>
    </xf>
    <xf numFmtId="181" fontId="6" fillId="0" borderId="160" xfId="66" applyNumberFormat="1" applyFont="1" applyFill="1" applyBorder="1" applyAlignment="1">
      <alignment horizontal="center" vertical="center"/>
      <protection/>
    </xf>
    <xf numFmtId="179" fontId="6" fillId="0" borderId="161" xfId="66" applyNumberFormat="1" applyFont="1" applyFill="1" applyBorder="1" applyAlignment="1">
      <alignment horizontal="center" vertical="center"/>
      <protection/>
    </xf>
    <xf numFmtId="179" fontId="6" fillId="0" borderId="162" xfId="66" applyNumberFormat="1" applyFont="1" applyFill="1" applyBorder="1" applyAlignment="1">
      <alignment horizontal="center" vertical="center"/>
      <protection/>
    </xf>
    <xf numFmtId="181" fontId="6" fillId="0" borderId="12" xfId="66" applyNumberFormat="1" applyFont="1" applyFill="1" applyBorder="1" applyAlignment="1">
      <alignment horizontal="center" vertical="center"/>
      <protection/>
    </xf>
    <xf numFmtId="179" fontId="6" fillId="0" borderId="88" xfId="66" applyNumberFormat="1" applyFont="1" applyFill="1" applyBorder="1" applyAlignment="1">
      <alignment horizontal="center" vertical="center"/>
      <protection/>
    </xf>
    <xf numFmtId="181" fontId="6" fillId="0" borderId="93" xfId="66" applyNumberFormat="1" applyFont="1" applyFill="1" applyBorder="1" applyAlignment="1">
      <alignment horizontal="center" vertical="center"/>
      <protection/>
    </xf>
    <xf numFmtId="179" fontId="6" fillId="0" borderId="91" xfId="66" applyNumberFormat="1" applyFont="1" applyFill="1" applyBorder="1" applyAlignment="1">
      <alignment horizontal="center" vertical="center"/>
      <protection/>
    </xf>
    <xf numFmtId="179" fontId="6" fillId="0" borderId="95" xfId="66" applyNumberFormat="1" applyFont="1" applyFill="1" applyBorder="1" applyAlignment="1">
      <alignment horizontal="center" vertical="center"/>
      <protection/>
    </xf>
    <xf numFmtId="181" fontId="6" fillId="0" borderId="89" xfId="66" applyNumberFormat="1" applyFont="1" applyFill="1" applyBorder="1" applyAlignment="1">
      <alignment horizontal="center" vertical="center"/>
      <protection/>
    </xf>
    <xf numFmtId="179" fontId="6" fillId="0" borderId="90" xfId="66" applyNumberFormat="1" applyFont="1" applyFill="1" applyBorder="1" applyAlignment="1">
      <alignment horizontal="center" vertical="center"/>
      <protection/>
    </xf>
    <xf numFmtId="179" fontId="6" fillId="0" borderId="25" xfId="66" applyNumberFormat="1" applyFont="1" applyFill="1" applyBorder="1" applyAlignment="1">
      <alignment horizontal="center" vertical="center"/>
      <protection/>
    </xf>
    <xf numFmtId="181" fontId="6" fillId="0" borderId="30" xfId="66" applyNumberFormat="1" applyFont="1" applyFill="1" applyBorder="1" applyAlignment="1">
      <alignment horizontal="center" vertical="center"/>
      <protection/>
    </xf>
    <xf numFmtId="179" fontId="6" fillId="0" borderId="163" xfId="66" applyNumberFormat="1" applyFont="1" applyFill="1" applyBorder="1" applyAlignment="1">
      <alignment horizontal="center" vertical="center"/>
      <protection/>
    </xf>
    <xf numFmtId="179" fontId="6" fillId="0" borderId="28" xfId="66" applyNumberFormat="1" applyFont="1" applyFill="1" applyBorder="1" applyAlignment="1">
      <alignment horizontal="center" vertical="center"/>
      <protection/>
    </xf>
    <xf numFmtId="181" fontId="6" fillId="0" borderId="164" xfId="66" applyNumberFormat="1" applyFont="1" applyFill="1" applyBorder="1" applyAlignment="1">
      <alignment horizontal="center" vertical="center"/>
      <protection/>
    </xf>
    <xf numFmtId="179" fontId="6" fillId="0" borderId="159" xfId="66" applyNumberFormat="1" applyFont="1" applyFill="1" applyBorder="1" applyAlignment="1">
      <alignment horizontal="center" vertical="center"/>
      <protection/>
    </xf>
    <xf numFmtId="179" fontId="8" fillId="0" borderId="13" xfId="66" applyNumberFormat="1" applyFont="1" applyFill="1" applyBorder="1" applyAlignment="1">
      <alignment horizontal="center" vertical="center"/>
      <protection/>
    </xf>
    <xf numFmtId="181" fontId="8" fillId="0" borderId="15" xfId="66" applyNumberFormat="1" applyFont="1" applyFill="1" applyBorder="1" applyAlignment="1">
      <alignment horizontal="center" vertical="center"/>
      <protection/>
    </xf>
    <xf numFmtId="179" fontId="8" fillId="0" borderId="23" xfId="66" applyNumberFormat="1" applyFont="1" applyFill="1" applyBorder="1" applyAlignment="1">
      <alignment horizontal="center" vertical="center"/>
      <protection/>
    </xf>
    <xf numFmtId="179" fontId="8" fillId="0" borderId="14" xfId="66" applyNumberFormat="1" applyFont="1" applyFill="1" applyBorder="1" applyAlignment="1">
      <alignment horizontal="center" vertical="center"/>
      <protection/>
    </xf>
    <xf numFmtId="181" fontId="8" fillId="0" borderId="110" xfId="66" applyNumberFormat="1" applyFont="1" applyFill="1" applyBorder="1" applyAlignment="1">
      <alignment horizontal="center" vertical="center"/>
      <protection/>
    </xf>
    <xf numFmtId="0" fontId="15" fillId="0" borderId="78" xfId="0" applyFont="1" applyFill="1" applyBorder="1" applyAlignment="1">
      <alignment horizontal="left" shrinkToFit="1"/>
    </xf>
    <xf numFmtId="0" fontId="15" fillId="0" borderId="11" xfId="0" applyFont="1" applyFill="1" applyBorder="1" applyAlignment="1">
      <alignment shrinkToFit="1"/>
    </xf>
    <xf numFmtId="0" fontId="15" fillId="0" borderId="165" xfId="0" applyFont="1" applyFill="1" applyBorder="1" applyAlignment="1">
      <alignment horizontal="left"/>
    </xf>
    <xf numFmtId="179" fontId="6" fillId="0" borderId="77" xfId="54" applyFont="1" applyFill="1" applyBorder="1" applyAlignment="1">
      <alignment horizontal="center"/>
    </xf>
    <xf numFmtId="179" fontId="6" fillId="0" borderId="78" xfId="54" applyFont="1" applyFill="1" applyBorder="1" applyAlignment="1">
      <alignment horizontal="center"/>
    </xf>
    <xf numFmtId="179" fontId="6" fillId="0" borderId="12" xfId="54" applyFont="1" applyFill="1" applyBorder="1" applyAlignment="1">
      <alignment horizontal="center"/>
    </xf>
    <xf numFmtId="179" fontId="6" fillId="0" borderId="79" xfId="54" applyFont="1" applyFill="1" applyBorder="1" applyAlignment="1">
      <alignment horizontal="center"/>
    </xf>
    <xf numFmtId="0" fontId="15" fillId="0" borderId="92" xfId="0" applyFont="1" applyFill="1" applyBorder="1" applyAlignment="1">
      <alignment horizontal="left" shrinkToFit="1"/>
    </xf>
    <xf numFmtId="0" fontId="15" fillId="0" borderId="95" xfId="0" applyFont="1" applyFill="1" applyBorder="1" applyAlignment="1">
      <alignment shrinkToFit="1"/>
    </xf>
    <xf numFmtId="0" fontId="15" fillId="0" borderId="112" xfId="0" applyFont="1" applyFill="1" applyBorder="1" applyAlignment="1">
      <alignment horizontal="left"/>
    </xf>
    <xf numFmtId="179" fontId="6" fillId="0" borderId="91" xfId="54" applyFont="1" applyFill="1" applyBorder="1" applyAlignment="1">
      <alignment horizontal="center"/>
    </xf>
    <xf numFmtId="179" fontId="6" fillId="0" borderId="92" xfId="54" applyFont="1" applyFill="1" applyBorder="1" applyAlignment="1">
      <alignment horizontal="center"/>
    </xf>
    <xf numFmtId="179" fontId="6" fillId="0" borderId="93" xfId="54" applyFont="1" applyFill="1" applyBorder="1" applyAlignment="1">
      <alignment horizontal="center"/>
    </xf>
    <xf numFmtId="179" fontId="6" fillId="0" borderId="94" xfId="54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 shrinkToFit="1"/>
    </xf>
    <xf numFmtId="0" fontId="15" fillId="0" borderId="20" xfId="0" applyFont="1" applyFill="1" applyBorder="1" applyAlignment="1">
      <alignment shrinkToFit="1"/>
    </xf>
    <xf numFmtId="0" fontId="15" fillId="0" borderId="26" xfId="0" applyFont="1" applyFill="1" applyBorder="1" applyAlignment="1">
      <alignment horizontal="left"/>
    </xf>
    <xf numFmtId="179" fontId="6" fillId="0" borderId="166" xfId="54" applyFont="1" applyFill="1" applyBorder="1" applyAlignment="1">
      <alignment horizontal="center"/>
    </xf>
    <xf numFmtId="179" fontId="6" fillId="0" borderId="18" xfId="54" applyFont="1" applyFill="1" applyBorder="1" applyAlignment="1">
      <alignment horizontal="center"/>
    </xf>
    <xf numFmtId="179" fontId="6" fillId="0" borderId="24" xfId="54" applyFont="1" applyFill="1" applyBorder="1" applyAlignment="1">
      <alignment horizontal="center"/>
    </xf>
    <xf numFmtId="179" fontId="6" fillId="0" borderId="19" xfId="54" applyFont="1" applyFill="1" applyBorder="1" applyAlignment="1">
      <alignment horizontal="center"/>
    </xf>
    <xf numFmtId="0" fontId="15" fillId="0" borderId="76" xfId="0" applyFont="1" applyFill="1" applyBorder="1" applyAlignment="1">
      <alignment shrinkToFit="1"/>
    </xf>
    <xf numFmtId="0" fontId="4" fillId="0" borderId="12" xfId="0" applyFont="1" applyFill="1" applyBorder="1" applyAlignment="1">
      <alignment horizontal="left"/>
    </xf>
    <xf numFmtId="0" fontId="15" fillId="0" borderId="89" xfId="0" applyFont="1" applyFill="1" applyBorder="1" applyAlignment="1">
      <alignment shrinkToFit="1"/>
    </xf>
    <xf numFmtId="0" fontId="4" fillId="0" borderId="93" xfId="0" applyFont="1" applyFill="1" applyBorder="1" applyAlignment="1">
      <alignment horizontal="left"/>
    </xf>
    <xf numFmtId="0" fontId="15" fillId="0" borderId="27" xfId="0" applyFont="1" applyFill="1" applyBorder="1" applyAlignment="1">
      <alignment shrinkToFit="1"/>
    </xf>
    <xf numFmtId="0" fontId="4" fillId="0" borderId="24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 shrinkToFit="1"/>
    </xf>
    <xf numFmtId="0" fontId="15" fillId="0" borderId="100" xfId="0" applyFont="1" applyFill="1" applyBorder="1" applyAlignment="1">
      <alignment shrinkToFit="1"/>
    </xf>
    <xf numFmtId="0" fontId="15" fillId="0" borderId="114" xfId="0" applyFont="1" applyFill="1" applyBorder="1" applyAlignment="1">
      <alignment horizontal="left"/>
    </xf>
    <xf numFmtId="179" fontId="6" fillId="0" borderId="98" xfId="54" applyFont="1" applyFill="1" applyBorder="1" applyAlignment="1">
      <alignment horizontal="center"/>
    </xf>
    <xf numFmtId="179" fontId="6" fillId="0" borderId="31" xfId="54" applyFont="1" applyFill="1" applyBorder="1" applyAlignment="1">
      <alignment horizontal="center"/>
    </xf>
    <xf numFmtId="179" fontId="6" fillId="0" borderId="99" xfId="54" applyFont="1" applyFill="1" applyBorder="1" applyAlignment="1">
      <alignment horizontal="center"/>
    </xf>
    <xf numFmtId="179" fontId="6" fillId="0" borderId="96" xfId="54" applyFont="1" applyFill="1" applyBorder="1" applyAlignment="1">
      <alignment horizontal="center"/>
    </xf>
    <xf numFmtId="176" fontId="6" fillId="0" borderId="84" xfId="49" applyFont="1" applyFill="1" applyBorder="1" applyAlignment="1" applyProtection="1">
      <alignment horizontal="center" vertical="center" shrinkToFit="1"/>
      <protection/>
    </xf>
    <xf numFmtId="176" fontId="6" fillId="0" borderId="86" xfId="49" applyFont="1" applyFill="1" applyBorder="1" applyAlignment="1" applyProtection="1">
      <alignment horizontal="center" vertical="center" shrinkToFit="1"/>
      <protection/>
    </xf>
    <xf numFmtId="0" fontId="4" fillId="0" borderId="165" xfId="0" applyFont="1" applyFill="1" applyBorder="1" applyAlignment="1">
      <alignment horizontal="left" vertical="center" shrinkToFit="1"/>
    </xf>
    <xf numFmtId="0" fontId="4" fillId="0" borderId="112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10" xfId="51" applyNumberFormat="1" applyFont="1" applyFill="1" applyBorder="1" applyAlignment="1" applyProtection="1">
      <alignment horizontal="center" vertical="center" wrapText="1"/>
      <protection/>
    </xf>
    <xf numFmtId="0" fontId="4" fillId="0" borderId="63" xfId="51" applyNumberFormat="1" applyFont="1" applyFill="1" applyBorder="1" applyAlignment="1" applyProtection="1">
      <alignment horizontal="center" vertical="center"/>
      <protection/>
    </xf>
    <xf numFmtId="0" fontId="4" fillId="0" borderId="128" xfId="51" applyNumberFormat="1" applyFont="1" applyFill="1" applyBorder="1" applyAlignment="1" applyProtection="1">
      <alignment horizontal="center" vertical="center"/>
      <protection/>
    </xf>
    <xf numFmtId="0" fontId="4" fillId="0" borderId="34" xfId="51" applyNumberFormat="1" applyFont="1" applyFill="1" applyBorder="1" applyAlignment="1" applyProtection="1">
      <alignment horizontal="center" vertical="center"/>
      <protection/>
    </xf>
    <xf numFmtId="0" fontId="4" fillId="0" borderId="42" xfId="51" applyNumberFormat="1" applyFont="1" applyFill="1" applyBorder="1" applyAlignment="1" applyProtection="1">
      <alignment horizontal="center" vertical="center"/>
      <protection/>
    </xf>
    <xf numFmtId="0" fontId="4" fillId="0" borderId="35" xfId="51" applyNumberFormat="1" applyFont="1" applyFill="1" applyBorder="1" applyAlignment="1" applyProtection="1">
      <alignment horizontal="center" vertical="center"/>
      <protection/>
    </xf>
    <xf numFmtId="0" fontId="4" fillId="0" borderId="36" xfId="51" applyNumberFormat="1" applyFont="1" applyFill="1" applyBorder="1" applyAlignment="1" applyProtection="1">
      <alignment horizontal="center" vertical="center"/>
      <protection/>
    </xf>
    <xf numFmtId="0" fontId="4" fillId="0" borderId="43" xfId="51" applyNumberFormat="1" applyFont="1" applyFill="1" applyBorder="1" applyAlignment="1" applyProtection="1">
      <alignment horizontal="center" vertical="center"/>
      <protection/>
    </xf>
    <xf numFmtId="0" fontId="4" fillId="0" borderId="37" xfId="51" applyNumberFormat="1" applyFont="1" applyFill="1" applyBorder="1" applyAlignment="1" applyProtection="1">
      <alignment horizontal="center" vertical="center"/>
      <protection/>
    </xf>
    <xf numFmtId="0" fontId="4" fillId="0" borderId="38" xfId="51" applyNumberFormat="1" applyFont="1" applyFill="1" applyBorder="1" applyAlignment="1" applyProtection="1">
      <alignment horizontal="center" vertical="center" shrinkToFit="1"/>
      <protection/>
    </xf>
    <xf numFmtId="0" fontId="4" fillId="0" borderId="44" xfId="51" applyNumberFormat="1" applyFont="1" applyFill="1" applyBorder="1" applyAlignment="1" applyProtection="1">
      <alignment horizontal="center" vertical="center" shrinkToFit="1"/>
      <protection/>
    </xf>
    <xf numFmtId="0" fontId="4" fillId="0" borderId="39" xfId="51" applyNumberFormat="1" applyFont="1" applyFill="1" applyBorder="1" applyAlignment="1" applyProtection="1">
      <alignment horizontal="center" vertical="center" shrinkToFit="1"/>
      <protection/>
    </xf>
    <xf numFmtId="178" fontId="4" fillId="0" borderId="40" xfId="51" applyNumberFormat="1" applyFont="1" applyFill="1" applyBorder="1" applyAlignment="1" applyProtection="1">
      <alignment horizontal="center" vertical="center" shrinkToFit="1"/>
      <protection/>
    </xf>
    <xf numFmtId="178" fontId="4" fillId="0" borderId="106" xfId="51" applyNumberFormat="1" applyFont="1" applyFill="1" applyBorder="1" applyAlignment="1" applyProtection="1">
      <alignment horizontal="center" vertical="center" shrinkToFit="1"/>
      <protection/>
    </xf>
    <xf numFmtId="178" fontId="4" fillId="0" borderId="41" xfId="51" applyNumberFormat="1" applyFont="1" applyFill="1" applyBorder="1" applyAlignment="1" applyProtection="1">
      <alignment horizontal="center" vertical="center" shrinkToFit="1"/>
      <protection/>
    </xf>
    <xf numFmtId="0" fontId="4" fillId="0" borderId="63" xfId="51" applyNumberFormat="1" applyFont="1" applyFill="1" applyBorder="1" applyAlignment="1" applyProtection="1">
      <alignment horizontal="center" vertical="center" wrapText="1"/>
      <protection/>
    </xf>
    <xf numFmtId="0" fontId="4" fillId="0" borderId="48" xfId="51" applyNumberFormat="1" applyFont="1" applyFill="1" applyBorder="1" applyAlignment="1" applyProtection="1">
      <alignment horizontal="center" vertical="center"/>
      <protection/>
    </xf>
    <xf numFmtId="0" fontId="4" fillId="0" borderId="132" xfId="51" applyNumberFormat="1" applyFont="1" applyFill="1" applyBorder="1" applyAlignment="1" applyProtection="1">
      <alignment horizontal="center" vertical="center"/>
      <protection/>
    </xf>
    <xf numFmtId="0" fontId="54" fillId="0" borderId="33" xfId="52" applyNumberFormat="1" applyFont="1" applyFill="1" applyBorder="1" applyAlignment="1">
      <alignment horizontal="center" vertical="center" wrapText="1"/>
    </xf>
    <xf numFmtId="0" fontId="54" fillId="0" borderId="163" xfId="52" applyNumberFormat="1" applyFont="1" applyFill="1" applyBorder="1" applyAlignment="1">
      <alignment horizontal="center" vertical="center"/>
    </xf>
    <xf numFmtId="0" fontId="54" fillId="0" borderId="163" xfId="52" applyNumberFormat="1" applyFont="1" applyFill="1" applyBorder="1" applyAlignment="1">
      <alignment horizontal="center" vertical="center" wrapText="1"/>
    </xf>
    <xf numFmtId="178" fontId="54" fillId="0" borderId="33" xfId="52" applyNumberFormat="1" applyFont="1" applyFill="1" applyBorder="1" applyAlignment="1">
      <alignment horizontal="center" vertical="center" shrinkToFit="1"/>
    </xf>
    <xf numFmtId="178" fontId="54" fillId="0" borderId="105" xfId="52" applyNumberFormat="1" applyFont="1" applyFill="1" applyBorder="1" applyAlignment="1">
      <alignment horizontal="center" vertical="center" shrinkToFit="1"/>
    </xf>
    <xf numFmtId="178" fontId="54" fillId="0" borderId="163" xfId="52" applyNumberFormat="1" applyFont="1" applyFill="1" applyBorder="1" applyAlignment="1">
      <alignment horizontal="center" vertical="center" shrinkToFit="1"/>
    </xf>
    <xf numFmtId="0" fontId="54" fillId="0" borderId="108" xfId="52" applyNumberFormat="1" applyFont="1" applyFill="1" applyBorder="1" applyAlignment="1">
      <alignment horizontal="center" vertical="center" shrinkToFit="1"/>
    </xf>
    <xf numFmtId="0" fontId="54" fillId="0" borderId="118" xfId="52" applyNumberFormat="1" applyFont="1" applyFill="1" applyBorder="1" applyAlignment="1">
      <alignment horizontal="center" vertical="center" shrinkToFit="1"/>
    </xf>
    <xf numFmtId="0" fontId="54" fillId="0" borderId="167" xfId="52" applyNumberFormat="1" applyFont="1" applyFill="1" applyBorder="1" applyAlignment="1">
      <alignment horizontal="center" vertical="center" shrinkToFit="1"/>
    </xf>
    <xf numFmtId="0" fontId="54" fillId="0" borderId="158" xfId="52" applyNumberFormat="1" applyFont="1" applyFill="1" applyBorder="1" applyAlignment="1">
      <alignment horizontal="center" vertical="center"/>
    </xf>
    <xf numFmtId="0" fontId="54" fillId="0" borderId="103" xfId="52" applyNumberFormat="1" applyFont="1" applyFill="1" applyBorder="1" applyAlignment="1">
      <alignment horizontal="center" vertical="center"/>
    </xf>
    <xf numFmtId="0" fontId="54" fillId="0" borderId="168" xfId="52" applyNumberFormat="1" applyFont="1" applyFill="1" applyBorder="1" applyAlignment="1">
      <alignment horizontal="center" vertical="center"/>
    </xf>
    <xf numFmtId="0" fontId="54" fillId="0" borderId="107" xfId="52" applyNumberFormat="1" applyFont="1" applyFill="1" applyBorder="1" applyAlignment="1">
      <alignment horizontal="center" vertical="center"/>
    </xf>
    <xf numFmtId="0" fontId="54" fillId="0" borderId="102" xfId="52" applyNumberFormat="1" applyFont="1" applyFill="1" applyBorder="1" applyAlignment="1">
      <alignment horizontal="center" vertical="center"/>
    </xf>
    <xf numFmtId="0" fontId="54" fillId="0" borderId="109" xfId="52" applyNumberFormat="1" applyFont="1" applyFill="1" applyBorder="1" applyAlignment="1">
      <alignment horizontal="center" vertical="center"/>
    </xf>
    <xf numFmtId="0" fontId="54" fillId="0" borderId="22" xfId="52" applyNumberFormat="1" applyFont="1" applyFill="1" applyBorder="1" applyAlignment="1">
      <alignment horizontal="center" vertical="center"/>
    </xf>
    <xf numFmtId="0" fontId="54" fillId="0" borderId="30" xfId="52" applyNumberFormat="1" applyFont="1" applyFill="1" applyBorder="1" applyAlignment="1">
      <alignment horizontal="center" vertical="center"/>
    </xf>
    <xf numFmtId="0" fontId="54" fillId="0" borderId="15" xfId="52" applyNumberFormat="1" applyFont="1" applyFill="1" applyBorder="1" applyAlignment="1">
      <alignment horizontal="center" vertical="center"/>
    </xf>
    <xf numFmtId="0" fontId="54" fillId="0" borderId="23" xfId="52" applyNumberFormat="1" applyFont="1" applyFill="1" applyBorder="1" applyAlignment="1">
      <alignment horizontal="center" vertical="center" wrapText="1"/>
    </xf>
    <xf numFmtId="0" fontId="7" fillId="0" borderId="22" xfId="65" applyFont="1" applyBorder="1" applyAlignment="1">
      <alignment vertical="center" shrinkToFit="1"/>
      <protection/>
    </xf>
    <xf numFmtId="0" fontId="7" fillId="0" borderId="101" xfId="65" applyFont="1" applyBorder="1" applyAlignment="1">
      <alignment vertical="center" shrinkToFit="1"/>
      <protection/>
    </xf>
    <xf numFmtId="0" fontId="7" fillId="0" borderId="23" xfId="65" applyFont="1" applyBorder="1" applyAlignment="1">
      <alignment vertical="center" shrinkToFit="1"/>
      <protection/>
    </xf>
    <xf numFmtId="0" fontId="7" fillId="0" borderId="13" xfId="65" applyFont="1" applyBorder="1" applyAlignment="1">
      <alignment vertical="center" shrinkToFit="1"/>
      <protection/>
    </xf>
    <xf numFmtId="0" fontId="7" fillId="0" borderId="23" xfId="65" applyFont="1" applyBorder="1" applyAlignment="1">
      <alignment vertical="center"/>
      <protection/>
    </xf>
    <xf numFmtId="0" fontId="7" fillId="0" borderId="13" xfId="65" applyFont="1" applyBorder="1" applyAlignment="1">
      <alignment vertical="center"/>
      <protection/>
    </xf>
    <xf numFmtId="0" fontId="4" fillId="0" borderId="23" xfId="65" applyFont="1" applyBorder="1" applyAlignment="1">
      <alignment horizontal="center" vertical="center"/>
      <protection/>
    </xf>
    <xf numFmtId="0" fontId="4" fillId="0" borderId="107" xfId="65" applyFont="1" applyBorder="1" applyAlignment="1">
      <alignment horizontal="center" vertical="center" shrinkToFit="1"/>
      <protection/>
    </xf>
    <xf numFmtId="0" fontId="4" fillId="0" borderId="109" xfId="65" applyFont="1" applyBorder="1" applyAlignment="1">
      <alignment horizontal="center" vertical="center" shrinkToFit="1"/>
      <protection/>
    </xf>
    <xf numFmtId="0" fontId="4" fillId="0" borderId="152" xfId="65" applyFont="1" applyBorder="1" applyAlignment="1">
      <alignment horizontal="center" vertical="center" shrinkToFit="1"/>
      <protection/>
    </xf>
    <xf numFmtId="0" fontId="4" fillId="0" borderId="30" xfId="65" applyFont="1" applyBorder="1" applyAlignment="1">
      <alignment horizontal="center" vertical="center" shrinkToFit="1"/>
      <protection/>
    </xf>
    <xf numFmtId="0" fontId="4" fillId="0" borderId="33" xfId="65" applyFont="1" applyBorder="1" applyAlignment="1">
      <alignment horizontal="center" vertical="center" shrinkToFit="1"/>
      <protection/>
    </xf>
    <xf numFmtId="0" fontId="4" fillId="0" borderId="163" xfId="65" applyFont="1" applyBorder="1" applyAlignment="1">
      <alignment horizontal="center" vertical="center" shrinkToFit="1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152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75" xfId="65" applyFont="1" applyBorder="1" applyAlignment="1">
      <alignment horizontal="center" vertical="center" shrinkToFit="1"/>
      <protection/>
    </xf>
    <xf numFmtId="0" fontId="4" fillId="0" borderId="12" xfId="65" applyFont="1" applyBorder="1" applyAlignment="1">
      <alignment horizontal="center" vertical="center" shrinkToFit="1"/>
      <protection/>
    </xf>
    <xf numFmtId="0" fontId="54" fillId="0" borderId="77" xfId="66" applyFont="1" applyFill="1" applyBorder="1" applyAlignment="1">
      <alignment horizontal="center" vertical="center"/>
      <protection/>
    </xf>
    <xf numFmtId="0" fontId="54" fillId="0" borderId="15" xfId="66" applyFont="1" applyFill="1" applyBorder="1" applyAlignment="1">
      <alignment horizontal="center" vertical="center" wrapText="1"/>
      <protection/>
    </xf>
    <xf numFmtId="0" fontId="54" fillId="0" borderId="23" xfId="66" applyFont="1" applyFill="1" applyBorder="1" applyAlignment="1">
      <alignment horizontal="center" vertical="center" wrapText="1"/>
      <protection/>
    </xf>
    <xf numFmtId="0" fontId="54" fillId="0" borderId="109" xfId="66" applyNumberFormat="1" applyFont="1" applyFill="1" applyBorder="1" applyAlignment="1" quotePrefix="1">
      <alignment horizontal="center" vertical="center" wrapText="1"/>
      <protection/>
    </xf>
    <xf numFmtId="0" fontId="54" fillId="0" borderId="22" xfId="66" applyNumberFormat="1" applyFont="1" applyFill="1" applyBorder="1" applyAlignment="1" quotePrefix="1">
      <alignment horizontal="center" vertical="center" wrapText="1"/>
      <protection/>
    </xf>
    <xf numFmtId="0" fontId="54" fillId="0" borderId="30" xfId="66" applyNumberFormat="1" applyFont="1" applyFill="1" applyBorder="1" applyAlignment="1" quotePrefix="1">
      <alignment horizontal="center" vertical="center" wrapText="1"/>
      <protection/>
    </xf>
    <xf numFmtId="0" fontId="54" fillId="0" borderId="15" xfId="66" applyNumberFormat="1" applyFont="1" applyFill="1" applyBorder="1" applyAlignment="1" quotePrefix="1">
      <alignment horizontal="center" vertical="center" wrapText="1"/>
      <protection/>
    </xf>
    <xf numFmtId="0" fontId="54" fillId="0" borderId="23" xfId="66" applyNumberFormat="1" applyFont="1" applyFill="1" applyBorder="1" applyAlignment="1">
      <alignment horizontal="center" vertical="center" wrapText="1"/>
      <protection/>
    </xf>
    <xf numFmtId="0" fontId="54" fillId="0" borderId="23" xfId="66" applyNumberFormat="1" applyFont="1" applyFill="1" applyBorder="1" applyAlignment="1" quotePrefix="1">
      <alignment horizontal="center" vertical="center" wrapText="1"/>
      <protection/>
    </xf>
    <xf numFmtId="0" fontId="54" fillId="0" borderId="24" xfId="66" applyNumberFormat="1" applyFont="1" applyFill="1" applyBorder="1" applyAlignment="1">
      <alignment horizontal="center" vertical="center" wrapText="1"/>
      <protection/>
    </xf>
    <xf numFmtId="0" fontId="54" fillId="0" borderId="18" xfId="66" applyNumberFormat="1" applyFont="1" applyFill="1" applyBorder="1" applyAlignment="1">
      <alignment horizontal="center" vertical="center" wrapText="1"/>
      <protection/>
    </xf>
    <xf numFmtId="0" fontId="54" fillId="0" borderId="166" xfId="66" applyNumberFormat="1" applyFont="1" applyFill="1" applyBorder="1" applyAlignment="1">
      <alignment horizontal="center" vertical="center" wrapText="1"/>
      <protection/>
    </xf>
    <xf numFmtId="0" fontId="54" fillId="0" borderId="33" xfId="66" applyFont="1" applyFill="1" applyBorder="1" applyAlignment="1">
      <alignment horizontal="center" vertical="center" wrapText="1"/>
      <protection/>
    </xf>
    <xf numFmtId="0" fontId="55" fillId="0" borderId="13" xfId="66" applyFont="1" applyFill="1" applyBorder="1" applyAlignment="1">
      <alignment vertical="center"/>
      <protection/>
    </xf>
    <xf numFmtId="0" fontId="55" fillId="0" borderId="15" xfId="66" applyFont="1" applyFill="1" applyBorder="1" applyAlignment="1">
      <alignment vertical="center"/>
      <protection/>
    </xf>
    <xf numFmtId="0" fontId="20" fillId="0" borderId="15" xfId="66" applyFont="1" applyFill="1" applyBorder="1" applyAlignment="1">
      <alignment vertical="center"/>
      <protection/>
    </xf>
    <xf numFmtId="0" fontId="55" fillId="0" borderId="13" xfId="66" applyFont="1" applyFill="1" applyBorder="1" applyAlignment="1">
      <alignment horizontal="left" vertical="center"/>
      <protection/>
    </xf>
    <xf numFmtId="0" fontId="55" fillId="0" borderId="15" xfId="66" applyFont="1" applyFill="1" applyBorder="1" applyAlignment="1">
      <alignment horizontal="left" vertical="center"/>
      <protection/>
    </xf>
    <xf numFmtId="0" fontId="15" fillId="0" borderId="75" xfId="66" applyNumberFormat="1" applyFont="1" applyFill="1" applyBorder="1" applyAlignment="1">
      <alignment horizontal="center" vertical="center" wrapText="1"/>
      <protection/>
    </xf>
    <xf numFmtId="0" fontId="15" fillId="0" borderId="12" xfId="66" applyNumberFormat="1" applyFont="1" applyFill="1" applyBorder="1" applyAlignment="1">
      <alignment horizontal="center" vertical="center" wrapText="1"/>
      <protection/>
    </xf>
    <xf numFmtId="0" fontId="15" fillId="0" borderId="33" xfId="66" applyNumberFormat="1" applyFont="1" applyFill="1" applyBorder="1" applyAlignment="1">
      <alignment horizontal="center" vertical="center" wrapText="1"/>
      <protection/>
    </xf>
    <xf numFmtId="0" fontId="15" fillId="0" borderId="77" xfId="66" applyNumberFormat="1" applyFont="1" applyFill="1" applyBorder="1" applyAlignment="1">
      <alignment horizontal="center" vertical="center" wrapText="1"/>
      <protection/>
    </xf>
    <xf numFmtId="0" fontId="15" fillId="0" borderId="107" xfId="66" applyNumberFormat="1" applyFont="1" applyFill="1" applyBorder="1" applyAlignment="1">
      <alignment horizontal="center" vertical="center" wrapText="1"/>
      <protection/>
    </xf>
    <xf numFmtId="0" fontId="15" fillId="0" borderId="109" xfId="66" applyNumberFormat="1" applyFont="1" applyFill="1" applyBorder="1" applyAlignment="1">
      <alignment horizontal="center" vertical="center" wrapText="1"/>
      <protection/>
    </xf>
    <xf numFmtId="0" fontId="15" fillId="0" borderId="158" xfId="66" applyNumberFormat="1" applyFont="1" applyFill="1" applyBorder="1" applyAlignment="1">
      <alignment horizontal="center" vertical="center" wrapText="1"/>
      <protection/>
    </xf>
    <xf numFmtId="0" fontId="15" fillId="0" borderId="168" xfId="66" applyNumberFormat="1" applyFont="1" applyFill="1" applyBorder="1" applyAlignment="1">
      <alignment horizontal="center" vertical="center" wrapText="1"/>
      <protection/>
    </xf>
    <xf numFmtId="0" fontId="15" fillId="0" borderId="152" xfId="66" applyNumberFormat="1" applyFont="1" applyFill="1" applyBorder="1" applyAlignment="1">
      <alignment horizontal="center" vertical="center" wrapText="1"/>
      <protection/>
    </xf>
    <xf numFmtId="0" fontId="15" fillId="0" borderId="30" xfId="66" applyNumberFormat="1" applyFont="1" applyFill="1" applyBorder="1" applyAlignment="1">
      <alignment horizontal="center" vertical="center" wrapText="1"/>
      <protection/>
    </xf>
    <xf numFmtId="179" fontId="15" fillId="0" borderId="33" xfId="52" applyFont="1" applyFill="1" applyBorder="1" applyAlignment="1">
      <alignment horizontal="center" vertical="center"/>
    </xf>
    <xf numFmtId="179" fontId="15" fillId="0" borderId="163" xfId="52" applyFont="1" applyFill="1" applyBorder="1" applyAlignment="1">
      <alignment horizontal="center" vertical="center"/>
    </xf>
    <xf numFmtId="0" fontId="54" fillId="0" borderId="33" xfId="66" applyNumberFormat="1" applyFont="1" applyFill="1" applyBorder="1" applyAlignment="1">
      <alignment horizontal="center" vertical="center" wrapText="1"/>
      <protection/>
    </xf>
    <xf numFmtId="0" fontId="15" fillId="0" borderId="22" xfId="66" applyFont="1" applyFill="1" applyBorder="1" applyAlignment="1">
      <alignment horizontal="center" vertical="center" wrapText="1"/>
      <protection/>
    </xf>
    <xf numFmtId="0" fontId="15" fillId="0" borderId="110" xfId="66" applyFont="1" applyFill="1" applyBorder="1" applyAlignment="1">
      <alignment horizontal="center" vertical="center" wrapText="1"/>
      <protection/>
    </xf>
    <xf numFmtId="0" fontId="15" fillId="0" borderId="15" xfId="66" applyFont="1" applyFill="1" applyBorder="1" applyAlignment="1">
      <alignment horizontal="center" vertical="center" wrapText="1"/>
      <protection/>
    </xf>
    <xf numFmtId="0" fontId="54" fillId="0" borderId="152" xfId="66" applyNumberFormat="1" applyFont="1" applyFill="1" applyBorder="1" applyAlignment="1">
      <alignment horizontal="center" vertical="center" wrapText="1"/>
      <protection/>
    </xf>
    <xf numFmtId="0" fontId="54" fillId="0" borderId="30" xfId="66" applyNumberFormat="1" applyFont="1" applyFill="1" applyBorder="1" applyAlignment="1">
      <alignment horizontal="center" vertical="center" wrapText="1"/>
      <protection/>
    </xf>
    <xf numFmtId="0" fontId="54" fillId="0" borderId="75" xfId="66" applyNumberFormat="1" applyFont="1" applyFill="1" applyBorder="1" applyAlignment="1">
      <alignment horizontal="center" vertical="center" wrapText="1"/>
      <protection/>
    </xf>
    <xf numFmtId="0" fontId="54" fillId="0" borderId="12" xfId="66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説明文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_14公立高校生徒数・学級数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45"/>
  <sheetViews>
    <sheetView tabSelected="1" zoomScalePageLayoutView="0" workbookViewId="0" topLeftCell="A1">
      <pane xSplit="3" ySplit="4" topLeftCell="D167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44" sqref="A244"/>
    </sheetView>
  </sheetViews>
  <sheetFormatPr defaultColWidth="9.00390625" defaultRowHeight="13.5" outlineLevelRow="3"/>
  <cols>
    <col min="1" max="1" width="9.625" style="75" customWidth="1"/>
    <col min="2" max="2" width="15.00390625" style="75" customWidth="1"/>
    <col min="3" max="3" width="20.50390625" style="75" customWidth="1"/>
    <col min="4" max="4" width="6.375" style="351" customWidth="1"/>
    <col min="5" max="6" width="5.50390625" style="351" customWidth="1"/>
    <col min="7" max="8" width="6.875" style="351" customWidth="1"/>
    <col min="9" max="16" width="5.50390625" style="351" customWidth="1"/>
    <col min="17" max="16384" width="9.00390625" style="351" customWidth="1"/>
  </cols>
  <sheetData>
    <row r="1" spans="1:4" s="75" customFormat="1" ht="12">
      <c r="A1" s="61" t="s">
        <v>621</v>
      </c>
      <c r="D1" s="76"/>
    </row>
    <row r="2" spans="1:16" s="1" customFormat="1" ht="18.75" customHeight="1">
      <c r="A2" s="495" t="s">
        <v>567</v>
      </c>
      <c r="B2" s="498" t="s">
        <v>585</v>
      </c>
      <c r="C2" s="501" t="s">
        <v>568</v>
      </c>
      <c r="D2" s="504" t="s">
        <v>569</v>
      </c>
      <c r="E2" s="508" t="s">
        <v>236</v>
      </c>
      <c r="F2" s="508"/>
      <c r="G2" s="493" t="s">
        <v>237</v>
      </c>
      <c r="H2" s="493"/>
      <c r="I2" s="493"/>
      <c r="J2" s="493"/>
      <c r="K2" s="493"/>
      <c r="L2" s="493"/>
      <c r="M2" s="493"/>
      <c r="N2" s="493"/>
      <c r="O2" s="493"/>
      <c r="P2" s="493"/>
    </row>
    <row r="3" spans="1:16" s="1" customFormat="1" ht="19.5" customHeight="1">
      <c r="A3" s="496"/>
      <c r="B3" s="499"/>
      <c r="C3" s="502"/>
      <c r="D3" s="505"/>
      <c r="E3" s="497" t="s">
        <v>238</v>
      </c>
      <c r="F3" s="509" t="s">
        <v>239</v>
      </c>
      <c r="G3" s="492" t="s">
        <v>240</v>
      </c>
      <c r="H3" s="493" t="s">
        <v>241</v>
      </c>
      <c r="I3" s="494"/>
      <c r="J3" s="494"/>
      <c r="K3" s="494"/>
      <c r="L3" s="494"/>
      <c r="M3" s="494"/>
      <c r="N3" s="494"/>
      <c r="O3" s="492" t="s">
        <v>242</v>
      </c>
      <c r="P3" s="507" t="s">
        <v>243</v>
      </c>
    </row>
    <row r="4" spans="1:16" s="1" customFormat="1" ht="22.5" customHeight="1">
      <c r="A4" s="497"/>
      <c r="B4" s="500"/>
      <c r="C4" s="503"/>
      <c r="D4" s="506"/>
      <c r="E4" s="497"/>
      <c r="F4" s="509"/>
      <c r="G4" s="492"/>
      <c r="H4" s="2" t="s">
        <v>244</v>
      </c>
      <c r="I4" s="352" t="s">
        <v>0</v>
      </c>
      <c r="J4" s="353" t="s">
        <v>1</v>
      </c>
      <c r="K4" s="353" t="s">
        <v>2</v>
      </c>
      <c r="L4" s="354" t="s">
        <v>3</v>
      </c>
      <c r="M4" s="355" t="s">
        <v>4</v>
      </c>
      <c r="N4" s="356" t="s">
        <v>5</v>
      </c>
      <c r="O4" s="492"/>
      <c r="P4" s="507"/>
    </row>
    <row r="5" spans="1:16" ht="13.5" outlineLevel="3">
      <c r="A5" s="77" t="s">
        <v>6</v>
      </c>
      <c r="B5" s="78" t="s">
        <v>7</v>
      </c>
      <c r="C5" s="79" t="s">
        <v>8</v>
      </c>
      <c r="D5" s="80"/>
      <c r="E5" s="81">
        <v>1</v>
      </c>
      <c r="F5" s="82"/>
      <c r="G5" s="252">
        <f>SUM(H5,O5,P5)</f>
        <v>24</v>
      </c>
      <c r="H5" s="252">
        <f>SUM(I5:N5)</f>
        <v>20</v>
      </c>
      <c r="I5" s="253">
        <v>3</v>
      </c>
      <c r="J5" s="254">
        <v>3</v>
      </c>
      <c r="K5" s="254">
        <v>4</v>
      </c>
      <c r="L5" s="254">
        <v>4</v>
      </c>
      <c r="M5" s="254">
        <v>2</v>
      </c>
      <c r="N5" s="255">
        <v>4</v>
      </c>
      <c r="O5" s="256">
        <v>0</v>
      </c>
      <c r="P5" s="256">
        <v>4</v>
      </c>
    </row>
    <row r="6" spans="1:16" ht="13.5" outlineLevel="3">
      <c r="A6" s="84" t="s">
        <v>6</v>
      </c>
      <c r="B6" s="85" t="s">
        <v>7</v>
      </c>
      <c r="C6" s="86" t="s">
        <v>9</v>
      </c>
      <c r="D6" s="87"/>
      <c r="E6" s="88">
        <v>1</v>
      </c>
      <c r="F6" s="89"/>
      <c r="G6" s="257">
        <f aca="true" t="shared" si="0" ref="G6:G68">SUM(H6,O6,P6)</f>
        <v>22</v>
      </c>
      <c r="H6" s="257">
        <f aca="true" t="shared" si="1" ref="H6:H68">SUM(I6:N6)</f>
        <v>18</v>
      </c>
      <c r="I6" s="258">
        <v>3</v>
      </c>
      <c r="J6" s="259">
        <v>3</v>
      </c>
      <c r="K6" s="259">
        <v>3</v>
      </c>
      <c r="L6" s="259">
        <v>3</v>
      </c>
      <c r="M6" s="259">
        <v>3</v>
      </c>
      <c r="N6" s="260">
        <v>3</v>
      </c>
      <c r="O6" s="261">
        <v>0</v>
      </c>
      <c r="P6" s="261">
        <v>4</v>
      </c>
    </row>
    <row r="7" spans="1:16" ht="13.5" outlineLevel="3">
      <c r="A7" s="84" t="s">
        <v>6</v>
      </c>
      <c r="B7" s="85" t="s">
        <v>7</v>
      </c>
      <c r="C7" s="86" t="s">
        <v>10</v>
      </c>
      <c r="D7" s="87"/>
      <c r="E7" s="88">
        <v>1</v>
      </c>
      <c r="F7" s="89"/>
      <c r="G7" s="257">
        <f t="shared" si="0"/>
        <v>16</v>
      </c>
      <c r="H7" s="257">
        <f t="shared" si="1"/>
        <v>13</v>
      </c>
      <c r="I7" s="258">
        <v>2</v>
      </c>
      <c r="J7" s="259">
        <v>2</v>
      </c>
      <c r="K7" s="259">
        <v>2</v>
      </c>
      <c r="L7" s="259">
        <v>2</v>
      </c>
      <c r="M7" s="259">
        <v>3</v>
      </c>
      <c r="N7" s="260">
        <v>2</v>
      </c>
      <c r="O7" s="261">
        <v>0</v>
      </c>
      <c r="P7" s="261">
        <v>3</v>
      </c>
    </row>
    <row r="8" spans="1:16" ht="13.5" outlineLevel="3">
      <c r="A8" s="84" t="s">
        <v>6</v>
      </c>
      <c r="B8" s="85" t="s">
        <v>7</v>
      </c>
      <c r="C8" s="86" t="s">
        <v>11</v>
      </c>
      <c r="D8" s="87"/>
      <c r="E8" s="88">
        <v>1</v>
      </c>
      <c r="F8" s="89"/>
      <c r="G8" s="257">
        <f t="shared" si="0"/>
        <v>23</v>
      </c>
      <c r="H8" s="257">
        <f t="shared" si="1"/>
        <v>20</v>
      </c>
      <c r="I8" s="258">
        <v>4</v>
      </c>
      <c r="J8" s="259">
        <v>3</v>
      </c>
      <c r="K8" s="259">
        <v>4</v>
      </c>
      <c r="L8" s="259">
        <v>3</v>
      </c>
      <c r="M8" s="259">
        <v>3</v>
      </c>
      <c r="N8" s="260">
        <v>3</v>
      </c>
      <c r="O8" s="261">
        <v>0</v>
      </c>
      <c r="P8" s="261">
        <v>3</v>
      </c>
    </row>
    <row r="9" spans="1:16" ht="13.5" outlineLevel="3">
      <c r="A9" s="84" t="s">
        <v>6</v>
      </c>
      <c r="B9" s="85" t="s">
        <v>7</v>
      </c>
      <c r="C9" s="86" t="s">
        <v>12</v>
      </c>
      <c r="D9" s="87"/>
      <c r="E9" s="88">
        <v>1</v>
      </c>
      <c r="F9" s="89"/>
      <c r="G9" s="257">
        <f t="shared" si="0"/>
        <v>22</v>
      </c>
      <c r="H9" s="257">
        <f t="shared" si="1"/>
        <v>17</v>
      </c>
      <c r="I9" s="258">
        <v>3</v>
      </c>
      <c r="J9" s="259">
        <v>2</v>
      </c>
      <c r="K9" s="259">
        <v>3</v>
      </c>
      <c r="L9" s="259">
        <v>3</v>
      </c>
      <c r="M9" s="259">
        <v>3</v>
      </c>
      <c r="N9" s="260">
        <v>3</v>
      </c>
      <c r="O9" s="261">
        <v>0</v>
      </c>
      <c r="P9" s="261">
        <v>5</v>
      </c>
    </row>
    <row r="10" spans="1:16" ht="13.5" outlineLevel="3">
      <c r="A10" s="90" t="s">
        <v>6</v>
      </c>
      <c r="B10" s="91" t="s">
        <v>7</v>
      </c>
      <c r="C10" s="92" t="s">
        <v>13</v>
      </c>
      <c r="D10" s="93"/>
      <c r="E10" s="94">
        <v>1</v>
      </c>
      <c r="F10" s="95"/>
      <c r="G10" s="262">
        <f t="shared" si="0"/>
        <v>15</v>
      </c>
      <c r="H10" s="262">
        <f t="shared" si="1"/>
        <v>13</v>
      </c>
      <c r="I10" s="263">
        <v>2</v>
      </c>
      <c r="J10" s="264">
        <v>2</v>
      </c>
      <c r="K10" s="264">
        <v>2</v>
      </c>
      <c r="L10" s="264">
        <v>2</v>
      </c>
      <c r="M10" s="264">
        <v>2</v>
      </c>
      <c r="N10" s="265">
        <v>3</v>
      </c>
      <c r="O10" s="266">
        <v>0</v>
      </c>
      <c r="P10" s="266">
        <v>2</v>
      </c>
    </row>
    <row r="11" spans="1:16" ht="13.5" outlineLevel="2">
      <c r="A11" s="96" t="s">
        <v>6</v>
      </c>
      <c r="B11" s="97" t="s">
        <v>245</v>
      </c>
      <c r="C11" s="98"/>
      <c r="D11" s="276">
        <f>SUBTOTAL(3,D5:D10)</f>
        <v>0</v>
      </c>
      <c r="E11" s="99">
        <f aca="true" t="shared" si="2" ref="E11:P11">SUBTOTAL(9,E5:E10)</f>
        <v>6</v>
      </c>
      <c r="F11" s="100">
        <f t="shared" si="2"/>
        <v>0</v>
      </c>
      <c r="G11" s="267">
        <f t="shared" si="2"/>
        <v>122</v>
      </c>
      <c r="H11" s="267">
        <f t="shared" si="2"/>
        <v>101</v>
      </c>
      <c r="I11" s="268">
        <f t="shared" si="2"/>
        <v>17</v>
      </c>
      <c r="J11" s="269">
        <f t="shared" si="2"/>
        <v>15</v>
      </c>
      <c r="K11" s="269">
        <f t="shared" si="2"/>
        <v>18</v>
      </c>
      <c r="L11" s="269">
        <f t="shared" si="2"/>
        <v>17</v>
      </c>
      <c r="M11" s="269">
        <f t="shared" si="2"/>
        <v>16</v>
      </c>
      <c r="N11" s="270">
        <f t="shared" si="2"/>
        <v>18</v>
      </c>
      <c r="O11" s="100">
        <f t="shared" si="2"/>
        <v>0</v>
      </c>
      <c r="P11" s="100">
        <f t="shared" si="2"/>
        <v>21</v>
      </c>
    </row>
    <row r="12" spans="1:16" ht="13.5" outlineLevel="3">
      <c r="A12" s="77" t="s">
        <v>6</v>
      </c>
      <c r="B12" s="78" t="s">
        <v>14</v>
      </c>
      <c r="C12" s="79" t="s">
        <v>15</v>
      </c>
      <c r="D12" s="80"/>
      <c r="E12" s="81">
        <v>1</v>
      </c>
      <c r="F12" s="82"/>
      <c r="G12" s="252">
        <f t="shared" si="0"/>
        <v>18</v>
      </c>
      <c r="H12" s="252">
        <f t="shared" si="1"/>
        <v>15</v>
      </c>
      <c r="I12" s="253">
        <v>2</v>
      </c>
      <c r="J12" s="254">
        <v>3</v>
      </c>
      <c r="K12" s="254">
        <v>2</v>
      </c>
      <c r="L12" s="254">
        <v>2</v>
      </c>
      <c r="M12" s="254">
        <v>3</v>
      </c>
      <c r="N12" s="255">
        <v>3</v>
      </c>
      <c r="O12" s="256">
        <v>0</v>
      </c>
      <c r="P12" s="256">
        <v>3</v>
      </c>
    </row>
    <row r="13" spans="1:16" ht="13.5" outlineLevel="3">
      <c r="A13" s="84" t="s">
        <v>6</v>
      </c>
      <c r="B13" s="85" t="s">
        <v>14</v>
      </c>
      <c r="C13" s="86" t="s">
        <v>16</v>
      </c>
      <c r="D13" s="87"/>
      <c r="E13" s="88">
        <v>1</v>
      </c>
      <c r="F13" s="89"/>
      <c r="G13" s="257">
        <f t="shared" si="0"/>
        <v>14</v>
      </c>
      <c r="H13" s="257">
        <f t="shared" si="1"/>
        <v>12</v>
      </c>
      <c r="I13" s="258">
        <v>2</v>
      </c>
      <c r="J13" s="259">
        <v>2</v>
      </c>
      <c r="K13" s="259">
        <v>2</v>
      </c>
      <c r="L13" s="259">
        <v>2</v>
      </c>
      <c r="M13" s="259">
        <v>2</v>
      </c>
      <c r="N13" s="260">
        <v>2</v>
      </c>
      <c r="O13" s="261">
        <v>0</v>
      </c>
      <c r="P13" s="261">
        <v>2</v>
      </c>
    </row>
    <row r="14" spans="1:16" ht="13.5" outlineLevel="3">
      <c r="A14" s="84" t="s">
        <v>6</v>
      </c>
      <c r="B14" s="85" t="s">
        <v>14</v>
      </c>
      <c r="C14" s="86" t="s">
        <v>17</v>
      </c>
      <c r="D14" s="87"/>
      <c r="E14" s="88">
        <v>1</v>
      </c>
      <c r="F14" s="89"/>
      <c r="G14" s="257">
        <f t="shared" si="0"/>
        <v>18</v>
      </c>
      <c r="H14" s="257">
        <f t="shared" si="1"/>
        <v>13</v>
      </c>
      <c r="I14" s="258">
        <v>2</v>
      </c>
      <c r="J14" s="259">
        <v>3</v>
      </c>
      <c r="K14" s="259">
        <v>2</v>
      </c>
      <c r="L14" s="259">
        <v>2</v>
      </c>
      <c r="M14" s="259">
        <v>2</v>
      </c>
      <c r="N14" s="260">
        <v>2</v>
      </c>
      <c r="O14" s="261">
        <v>0</v>
      </c>
      <c r="P14" s="261">
        <v>5</v>
      </c>
    </row>
    <row r="15" spans="1:16" ht="13.5" outlineLevel="3">
      <c r="A15" s="84" t="s">
        <v>6</v>
      </c>
      <c r="B15" s="85" t="s">
        <v>14</v>
      </c>
      <c r="C15" s="86" t="s">
        <v>18</v>
      </c>
      <c r="D15" s="87"/>
      <c r="E15" s="88">
        <v>1</v>
      </c>
      <c r="F15" s="89"/>
      <c r="G15" s="257">
        <f t="shared" si="0"/>
        <v>15</v>
      </c>
      <c r="H15" s="257">
        <f t="shared" si="1"/>
        <v>12</v>
      </c>
      <c r="I15" s="258">
        <v>2</v>
      </c>
      <c r="J15" s="259">
        <v>2</v>
      </c>
      <c r="K15" s="259">
        <v>2</v>
      </c>
      <c r="L15" s="259">
        <v>2</v>
      </c>
      <c r="M15" s="259">
        <v>2</v>
      </c>
      <c r="N15" s="260">
        <v>2</v>
      </c>
      <c r="O15" s="261">
        <v>0</v>
      </c>
      <c r="P15" s="261">
        <v>3</v>
      </c>
    </row>
    <row r="16" spans="1:16" ht="13.5" outlineLevel="3">
      <c r="A16" s="84" t="s">
        <v>6</v>
      </c>
      <c r="B16" s="85" t="s">
        <v>14</v>
      </c>
      <c r="C16" s="86" t="s">
        <v>19</v>
      </c>
      <c r="D16" s="87"/>
      <c r="E16" s="88">
        <v>1</v>
      </c>
      <c r="F16" s="89"/>
      <c r="G16" s="257">
        <f t="shared" si="0"/>
        <v>34</v>
      </c>
      <c r="H16" s="257">
        <f t="shared" si="1"/>
        <v>30</v>
      </c>
      <c r="I16" s="258">
        <v>5</v>
      </c>
      <c r="J16" s="259">
        <v>5</v>
      </c>
      <c r="K16" s="259">
        <v>5</v>
      </c>
      <c r="L16" s="259">
        <v>5</v>
      </c>
      <c r="M16" s="259">
        <v>5</v>
      </c>
      <c r="N16" s="260">
        <v>5</v>
      </c>
      <c r="O16" s="261">
        <v>0</v>
      </c>
      <c r="P16" s="261">
        <v>4</v>
      </c>
    </row>
    <row r="17" spans="1:16" ht="13.5" outlineLevel="3">
      <c r="A17" s="84" t="s">
        <v>6</v>
      </c>
      <c r="B17" s="85" t="s">
        <v>14</v>
      </c>
      <c r="C17" s="86" t="s">
        <v>20</v>
      </c>
      <c r="D17" s="87"/>
      <c r="E17" s="88">
        <v>1</v>
      </c>
      <c r="F17" s="89"/>
      <c r="G17" s="257">
        <f t="shared" si="0"/>
        <v>14</v>
      </c>
      <c r="H17" s="257">
        <f t="shared" si="1"/>
        <v>12</v>
      </c>
      <c r="I17" s="258">
        <v>2</v>
      </c>
      <c r="J17" s="259">
        <v>2</v>
      </c>
      <c r="K17" s="259">
        <v>2</v>
      </c>
      <c r="L17" s="259">
        <v>2</v>
      </c>
      <c r="M17" s="259">
        <v>2</v>
      </c>
      <c r="N17" s="260">
        <v>2</v>
      </c>
      <c r="O17" s="261">
        <v>0</v>
      </c>
      <c r="P17" s="261">
        <v>2</v>
      </c>
    </row>
    <row r="18" spans="1:16" ht="13.5" outlineLevel="3">
      <c r="A18" s="84" t="s">
        <v>6</v>
      </c>
      <c r="B18" s="85" t="s">
        <v>14</v>
      </c>
      <c r="C18" s="86" t="s">
        <v>21</v>
      </c>
      <c r="D18" s="87"/>
      <c r="E18" s="88">
        <v>1</v>
      </c>
      <c r="F18" s="89"/>
      <c r="G18" s="257">
        <f t="shared" si="0"/>
        <v>21</v>
      </c>
      <c r="H18" s="257">
        <f t="shared" si="1"/>
        <v>17</v>
      </c>
      <c r="I18" s="258">
        <v>2</v>
      </c>
      <c r="J18" s="259">
        <v>3</v>
      </c>
      <c r="K18" s="259">
        <v>3</v>
      </c>
      <c r="L18" s="259">
        <v>3</v>
      </c>
      <c r="M18" s="259">
        <v>3</v>
      </c>
      <c r="N18" s="260">
        <v>3</v>
      </c>
      <c r="O18" s="261">
        <v>0</v>
      </c>
      <c r="P18" s="261">
        <v>4</v>
      </c>
    </row>
    <row r="19" spans="1:16" ht="13.5" outlineLevel="3">
      <c r="A19" s="84" t="s">
        <v>6</v>
      </c>
      <c r="B19" s="85" t="s">
        <v>14</v>
      </c>
      <c r="C19" s="86" t="s">
        <v>22</v>
      </c>
      <c r="D19" s="87"/>
      <c r="E19" s="88">
        <v>1</v>
      </c>
      <c r="F19" s="89"/>
      <c r="G19" s="257">
        <f t="shared" si="0"/>
        <v>20</v>
      </c>
      <c r="H19" s="257">
        <f t="shared" si="1"/>
        <v>18</v>
      </c>
      <c r="I19" s="258">
        <v>3</v>
      </c>
      <c r="J19" s="259">
        <v>3</v>
      </c>
      <c r="K19" s="259">
        <v>3</v>
      </c>
      <c r="L19" s="259">
        <v>3</v>
      </c>
      <c r="M19" s="259">
        <v>3</v>
      </c>
      <c r="N19" s="260">
        <v>3</v>
      </c>
      <c r="O19" s="261">
        <v>0</v>
      </c>
      <c r="P19" s="261">
        <v>2</v>
      </c>
    </row>
    <row r="20" spans="1:16" ht="13.5" outlineLevel="3">
      <c r="A20" s="84" t="s">
        <v>6</v>
      </c>
      <c r="B20" s="85" t="s">
        <v>14</v>
      </c>
      <c r="C20" s="86" t="s">
        <v>23</v>
      </c>
      <c r="D20" s="87"/>
      <c r="E20" s="88">
        <v>1</v>
      </c>
      <c r="F20" s="89"/>
      <c r="G20" s="257">
        <f t="shared" si="0"/>
        <v>18</v>
      </c>
      <c r="H20" s="257">
        <f t="shared" si="1"/>
        <v>15</v>
      </c>
      <c r="I20" s="258">
        <v>3</v>
      </c>
      <c r="J20" s="259">
        <v>3</v>
      </c>
      <c r="K20" s="259">
        <v>2</v>
      </c>
      <c r="L20" s="259">
        <v>2</v>
      </c>
      <c r="M20" s="259">
        <v>3</v>
      </c>
      <c r="N20" s="260">
        <v>2</v>
      </c>
      <c r="O20" s="261">
        <v>0</v>
      </c>
      <c r="P20" s="261">
        <v>3</v>
      </c>
    </row>
    <row r="21" spans="1:16" ht="13.5" outlineLevel="3">
      <c r="A21" s="90" t="s">
        <v>6</v>
      </c>
      <c r="B21" s="91" t="s">
        <v>14</v>
      </c>
      <c r="C21" s="92" t="s">
        <v>24</v>
      </c>
      <c r="D21" s="93"/>
      <c r="E21" s="94">
        <v>1</v>
      </c>
      <c r="F21" s="95"/>
      <c r="G21" s="262">
        <f t="shared" si="0"/>
        <v>15</v>
      </c>
      <c r="H21" s="262">
        <f t="shared" si="1"/>
        <v>12</v>
      </c>
      <c r="I21" s="263">
        <v>2</v>
      </c>
      <c r="J21" s="264">
        <v>2</v>
      </c>
      <c r="K21" s="264">
        <v>2</v>
      </c>
      <c r="L21" s="264">
        <v>2</v>
      </c>
      <c r="M21" s="264">
        <v>2</v>
      </c>
      <c r="N21" s="265">
        <v>2</v>
      </c>
      <c r="O21" s="266">
        <v>0</v>
      </c>
      <c r="P21" s="266">
        <v>3</v>
      </c>
    </row>
    <row r="22" spans="1:16" ht="13.5" outlineLevel="2">
      <c r="A22" s="96" t="s">
        <v>6</v>
      </c>
      <c r="B22" s="97" t="s">
        <v>246</v>
      </c>
      <c r="C22" s="98"/>
      <c r="D22" s="276">
        <f>SUBTOTAL(3,D12:D21)</f>
        <v>0</v>
      </c>
      <c r="E22" s="99">
        <f aca="true" t="shared" si="3" ref="E22:P22">SUBTOTAL(9,E12:E21)</f>
        <v>10</v>
      </c>
      <c r="F22" s="100">
        <f t="shared" si="3"/>
        <v>0</v>
      </c>
      <c r="G22" s="267">
        <f t="shared" si="3"/>
        <v>187</v>
      </c>
      <c r="H22" s="267">
        <f t="shared" si="3"/>
        <v>156</v>
      </c>
      <c r="I22" s="268">
        <f t="shared" si="3"/>
        <v>25</v>
      </c>
      <c r="J22" s="269">
        <f t="shared" si="3"/>
        <v>28</v>
      </c>
      <c r="K22" s="269">
        <f t="shared" si="3"/>
        <v>25</v>
      </c>
      <c r="L22" s="269">
        <f t="shared" si="3"/>
        <v>25</v>
      </c>
      <c r="M22" s="269">
        <f t="shared" si="3"/>
        <v>27</v>
      </c>
      <c r="N22" s="270">
        <f t="shared" si="3"/>
        <v>26</v>
      </c>
      <c r="O22" s="100">
        <f t="shared" si="3"/>
        <v>0</v>
      </c>
      <c r="P22" s="100">
        <f t="shared" si="3"/>
        <v>31</v>
      </c>
    </row>
    <row r="23" spans="1:16" ht="13.5" outlineLevel="3">
      <c r="A23" s="106" t="s">
        <v>6</v>
      </c>
      <c r="B23" s="107" t="s">
        <v>25</v>
      </c>
      <c r="C23" s="108" t="s">
        <v>26</v>
      </c>
      <c r="D23" s="109"/>
      <c r="E23" s="110">
        <v>1</v>
      </c>
      <c r="F23" s="111"/>
      <c r="G23" s="271">
        <f t="shared" si="0"/>
        <v>24</v>
      </c>
      <c r="H23" s="271">
        <f t="shared" si="1"/>
        <v>20</v>
      </c>
      <c r="I23" s="272">
        <v>3</v>
      </c>
      <c r="J23" s="273">
        <v>4</v>
      </c>
      <c r="K23" s="273">
        <v>3</v>
      </c>
      <c r="L23" s="273">
        <v>3</v>
      </c>
      <c r="M23" s="273">
        <v>4</v>
      </c>
      <c r="N23" s="274">
        <v>3</v>
      </c>
      <c r="O23" s="275">
        <v>0</v>
      </c>
      <c r="P23" s="275">
        <v>4</v>
      </c>
    </row>
    <row r="24" spans="1:16" ht="13.5" outlineLevel="3">
      <c r="A24" s="90" t="s">
        <v>6</v>
      </c>
      <c r="B24" s="91" t="s">
        <v>25</v>
      </c>
      <c r="C24" s="92" t="s">
        <v>27</v>
      </c>
      <c r="D24" s="93"/>
      <c r="E24" s="94">
        <v>1</v>
      </c>
      <c r="F24" s="95"/>
      <c r="G24" s="262">
        <f t="shared" si="0"/>
        <v>12</v>
      </c>
      <c r="H24" s="262">
        <f t="shared" si="1"/>
        <v>10</v>
      </c>
      <c r="I24" s="263">
        <v>2</v>
      </c>
      <c r="J24" s="264">
        <v>1</v>
      </c>
      <c r="K24" s="264">
        <v>2</v>
      </c>
      <c r="L24" s="264">
        <v>1</v>
      </c>
      <c r="M24" s="264">
        <v>2</v>
      </c>
      <c r="N24" s="265">
        <v>2</v>
      </c>
      <c r="O24" s="266">
        <v>0</v>
      </c>
      <c r="P24" s="266">
        <v>2</v>
      </c>
    </row>
    <row r="25" spans="1:16" ht="13.5" outlineLevel="2">
      <c r="A25" s="96" t="s">
        <v>6</v>
      </c>
      <c r="B25" s="97" t="s">
        <v>247</v>
      </c>
      <c r="C25" s="98"/>
      <c r="D25" s="276">
        <f>SUBTOTAL(3,D23:D24)</f>
        <v>0</v>
      </c>
      <c r="E25" s="99">
        <f aca="true" t="shared" si="4" ref="E25:P25">SUBTOTAL(9,E23:E24)</f>
        <v>2</v>
      </c>
      <c r="F25" s="100">
        <f t="shared" si="4"/>
        <v>0</v>
      </c>
      <c r="G25" s="267">
        <f t="shared" si="4"/>
        <v>36</v>
      </c>
      <c r="H25" s="267">
        <f t="shared" si="4"/>
        <v>30</v>
      </c>
      <c r="I25" s="268">
        <f t="shared" si="4"/>
        <v>5</v>
      </c>
      <c r="J25" s="269">
        <f t="shared" si="4"/>
        <v>5</v>
      </c>
      <c r="K25" s="269">
        <f t="shared" si="4"/>
        <v>5</v>
      </c>
      <c r="L25" s="269">
        <f t="shared" si="4"/>
        <v>4</v>
      </c>
      <c r="M25" s="269">
        <f t="shared" si="4"/>
        <v>6</v>
      </c>
      <c r="N25" s="270">
        <f t="shared" si="4"/>
        <v>5</v>
      </c>
      <c r="O25" s="100">
        <f t="shared" si="4"/>
        <v>0</v>
      </c>
      <c r="P25" s="100">
        <f t="shared" si="4"/>
        <v>6</v>
      </c>
    </row>
    <row r="26" spans="1:16" ht="13.5" outlineLevel="1">
      <c r="A26" s="117" t="s">
        <v>248</v>
      </c>
      <c r="B26" s="118"/>
      <c r="C26" s="98"/>
      <c r="D26" s="276">
        <f>SUBTOTAL(3,D5:D25)</f>
        <v>0</v>
      </c>
      <c r="E26" s="99">
        <f aca="true" t="shared" si="5" ref="E26:P26">SUBTOTAL(9,E5:E25)</f>
        <v>18</v>
      </c>
      <c r="F26" s="100">
        <f t="shared" si="5"/>
        <v>0</v>
      </c>
      <c r="G26" s="267">
        <f t="shared" si="5"/>
        <v>345</v>
      </c>
      <c r="H26" s="267">
        <f t="shared" si="5"/>
        <v>287</v>
      </c>
      <c r="I26" s="268">
        <f t="shared" si="5"/>
        <v>47</v>
      </c>
      <c r="J26" s="269">
        <f t="shared" si="5"/>
        <v>48</v>
      </c>
      <c r="K26" s="269">
        <f t="shared" si="5"/>
        <v>48</v>
      </c>
      <c r="L26" s="269">
        <f t="shared" si="5"/>
        <v>46</v>
      </c>
      <c r="M26" s="269">
        <f t="shared" si="5"/>
        <v>49</v>
      </c>
      <c r="N26" s="270">
        <f t="shared" si="5"/>
        <v>49</v>
      </c>
      <c r="O26" s="100">
        <f t="shared" si="5"/>
        <v>0</v>
      </c>
      <c r="P26" s="100">
        <f t="shared" si="5"/>
        <v>58</v>
      </c>
    </row>
    <row r="27" spans="1:16" ht="13.5" outlineLevel="3">
      <c r="A27" s="106" t="s">
        <v>28</v>
      </c>
      <c r="B27" s="107" t="s">
        <v>29</v>
      </c>
      <c r="C27" s="108" t="s">
        <v>30</v>
      </c>
      <c r="D27" s="109"/>
      <c r="E27" s="110">
        <v>1</v>
      </c>
      <c r="F27" s="111"/>
      <c r="G27" s="271">
        <f t="shared" si="0"/>
        <v>27</v>
      </c>
      <c r="H27" s="271">
        <f t="shared" si="1"/>
        <v>23</v>
      </c>
      <c r="I27" s="272">
        <v>4</v>
      </c>
      <c r="J27" s="273">
        <v>4</v>
      </c>
      <c r="K27" s="273">
        <v>4</v>
      </c>
      <c r="L27" s="273">
        <v>3</v>
      </c>
      <c r="M27" s="273">
        <v>4</v>
      </c>
      <c r="N27" s="274">
        <v>4</v>
      </c>
      <c r="O27" s="275">
        <v>0</v>
      </c>
      <c r="P27" s="275">
        <v>4</v>
      </c>
    </row>
    <row r="28" spans="1:16" ht="13.5" outlineLevel="3">
      <c r="A28" s="84" t="s">
        <v>28</v>
      </c>
      <c r="B28" s="85" t="s">
        <v>29</v>
      </c>
      <c r="C28" s="86" t="s">
        <v>31</v>
      </c>
      <c r="D28" s="87"/>
      <c r="E28" s="88">
        <v>1</v>
      </c>
      <c r="F28" s="89"/>
      <c r="G28" s="257">
        <f t="shared" si="0"/>
        <v>16</v>
      </c>
      <c r="H28" s="257">
        <f t="shared" si="1"/>
        <v>14</v>
      </c>
      <c r="I28" s="258">
        <v>2</v>
      </c>
      <c r="J28" s="259">
        <v>3</v>
      </c>
      <c r="K28" s="259">
        <v>2</v>
      </c>
      <c r="L28" s="259">
        <v>3</v>
      </c>
      <c r="M28" s="259">
        <v>2</v>
      </c>
      <c r="N28" s="260">
        <v>2</v>
      </c>
      <c r="O28" s="261">
        <v>0</v>
      </c>
      <c r="P28" s="261">
        <v>2</v>
      </c>
    </row>
    <row r="29" spans="1:16" ht="13.5" outlineLevel="3">
      <c r="A29" s="84" t="s">
        <v>28</v>
      </c>
      <c r="B29" s="85" t="s">
        <v>29</v>
      </c>
      <c r="C29" s="86" t="s">
        <v>32</v>
      </c>
      <c r="D29" s="87"/>
      <c r="E29" s="88">
        <v>1</v>
      </c>
      <c r="F29" s="89"/>
      <c r="G29" s="257">
        <f t="shared" si="0"/>
        <v>26</v>
      </c>
      <c r="H29" s="257">
        <f t="shared" si="1"/>
        <v>25</v>
      </c>
      <c r="I29" s="258">
        <v>4</v>
      </c>
      <c r="J29" s="259">
        <v>4</v>
      </c>
      <c r="K29" s="259">
        <v>4</v>
      </c>
      <c r="L29" s="259">
        <v>4</v>
      </c>
      <c r="M29" s="259">
        <v>4</v>
      </c>
      <c r="N29" s="260">
        <v>5</v>
      </c>
      <c r="O29" s="261">
        <v>0</v>
      </c>
      <c r="P29" s="261">
        <v>1</v>
      </c>
    </row>
    <row r="30" spans="1:16" ht="13.5" outlineLevel="3">
      <c r="A30" s="84" t="s">
        <v>28</v>
      </c>
      <c r="B30" s="85" t="s">
        <v>29</v>
      </c>
      <c r="C30" s="86" t="s">
        <v>33</v>
      </c>
      <c r="D30" s="87"/>
      <c r="E30" s="88">
        <v>1</v>
      </c>
      <c r="F30" s="89"/>
      <c r="G30" s="257">
        <f t="shared" si="0"/>
        <v>26</v>
      </c>
      <c r="H30" s="257">
        <f t="shared" si="1"/>
        <v>24</v>
      </c>
      <c r="I30" s="258">
        <v>3</v>
      </c>
      <c r="J30" s="259">
        <v>4</v>
      </c>
      <c r="K30" s="259">
        <v>3</v>
      </c>
      <c r="L30" s="259">
        <v>5</v>
      </c>
      <c r="M30" s="259">
        <v>4</v>
      </c>
      <c r="N30" s="260">
        <v>5</v>
      </c>
      <c r="O30" s="261">
        <v>0</v>
      </c>
      <c r="P30" s="261">
        <v>2</v>
      </c>
    </row>
    <row r="31" spans="1:16" ht="13.5" outlineLevel="3">
      <c r="A31" s="84" t="s">
        <v>28</v>
      </c>
      <c r="B31" s="85" t="s">
        <v>29</v>
      </c>
      <c r="C31" s="86" t="s">
        <v>34</v>
      </c>
      <c r="D31" s="87"/>
      <c r="E31" s="88">
        <v>1</v>
      </c>
      <c r="F31" s="89"/>
      <c r="G31" s="257">
        <f t="shared" si="0"/>
        <v>4</v>
      </c>
      <c r="H31" s="257">
        <f t="shared" si="1"/>
        <v>2</v>
      </c>
      <c r="I31" s="258">
        <v>1</v>
      </c>
      <c r="J31" s="259">
        <v>1</v>
      </c>
      <c r="K31" s="259">
        <v>0</v>
      </c>
      <c r="L31" s="259">
        <v>0</v>
      </c>
      <c r="M31" s="259">
        <v>0</v>
      </c>
      <c r="N31" s="260">
        <v>0</v>
      </c>
      <c r="O31" s="261">
        <v>2</v>
      </c>
      <c r="P31" s="261">
        <v>0</v>
      </c>
    </row>
    <row r="32" spans="1:16" ht="13.5" outlineLevel="3">
      <c r="A32" s="84" t="s">
        <v>28</v>
      </c>
      <c r="B32" s="85" t="s">
        <v>29</v>
      </c>
      <c r="C32" s="86" t="s">
        <v>35</v>
      </c>
      <c r="D32" s="87"/>
      <c r="E32" s="88">
        <v>1</v>
      </c>
      <c r="F32" s="89"/>
      <c r="G32" s="257">
        <f t="shared" si="0"/>
        <v>4</v>
      </c>
      <c r="H32" s="257">
        <f t="shared" si="1"/>
        <v>3</v>
      </c>
      <c r="I32" s="258">
        <v>1</v>
      </c>
      <c r="J32" s="259">
        <v>1</v>
      </c>
      <c r="K32" s="259">
        <v>1</v>
      </c>
      <c r="L32" s="259">
        <v>0</v>
      </c>
      <c r="M32" s="259">
        <v>0</v>
      </c>
      <c r="N32" s="260">
        <v>0</v>
      </c>
      <c r="O32" s="261">
        <v>1</v>
      </c>
      <c r="P32" s="261">
        <v>0</v>
      </c>
    </row>
    <row r="33" spans="1:16" ht="13.5" outlineLevel="3">
      <c r="A33" s="84" t="s">
        <v>28</v>
      </c>
      <c r="B33" s="85" t="s">
        <v>29</v>
      </c>
      <c r="C33" s="86" t="s">
        <v>36</v>
      </c>
      <c r="D33" s="87"/>
      <c r="E33" s="88">
        <v>1</v>
      </c>
      <c r="F33" s="89"/>
      <c r="G33" s="257">
        <f t="shared" si="0"/>
        <v>14</v>
      </c>
      <c r="H33" s="257">
        <f t="shared" si="1"/>
        <v>12</v>
      </c>
      <c r="I33" s="258">
        <v>2</v>
      </c>
      <c r="J33" s="259">
        <v>2</v>
      </c>
      <c r="K33" s="259">
        <v>2</v>
      </c>
      <c r="L33" s="259">
        <v>2</v>
      </c>
      <c r="M33" s="259">
        <v>2</v>
      </c>
      <c r="N33" s="260">
        <v>2</v>
      </c>
      <c r="O33" s="261">
        <v>0</v>
      </c>
      <c r="P33" s="261">
        <v>2</v>
      </c>
    </row>
    <row r="34" spans="1:16" ht="13.5" outlineLevel="3">
      <c r="A34" s="84" t="s">
        <v>28</v>
      </c>
      <c r="B34" s="85" t="s">
        <v>29</v>
      </c>
      <c r="C34" s="86" t="s">
        <v>37</v>
      </c>
      <c r="D34" s="87"/>
      <c r="E34" s="88">
        <v>1</v>
      </c>
      <c r="F34" s="89"/>
      <c r="G34" s="257">
        <f t="shared" si="0"/>
        <v>22</v>
      </c>
      <c r="H34" s="257">
        <f t="shared" si="1"/>
        <v>19</v>
      </c>
      <c r="I34" s="258">
        <v>3</v>
      </c>
      <c r="J34" s="259">
        <v>4</v>
      </c>
      <c r="K34" s="259">
        <v>3</v>
      </c>
      <c r="L34" s="259">
        <v>3</v>
      </c>
      <c r="M34" s="259">
        <v>3</v>
      </c>
      <c r="N34" s="260">
        <v>3</v>
      </c>
      <c r="O34" s="261">
        <v>0</v>
      </c>
      <c r="P34" s="261">
        <v>3</v>
      </c>
    </row>
    <row r="35" spans="1:16" ht="13.5" outlineLevel="3">
      <c r="A35" s="84" t="s">
        <v>28</v>
      </c>
      <c r="B35" s="85" t="s">
        <v>29</v>
      </c>
      <c r="C35" s="86" t="s">
        <v>38</v>
      </c>
      <c r="D35" s="87"/>
      <c r="E35" s="88">
        <v>1</v>
      </c>
      <c r="F35" s="89"/>
      <c r="G35" s="257">
        <f t="shared" si="0"/>
        <v>17</v>
      </c>
      <c r="H35" s="257">
        <f t="shared" si="1"/>
        <v>15</v>
      </c>
      <c r="I35" s="258">
        <v>2</v>
      </c>
      <c r="J35" s="259">
        <v>3</v>
      </c>
      <c r="K35" s="259">
        <v>2</v>
      </c>
      <c r="L35" s="259">
        <v>2</v>
      </c>
      <c r="M35" s="259">
        <v>3</v>
      </c>
      <c r="N35" s="260">
        <v>3</v>
      </c>
      <c r="O35" s="261">
        <v>0</v>
      </c>
      <c r="P35" s="261">
        <v>2</v>
      </c>
    </row>
    <row r="36" spans="1:16" ht="13.5" outlineLevel="3">
      <c r="A36" s="84" t="s">
        <v>28</v>
      </c>
      <c r="B36" s="85" t="s">
        <v>29</v>
      </c>
      <c r="C36" s="86" t="s">
        <v>39</v>
      </c>
      <c r="D36" s="87"/>
      <c r="E36" s="88">
        <v>1</v>
      </c>
      <c r="F36" s="89"/>
      <c r="G36" s="257">
        <f t="shared" si="0"/>
        <v>19</v>
      </c>
      <c r="H36" s="257">
        <f t="shared" si="1"/>
        <v>17</v>
      </c>
      <c r="I36" s="258">
        <v>3</v>
      </c>
      <c r="J36" s="259">
        <v>2</v>
      </c>
      <c r="K36" s="259">
        <v>3</v>
      </c>
      <c r="L36" s="259">
        <v>3</v>
      </c>
      <c r="M36" s="259">
        <v>3</v>
      </c>
      <c r="N36" s="260">
        <v>3</v>
      </c>
      <c r="O36" s="261">
        <v>0</v>
      </c>
      <c r="P36" s="261">
        <v>2</v>
      </c>
    </row>
    <row r="37" spans="1:16" ht="13.5" outlineLevel="3">
      <c r="A37" s="84" t="s">
        <v>28</v>
      </c>
      <c r="B37" s="85" t="s">
        <v>29</v>
      </c>
      <c r="C37" s="86" t="s">
        <v>40</v>
      </c>
      <c r="D37" s="87"/>
      <c r="E37" s="88">
        <v>1</v>
      </c>
      <c r="F37" s="89"/>
      <c r="G37" s="257">
        <f t="shared" si="0"/>
        <v>17</v>
      </c>
      <c r="H37" s="257">
        <f t="shared" si="1"/>
        <v>15</v>
      </c>
      <c r="I37" s="258">
        <v>3</v>
      </c>
      <c r="J37" s="259">
        <v>3</v>
      </c>
      <c r="K37" s="259">
        <v>2</v>
      </c>
      <c r="L37" s="259">
        <v>2</v>
      </c>
      <c r="M37" s="259">
        <v>2</v>
      </c>
      <c r="N37" s="260">
        <v>3</v>
      </c>
      <c r="O37" s="261">
        <v>0</v>
      </c>
      <c r="P37" s="261">
        <v>2</v>
      </c>
    </row>
    <row r="38" spans="1:16" ht="13.5" outlineLevel="3">
      <c r="A38" s="84" t="s">
        <v>28</v>
      </c>
      <c r="B38" s="85" t="s">
        <v>29</v>
      </c>
      <c r="C38" s="86" t="s">
        <v>41</v>
      </c>
      <c r="D38" s="87"/>
      <c r="E38" s="88">
        <v>1</v>
      </c>
      <c r="F38" s="89"/>
      <c r="G38" s="257">
        <f t="shared" si="0"/>
        <v>14</v>
      </c>
      <c r="H38" s="257">
        <f t="shared" si="1"/>
        <v>12</v>
      </c>
      <c r="I38" s="258">
        <v>2</v>
      </c>
      <c r="J38" s="259">
        <v>2</v>
      </c>
      <c r="K38" s="259">
        <v>2</v>
      </c>
      <c r="L38" s="259">
        <v>2</v>
      </c>
      <c r="M38" s="259">
        <v>2</v>
      </c>
      <c r="N38" s="260">
        <v>2</v>
      </c>
      <c r="O38" s="261">
        <v>0</v>
      </c>
      <c r="P38" s="261">
        <v>2</v>
      </c>
    </row>
    <row r="39" spans="1:16" ht="13.5" outlineLevel="3">
      <c r="A39" s="84" t="s">
        <v>28</v>
      </c>
      <c r="B39" s="85" t="s">
        <v>29</v>
      </c>
      <c r="C39" s="86" t="s">
        <v>42</v>
      </c>
      <c r="D39" s="87"/>
      <c r="E39" s="88">
        <v>1</v>
      </c>
      <c r="F39" s="89"/>
      <c r="G39" s="257">
        <f t="shared" si="0"/>
        <v>26</v>
      </c>
      <c r="H39" s="257">
        <f t="shared" si="1"/>
        <v>24</v>
      </c>
      <c r="I39" s="258">
        <v>4</v>
      </c>
      <c r="J39" s="259">
        <v>4</v>
      </c>
      <c r="K39" s="259">
        <v>4</v>
      </c>
      <c r="L39" s="259">
        <v>4</v>
      </c>
      <c r="M39" s="259">
        <v>4</v>
      </c>
      <c r="N39" s="260">
        <v>4</v>
      </c>
      <c r="O39" s="261">
        <v>0</v>
      </c>
      <c r="P39" s="261">
        <v>2</v>
      </c>
    </row>
    <row r="40" spans="1:16" ht="13.5" outlineLevel="3">
      <c r="A40" s="84" t="s">
        <v>28</v>
      </c>
      <c r="B40" s="85" t="s">
        <v>29</v>
      </c>
      <c r="C40" s="86" t="s">
        <v>43</v>
      </c>
      <c r="D40" s="87"/>
      <c r="E40" s="88">
        <v>1</v>
      </c>
      <c r="F40" s="89"/>
      <c r="G40" s="257">
        <f t="shared" si="0"/>
        <v>13</v>
      </c>
      <c r="H40" s="257">
        <f t="shared" si="1"/>
        <v>12</v>
      </c>
      <c r="I40" s="258">
        <v>2</v>
      </c>
      <c r="J40" s="259">
        <v>2</v>
      </c>
      <c r="K40" s="259">
        <v>2</v>
      </c>
      <c r="L40" s="259">
        <v>2</v>
      </c>
      <c r="M40" s="259">
        <v>2</v>
      </c>
      <c r="N40" s="260">
        <v>2</v>
      </c>
      <c r="O40" s="261">
        <v>0</v>
      </c>
      <c r="P40" s="261">
        <v>1</v>
      </c>
    </row>
    <row r="41" spans="1:16" ht="13.5" outlineLevel="3">
      <c r="A41" s="84" t="s">
        <v>28</v>
      </c>
      <c r="B41" s="85" t="s">
        <v>29</v>
      </c>
      <c r="C41" s="86" t="s">
        <v>44</v>
      </c>
      <c r="D41" s="87"/>
      <c r="E41" s="88">
        <v>1</v>
      </c>
      <c r="F41" s="89"/>
      <c r="G41" s="257">
        <f t="shared" si="0"/>
        <v>14</v>
      </c>
      <c r="H41" s="257">
        <f t="shared" si="1"/>
        <v>12</v>
      </c>
      <c r="I41" s="258">
        <v>2</v>
      </c>
      <c r="J41" s="259">
        <v>2</v>
      </c>
      <c r="K41" s="259">
        <v>2</v>
      </c>
      <c r="L41" s="259">
        <v>2</v>
      </c>
      <c r="M41" s="259">
        <v>2</v>
      </c>
      <c r="N41" s="260">
        <v>2</v>
      </c>
      <c r="O41" s="261">
        <v>0</v>
      </c>
      <c r="P41" s="261">
        <v>2</v>
      </c>
    </row>
    <row r="42" spans="1:16" ht="13.5" outlineLevel="3">
      <c r="A42" s="84" t="s">
        <v>28</v>
      </c>
      <c r="B42" s="85" t="s">
        <v>29</v>
      </c>
      <c r="C42" s="86" t="s">
        <v>45</v>
      </c>
      <c r="D42" s="87"/>
      <c r="E42" s="88">
        <v>1</v>
      </c>
      <c r="F42" s="89"/>
      <c r="G42" s="257">
        <f t="shared" si="0"/>
        <v>12</v>
      </c>
      <c r="H42" s="257">
        <f t="shared" si="1"/>
        <v>10</v>
      </c>
      <c r="I42" s="258">
        <v>2</v>
      </c>
      <c r="J42" s="259">
        <v>2</v>
      </c>
      <c r="K42" s="259">
        <v>1</v>
      </c>
      <c r="L42" s="259">
        <v>2</v>
      </c>
      <c r="M42" s="259">
        <v>2</v>
      </c>
      <c r="N42" s="260">
        <v>1</v>
      </c>
      <c r="O42" s="261">
        <v>0</v>
      </c>
      <c r="P42" s="261">
        <v>2</v>
      </c>
    </row>
    <row r="43" spans="1:16" ht="13.5" outlineLevel="3">
      <c r="A43" s="84" t="s">
        <v>28</v>
      </c>
      <c r="B43" s="85" t="s">
        <v>29</v>
      </c>
      <c r="C43" s="86" t="s">
        <v>46</v>
      </c>
      <c r="D43" s="87"/>
      <c r="E43" s="88">
        <v>1</v>
      </c>
      <c r="F43" s="89"/>
      <c r="G43" s="257">
        <f t="shared" si="0"/>
        <v>15</v>
      </c>
      <c r="H43" s="257">
        <f t="shared" si="1"/>
        <v>12</v>
      </c>
      <c r="I43" s="258">
        <v>2</v>
      </c>
      <c r="J43" s="259">
        <v>2</v>
      </c>
      <c r="K43" s="259">
        <v>2</v>
      </c>
      <c r="L43" s="259">
        <v>2</v>
      </c>
      <c r="M43" s="259">
        <v>2</v>
      </c>
      <c r="N43" s="260">
        <v>2</v>
      </c>
      <c r="O43" s="261">
        <v>0</v>
      </c>
      <c r="P43" s="261">
        <v>3</v>
      </c>
    </row>
    <row r="44" spans="1:16" ht="13.5" outlineLevel="3">
      <c r="A44" s="84" t="s">
        <v>28</v>
      </c>
      <c r="B44" s="85" t="s">
        <v>29</v>
      </c>
      <c r="C44" s="86" t="s">
        <v>47</v>
      </c>
      <c r="D44" s="87"/>
      <c r="E44" s="88">
        <v>1</v>
      </c>
      <c r="F44" s="89"/>
      <c r="G44" s="257">
        <f t="shared" si="0"/>
        <v>16</v>
      </c>
      <c r="H44" s="257">
        <f t="shared" si="1"/>
        <v>14</v>
      </c>
      <c r="I44" s="258">
        <v>2</v>
      </c>
      <c r="J44" s="259">
        <v>2</v>
      </c>
      <c r="K44" s="259">
        <v>2</v>
      </c>
      <c r="L44" s="259">
        <v>3</v>
      </c>
      <c r="M44" s="259">
        <v>2</v>
      </c>
      <c r="N44" s="260">
        <v>3</v>
      </c>
      <c r="O44" s="261">
        <v>0</v>
      </c>
      <c r="P44" s="261">
        <v>2</v>
      </c>
    </row>
    <row r="45" spans="1:16" ht="13.5" outlineLevel="3">
      <c r="A45" s="84" t="s">
        <v>28</v>
      </c>
      <c r="B45" s="85" t="s">
        <v>29</v>
      </c>
      <c r="C45" s="86" t="s">
        <v>48</v>
      </c>
      <c r="D45" s="87"/>
      <c r="E45" s="88">
        <v>1</v>
      </c>
      <c r="F45" s="89"/>
      <c r="G45" s="257">
        <f t="shared" si="0"/>
        <v>31</v>
      </c>
      <c r="H45" s="257">
        <f t="shared" si="1"/>
        <v>27</v>
      </c>
      <c r="I45" s="258">
        <v>4</v>
      </c>
      <c r="J45" s="259">
        <v>4</v>
      </c>
      <c r="K45" s="259">
        <v>5</v>
      </c>
      <c r="L45" s="259">
        <v>4</v>
      </c>
      <c r="M45" s="259">
        <v>5</v>
      </c>
      <c r="N45" s="260">
        <v>5</v>
      </c>
      <c r="O45" s="261">
        <v>0</v>
      </c>
      <c r="P45" s="261">
        <v>4</v>
      </c>
    </row>
    <row r="46" spans="1:16" ht="13.5" outlineLevel="3">
      <c r="A46" s="84" t="s">
        <v>28</v>
      </c>
      <c r="B46" s="85" t="s">
        <v>29</v>
      </c>
      <c r="C46" s="86" t="s">
        <v>49</v>
      </c>
      <c r="D46" s="87"/>
      <c r="E46" s="88">
        <v>1</v>
      </c>
      <c r="F46" s="89"/>
      <c r="G46" s="257">
        <f t="shared" si="0"/>
        <v>15</v>
      </c>
      <c r="H46" s="257">
        <f t="shared" si="1"/>
        <v>14</v>
      </c>
      <c r="I46" s="258">
        <v>3</v>
      </c>
      <c r="J46" s="259">
        <v>2</v>
      </c>
      <c r="K46" s="259">
        <v>2</v>
      </c>
      <c r="L46" s="259">
        <v>2</v>
      </c>
      <c r="M46" s="259">
        <v>2</v>
      </c>
      <c r="N46" s="260">
        <v>3</v>
      </c>
      <c r="O46" s="261">
        <v>0</v>
      </c>
      <c r="P46" s="261">
        <v>1</v>
      </c>
    </row>
    <row r="47" spans="1:16" ht="13.5" outlineLevel="3">
      <c r="A47" s="84" t="s">
        <v>28</v>
      </c>
      <c r="B47" s="85" t="s">
        <v>29</v>
      </c>
      <c r="C47" s="86" t="s">
        <v>50</v>
      </c>
      <c r="D47" s="87"/>
      <c r="E47" s="88">
        <v>1</v>
      </c>
      <c r="F47" s="89"/>
      <c r="G47" s="257">
        <f t="shared" si="0"/>
        <v>14</v>
      </c>
      <c r="H47" s="257">
        <f t="shared" si="1"/>
        <v>12</v>
      </c>
      <c r="I47" s="258">
        <v>2</v>
      </c>
      <c r="J47" s="259">
        <v>2</v>
      </c>
      <c r="K47" s="259">
        <v>2</v>
      </c>
      <c r="L47" s="259">
        <v>2</v>
      </c>
      <c r="M47" s="259">
        <v>2</v>
      </c>
      <c r="N47" s="260">
        <v>2</v>
      </c>
      <c r="O47" s="261">
        <v>0</v>
      </c>
      <c r="P47" s="261">
        <v>2</v>
      </c>
    </row>
    <row r="48" spans="1:16" ht="13.5" outlineLevel="3">
      <c r="A48" s="90" t="s">
        <v>28</v>
      </c>
      <c r="B48" s="91" t="s">
        <v>29</v>
      </c>
      <c r="C48" s="92" t="s">
        <v>51</v>
      </c>
      <c r="D48" s="93"/>
      <c r="E48" s="94">
        <v>1</v>
      </c>
      <c r="F48" s="95"/>
      <c r="G48" s="262">
        <f t="shared" si="0"/>
        <v>8</v>
      </c>
      <c r="H48" s="262">
        <f t="shared" si="1"/>
        <v>6</v>
      </c>
      <c r="I48" s="263">
        <v>1</v>
      </c>
      <c r="J48" s="264">
        <v>1</v>
      </c>
      <c r="K48" s="264">
        <v>1</v>
      </c>
      <c r="L48" s="264">
        <v>1</v>
      </c>
      <c r="M48" s="264">
        <v>1</v>
      </c>
      <c r="N48" s="265">
        <v>1</v>
      </c>
      <c r="O48" s="266">
        <v>0</v>
      </c>
      <c r="P48" s="266">
        <v>2</v>
      </c>
    </row>
    <row r="49" spans="1:16" ht="13.5" outlineLevel="2">
      <c r="A49" s="96" t="s">
        <v>28</v>
      </c>
      <c r="B49" s="97" t="s">
        <v>249</v>
      </c>
      <c r="C49" s="98"/>
      <c r="D49" s="276">
        <f>SUBTOTAL(3,D27:D48)</f>
        <v>0</v>
      </c>
      <c r="E49" s="99">
        <f aca="true" t="shared" si="6" ref="E49:P49">SUBTOTAL(9,E27:E48)</f>
        <v>22</v>
      </c>
      <c r="F49" s="100">
        <f t="shared" si="6"/>
        <v>0</v>
      </c>
      <c r="G49" s="267">
        <f t="shared" si="6"/>
        <v>370</v>
      </c>
      <c r="H49" s="267">
        <f t="shared" si="6"/>
        <v>324</v>
      </c>
      <c r="I49" s="268">
        <f t="shared" si="6"/>
        <v>54</v>
      </c>
      <c r="J49" s="269">
        <f t="shared" si="6"/>
        <v>56</v>
      </c>
      <c r="K49" s="269">
        <f t="shared" si="6"/>
        <v>51</v>
      </c>
      <c r="L49" s="269">
        <f t="shared" si="6"/>
        <v>53</v>
      </c>
      <c r="M49" s="269">
        <f t="shared" si="6"/>
        <v>53</v>
      </c>
      <c r="N49" s="270">
        <f t="shared" si="6"/>
        <v>57</v>
      </c>
      <c r="O49" s="100">
        <f t="shared" si="6"/>
        <v>3</v>
      </c>
      <c r="P49" s="100">
        <f t="shared" si="6"/>
        <v>43</v>
      </c>
    </row>
    <row r="50" spans="1:16" ht="13.5" outlineLevel="3">
      <c r="A50" s="106" t="s">
        <v>28</v>
      </c>
      <c r="B50" s="107" t="s">
        <v>52</v>
      </c>
      <c r="C50" s="108" t="s">
        <v>53</v>
      </c>
      <c r="D50" s="109"/>
      <c r="E50" s="110">
        <v>1</v>
      </c>
      <c r="F50" s="111"/>
      <c r="G50" s="271">
        <f t="shared" si="0"/>
        <v>17</v>
      </c>
      <c r="H50" s="271">
        <f t="shared" si="1"/>
        <v>12</v>
      </c>
      <c r="I50" s="272">
        <v>2</v>
      </c>
      <c r="J50" s="273">
        <v>2</v>
      </c>
      <c r="K50" s="273">
        <v>2</v>
      </c>
      <c r="L50" s="273">
        <v>2</v>
      </c>
      <c r="M50" s="273">
        <v>2</v>
      </c>
      <c r="N50" s="274">
        <v>2</v>
      </c>
      <c r="O50" s="275">
        <v>0</v>
      </c>
      <c r="P50" s="275">
        <v>5</v>
      </c>
    </row>
    <row r="51" spans="1:16" ht="13.5" outlineLevel="3">
      <c r="A51" s="84" t="s">
        <v>28</v>
      </c>
      <c r="B51" s="85" t="s">
        <v>52</v>
      </c>
      <c r="C51" s="86" t="s">
        <v>54</v>
      </c>
      <c r="D51" s="87"/>
      <c r="E51" s="88">
        <v>1</v>
      </c>
      <c r="F51" s="89"/>
      <c r="G51" s="257">
        <f t="shared" si="0"/>
        <v>23</v>
      </c>
      <c r="H51" s="257">
        <f t="shared" si="1"/>
        <v>20</v>
      </c>
      <c r="I51" s="258">
        <v>3</v>
      </c>
      <c r="J51" s="259">
        <v>3</v>
      </c>
      <c r="K51" s="259">
        <v>4</v>
      </c>
      <c r="L51" s="259">
        <v>3</v>
      </c>
      <c r="M51" s="259">
        <v>4</v>
      </c>
      <c r="N51" s="260">
        <v>3</v>
      </c>
      <c r="O51" s="261">
        <v>0</v>
      </c>
      <c r="P51" s="261">
        <v>3</v>
      </c>
    </row>
    <row r="52" spans="1:16" ht="13.5" outlineLevel="3">
      <c r="A52" s="84" t="s">
        <v>28</v>
      </c>
      <c r="B52" s="85" t="s">
        <v>52</v>
      </c>
      <c r="C52" s="86" t="s">
        <v>55</v>
      </c>
      <c r="D52" s="87"/>
      <c r="E52" s="88">
        <v>1</v>
      </c>
      <c r="F52" s="89"/>
      <c r="G52" s="257">
        <f t="shared" si="0"/>
        <v>17</v>
      </c>
      <c r="H52" s="257">
        <f t="shared" si="1"/>
        <v>15</v>
      </c>
      <c r="I52" s="258">
        <v>3</v>
      </c>
      <c r="J52" s="259">
        <v>2</v>
      </c>
      <c r="K52" s="259">
        <v>2</v>
      </c>
      <c r="L52" s="259">
        <v>2</v>
      </c>
      <c r="M52" s="259">
        <v>3</v>
      </c>
      <c r="N52" s="260">
        <v>3</v>
      </c>
      <c r="O52" s="261">
        <v>0</v>
      </c>
      <c r="P52" s="261">
        <v>2</v>
      </c>
    </row>
    <row r="53" spans="1:16" ht="13.5" outlineLevel="3">
      <c r="A53" s="84" t="s">
        <v>28</v>
      </c>
      <c r="B53" s="85" t="s">
        <v>52</v>
      </c>
      <c r="C53" s="86" t="s">
        <v>56</v>
      </c>
      <c r="D53" s="87"/>
      <c r="E53" s="88">
        <v>1</v>
      </c>
      <c r="F53" s="89"/>
      <c r="G53" s="257">
        <f t="shared" si="0"/>
        <v>17</v>
      </c>
      <c r="H53" s="257">
        <f t="shared" si="1"/>
        <v>14</v>
      </c>
      <c r="I53" s="258">
        <v>2</v>
      </c>
      <c r="J53" s="259">
        <v>3</v>
      </c>
      <c r="K53" s="259">
        <v>2</v>
      </c>
      <c r="L53" s="259">
        <v>2</v>
      </c>
      <c r="M53" s="259">
        <v>3</v>
      </c>
      <c r="N53" s="260">
        <v>2</v>
      </c>
      <c r="O53" s="261">
        <v>0</v>
      </c>
      <c r="P53" s="261">
        <v>3</v>
      </c>
    </row>
    <row r="54" spans="1:16" ht="13.5" outlineLevel="3">
      <c r="A54" s="84" t="s">
        <v>28</v>
      </c>
      <c r="B54" s="85" t="s">
        <v>52</v>
      </c>
      <c r="C54" s="86" t="s">
        <v>57</v>
      </c>
      <c r="D54" s="87"/>
      <c r="E54" s="88">
        <v>1</v>
      </c>
      <c r="F54" s="89"/>
      <c r="G54" s="257">
        <f t="shared" si="0"/>
        <v>16</v>
      </c>
      <c r="H54" s="257">
        <f t="shared" si="1"/>
        <v>12</v>
      </c>
      <c r="I54" s="258">
        <v>2</v>
      </c>
      <c r="J54" s="259">
        <v>2</v>
      </c>
      <c r="K54" s="259">
        <v>2</v>
      </c>
      <c r="L54" s="259">
        <v>2</v>
      </c>
      <c r="M54" s="259">
        <v>2</v>
      </c>
      <c r="N54" s="260">
        <v>2</v>
      </c>
      <c r="O54" s="261">
        <v>0</v>
      </c>
      <c r="P54" s="261">
        <v>4</v>
      </c>
    </row>
    <row r="55" spans="1:16" ht="13.5" outlineLevel="3">
      <c r="A55" s="84" t="s">
        <v>28</v>
      </c>
      <c r="B55" s="85" t="s">
        <v>52</v>
      </c>
      <c r="C55" s="86" t="s">
        <v>58</v>
      </c>
      <c r="D55" s="87"/>
      <c r="E55" s="88">
        <v>1</v>
      </c>
      <c r="F55" s="89"/>
      <c r="G55" s="257">
        <f t="shared" si="0"/>
        <v>14</v>
      </c>
      <c r="H55" s="257">
        <f t="shared" si="1"/>
        <v>12</v>
      </c>
      <c r="I55" s="258">
        <v>2</v>
      </c>
      <c r="J55" s="259">
        <v>2</v>
      </c>
      <c r="K55" s="259">
        <v>2</v>
      </c>
      <c r="L55" s="259">
        <v>2</v>
      </c>
      <c r="M55" s="259">
        <v>2</v>
      </c>
      <c r="N55" s="260">
        <v>2</v>
      </c>
      <c r="O55" s="261">
        <v>0</v>
      </c>
      <c r="P55" s="261">
        <v>2</v>
      </c>
    </row>
    <row r="56" spans="1:16" ht="13.5" outlineLevel="3">
      <c r="A56" s="84" t="s">
        <v>28</v>
      </c>
      <c r="B56" s="85" t="s">
        <v>52</v>
      </c>
      <c r="C56" s="86" t="s">
        <v>59</v>
      </c>
      <c r="D56" s="87"/>
      <c r="E56" s="88">
        <v>1</v>
      </c>
      <c r="F56" s="89"/>
      <c r="G56" s="257">
        <f t="shared" si="0"/>
        <v>14</v>
      </c>
      <c r="H56" s="257">
        <f t="shared" si="1"/>
        <v>12</v>
      </c>
      <c r="I56" s="258">
        <v>2</v>
      </c>
      <c r="J56" s="259">
        <v>2</v>
      </c>
      <c r="K56" s="259">
        <v>2</v>
      </c>
      <c r="L56" s="259">
        <v>2</v>
      </c>
      <c r="M56" s="259">
        <v>2</v>
      </c>
      <c r="N56" s="260">
        <v>2</v>
      </c>
      <c r="O56" s="261">
        <v>0</v>
      </c>
      <c r="P56" s="261">
        <v>2</v>
      </c>
    </row>
    <row r="57" spans="1:16" ht="13.5" outlineLevel="3">
      <c r="A57" s="84" t="s">
        <v>28</v>
      </c>
      <c r="B57" s="85" t="s">
        <v>52</v>
      </c>
      <c r="C57" s="86" t="s">
        <v>60</v>
      </c>
      <c r="D57" s="87"/>
      <c r="E57" s="88">
        <v>1</v>
      </c>
      <c r="F57" s="89"/>
      <c r="G57" s="257">
        <f t="shared" si="0"/>
        <v>22</v>
      </c>
      <c r="H57" s="257">
        <f t="shared" si="1"/>
        <v>17</v>
      </c>
      <c r="I57" s="258">
        <v>3</v>
      </c>
      <c r="J57" s="259">
        <v>2</v>
      </c>
      <c r="K57" s="259">
        <v>3</v>
      </c>
      <c r="L57" s="259">
        <v>3</v>
      </c>
      <c r="M57" s="259">
        <v>3</v>
      </c>
      <c r="N57" s="260">
        <v>3</v>
      </c>
      <c r="O57" s="261">
        <v>0</v>
      </c>
      <c r="P57" s="261">
        <v>5</v>
      </c>
    </row>
    <row r="58" spans="1:16" ht="13.5" outlineLevel="3">
      <c r="A58" s="84" t="s">
        <v>28</v>
      </c>
      <c r="B58" s="85" t="s">
        <v>52</v>
      </c>
      <c r="C58" s="86" t="s">
        <v>61</v>
      </c>
      <c r="D58" s="87"/>
      <c r="E58" s="88">
        <v>1</v>
      </c>
      <c r="F58" s="89"/>
      <c r="G58" s="257">
        <f t="shared" si="0"/>
        <v>11</v>
      </c>
      <c r="H58" s="257">
        <f t="shared" si="1"/>
        <v>9</v>
      </c>
      <c r="I58" s="258">
        <v>1</v>
      </c>
      <c r="J58" s="259">
        <v>1</v>
      </c>
      <c r="K58" s="259">
        <v>1</v>
      </c>
      <c r="L58" s="259">
        <v>2</v>
      </c>
      <c r="M58" s="259">
        <v>2</v>
      </c>
      <c r="N58" s="260">
        <v>2</v>
      </c>
      <c r="O58" s="261">
        <v>0</v>
      </c>
      <c r="P58" s="261">
        <v>2</v>
      </c>
    </row>
    <row r="59" spans="1:16" ht="13.5" outlineLevel="3">
      <c r="A59" s="90" t="s">
        <v>28</v>
      </c>
      <c r="B59" s="91" t="s">
        <v>52</v>
      </c>
      <c r="C59" s="92" t="s">
        <v>62</v>
      </c>
      <c r="D59" s="93"/>
      <c r="E59" s="94">
        <v>1</v>
      </c>
      <c r="F59" s="95"/>
      <c r="G59" s="262">
        <f t="shared" si="0"/>
        <v>10</v>
      </c>
      <c r="H59" s="262">
        <f t="shared" si="1"/>
        <v>8</v>
      </c>
      <c r="I59" s="263">
        <v>1</v>
      </c>
      <c r="J59" s="264">
        <v>1</v>
      </c>
      <c r="K59" s="264">
        <v>2</v>
      </c>
      <c r="L59" s="264">
        <v>1</v>
      </c>
      <c r="M59" s="264">
        <v>2</v>
      </c>
      <c r="N59" s="265">
        <v>1</v>
      </c>
      <c r="O59" s="266">
        <v>0</v>
      </c>
      <c r="P59" s="266">
        <v>2</v>
      </c>
    </row>
    <row r="60" spans="1:16" ht="13.5" outlineLevel="2">
      <c r="A60" s="96" t="s">
        <v>28</v>
      </c>
      <c r="B60" s="97" t="s">
        <v>250</v>
      </c>
      <c r="C60" s="98"/>
      <c r="D60" s="276">
        <f>SUBTOTAL(3,D50:D59)</f>
        <v>0</v>
      </c>
      <c r="E60" s="99">
        <f aca="true" t="shared" si="7" ref="E60:P60">SUBTOTAL(9,E50:E59)</f>
        <v>10</v>
      </c>
      <c r="F60" s="100">
        <f t="shared" si="7"/>
        <v>0</v>
      </c>
      <c r="G60" s="267">
        <f t="shared" si="7"/>
        <v>161</v>
      </c>
      <c r="H60" s="267">
        <f t="shared" si="7"/>
        <v>131</v>
      </c>
      <c r="I60" s="268">
        <f t="shared" si="7"/>
        <v>21</v>
      </c>
      <c r="J60" s="269">
        <f t="shared" si="7"/>
        <v>20</v>
      </c>
      <c r="K60" s="269">
        <f t="shared" si="7"/>
        <v>22</v>
      </c>
      <c r="L60" s="269">
        <f t="shared" si="7"/>
        <v>21</v>
      </c>
      <c r="M60" s="269">
        <f t="shared" si="7"/>
        <v>25</v>
      </c>
      <c r="N60" s="270">
        <f t="shared" si="7"/>
        <v>22</v>
      </c>
      <c r="O60" s="100">
        <f t="shared" si="7"/>
        <v>0</v>
      </c>
      <c r="P60" s="100">
        <f t="shared" si="7"/>
        <v>30</v>
      </c>
    </row>
    <row r="61" spans="1:16" ht="13.5" outlineLevel="3">
      <c r="A61" s="106" t="s">
        <v>28</v>
      </c>
      <c r="B61" s="107" t="s">
        <v>63</v>
      </c>
      <c r="C61" s="108" t="s">
        <v>64</v>
      </c>
      <c r="D61" s="109"/>
      <c r="E61" s="110">
        <v>1</v>
      </c>
      <c r="F61" s="111"/>
      <c r="G61" s="271">
        <f t="shared" si="0"/>
        <v>20</v>
      </c>
      <c r="H61" s="271">
        <f t="shared" si="1"/>
        <v>16</v>
      </c>
      <c r="I61" s="272">
        <v>2</v>
      </c>
      <c r="J61" s="273">
        <v>3</v>
      </c>
      <c r="K61" s="273">
        <v>3</v>
      </c>
      <c r="L61" s="273">
        <v>3</v>
      </c>
      <c r="M61" s="273">
        <v>2</v>
      </c>
      <c r="N61" s="274">
        <v>3</v>
      </c>
      <c r="O61" s="275">
        <v>0</v>
      </c>
      <c r="P61" s="275">
        <v>4</v>
      </c>
    </row>
    <row r="62" spans="1:16" ht="13.5" outlineLevel="3">
      <c r="A62" s="84" t="s">
        <v>28</v>
      </c>
      <c r="B62" s="85" t="s">
        <v>63</v>
      </c>
      <c r="C62" s="86" t="s">
        <v>65</v>
      </c>
      <c r="D62" s="87"/>
      <c r="E62" s="88">
        <v>1</v>
      </c>
      <c r="F62" s="89"/>
      <c r="G62" s="257">
        <f t="shared" si="0"/>
        <v>22</v>
      </c>
      <c r="H62" s="257">
        <f t="shared" si="1"/>
        <v>18</v>
      </c>
      <c r="I62" s="258">
        <v>3</v>
      </c>
      <c r="J62" s="259">
        <v>3</v>
      </c>
      <c r="K62" s="259">
        <v>3</v>
      </c>
      <c r="L62" s="259">
        <v>3</v>
      </c>
      <c r="M62" s="259">
        <v>3</v>
      </c>
      <c r="N62" s="260">
        <v>3</v>
      </c>
      <c r="O62" s="261">
        <v>0</v>
      </c>
      <c r="P62" s="261">
        <v>4</v>
      </c>
    </row>
    <row r="63" spans="1:16" ht="13.5" outlineLevel="3">
      <c r="A63" s="84" t="s">
        <v>28</v>
      </c>
      <c r="B63" s="85" t="s">
        <v>63</v>
      </c>
      <c r="C63" s="86" t="s">
        <v>66</v>
      </c>
      <c r="D63" s="87"/>
      <c r="E63" s="88">
        <v>1</v>
      </c>
      <c r="F63" s="89"/>
      <c r="G63" s="257">
        <f t="shared" si="0"/>
        <v>17</v>
      </c>
      <c r="H63" s="257">
        <f t="shared" si="1"/>
        <v>14</v>
      </c>
      <c r="I63" s="258">
        <v>2</v>
      </c>
      <c r="J63" s="259">
        <v>2</v>
      </c>
      <c r="K63" s="259">
        <v>2</v>
      </c>
      <c r="L63" s="259">
        <v>3</v>
      </c>
      <c r="M63" s="259">
        <v>2</v>
      </c>
      <c r="N63" s="260">
        <v>3</v>
      </c>
      <c r="O63" s="261">
        <v>0</v>
      </c>
      <c r="P63" s="261">
        <v>3</v>
      </c>
    </row>
    <row r="64" spans="1:16" ht="13.5" outlineLevel="3">
      <c r="A64" s="84" t="s">
        <v>28</v>
      </c>
      <c r="B64" s="85" t="s">
        <v>63</v>
      </c>
      <c r="C64" s="86" t="s">
        <v>67</v>
      </c>
      <c r="D64" s="87"/>
      <c r="E64" s="88">
        <v>1</v>
      </c>
      <c r="F64" s="89"/>
      <c r="G64" s="257">
        <f t="shared" si="0"/>
        <v>16</v>
      </c>
      <c r="H64" s="257">
        <f t="shared" si="1"/>
        <v>12</v>
      </c>
      <c r="I64" s="258">
        <v>2</v>
      </c>
      <c r="J64" s="259">
        <v>2</v>
      </c>
      <c r="K64" s="259">
        <v>2</v>
      </c>
      <c r="L64" s="259">
        <v>2</v>
      </c>
      <c r="M64" s="259">
        <v>2</v>
      </c>
      <c r="N64" s="260">
        <v>2</v>
      </c>
      <c r="O64" s="261">
        <v>0</v>
      </c>
      <c r="P64" s="261">
        <v>4</v>
      </c>
    </row>
    <row r="65" spans="1:16" ht="13.5" outlineLevel="3">
      <c r="A65" s="84" t="s">
        <v>28</v>
      </c>
      <c r="B65" s="85" t="s">
        <v>63</v>
      </c>
      <c r="C65" s="86" t="s">
        <v>68</v>
      </c>
      <c r="D65" s="87"/>
      <c r="E65" s="88">
        <v>1</v>
      </c>
      <c r="F65" s="89"/>
      <c r="G65" s="257">
        <f t="shared" si="0"/>
        <v>7</v>
      </c>
      <c r="H65" s="257">
        <f t="shared" si="1"/>
        <v>6</v>
      </c>
      <c r="I65" s="258">
        <v>1</v>
      </c>
      <c r="J65" s="259">
        <v>1</v>
      </c>
      <c r="K65" s="259">
        <v>1</v>
      </c>
      <c r="L65" s="259">
        <v>1</v>
      </c>
      <c r="M65" s="259">
        <v>1</v>
      </c>
      <c r="N65" s="260">
        <v>1</v>
      </c>
      <c r="O65" s="261">
        <v>0</v>
      </c>
      <c r="P65" s="261">
        <v>1</v>
      </c>
    </row>
    <row r="66" spans="1:16" ht="13.5" outlineLevel="3">
      <c r="A66" s="84" t="s">
        <v>28</v>
      </c>
      <c r="B66" s="85" t="s">
        <v>63</v>
      </c>
      <c r="C66" s="86" t="s">
        <v>69</v>
      </c>
      <c r="D66" s="87"/>
      <c r="E66" s="88">
        <v>1</v>
      </c>
      <c r="F66" s="89"/>
      <c r="G66" s="257">
        <f t="shared" si="0"/>
        <v>22</v>
      </c>
      <c r="H66" s="257">
        <f t="shared" si="1"/>
        <v>20</v>
      </c>
      <c r="I66" s="258">
        <v>3</v>
      </c>
      <c r="J66" s="259">
        <v>3</v>
      </c>
      <c r="K66" s="259">
        <v>3</v>
      </c>
      <c r="L66" s="259">
        <v>3</v>
      </c>
      <c r="M66" s="259">
        <v>4</v>
      </c>
      <c r="N66" s="260">
        <v>4</v>
      </c>
      <c r="O66" s="261">
        <v>0</v>
      </c>
      <c r="P66" s="261">
        <v>2</v>
      </c>
    </row>
    <row r="67" spans="1:16" ht="13.5" outlineLevel="3">
      <c r="A67" s="84" t="s">
        <v>28</v>
      </c>
      <c r="B67" s="85" t="s">
        <v>63</v>
      </c>
      <c r="C67" s="86" t="s">
        <v>70</v>
      </c>
      <c r="D67" s="87"/>
      <c r="E67" s="88">
        <v>1</v>
      </c>
      <c r="F67" s="89"/>
      <c r="G67" s="257">
        <f t="shared" si="0"/>
        <v>15</v>
      </c>
      <c r="H67" s="257">
        <f t="shared" si="1"/>
        <v>12</v>
      </c>
      <c r="I67" s="258">
        <v>2</v>
      </c>
      <c r="J67" s="259">
        <v>2</v>
      </c>
      <c r="K67" s="259">
        <v>2</v>
      </c>
      <c r="L67" s="259">
        <v>2</v>
      </c>
      <c r="M67" s="259">
        <v>2</v>
      </c>
      <c r="N67" s="260">
        <v>2</v>
      </c>
      <c r="O67" s="261">
        <v>0</v>
      </c>
      <c r="P67" s="261">
        <v>3</v>
      </c>
    </row>
    <row r="68" spans="1:16" ht="13.5" outlineLevel="3">
      <c r="A68" s="90" t="s">
        <v>28</v>
      </c>
      <c r="B68" s="91" t="s">
        <v>63</v>
      </c>
      <c r="C68" s="92" t="s">
        <v>71</v>
      </c>
      <c r="D68" s="93"/>
      <c r="E68" s="94">
        <v>1</v>
      </c>
      <c r="F68" s="95"/>
      <c r="G68" s="262">
        <f t="shared" si="0"/>
        <v>29</v>
      </c>
      <c r="H68" s="262">
        <f t="shared" si="1"/>
        <v>27</v>
      </c>
      <c r="I68" s="263">
        <v>4</v>
      </c>
      <c r="J68" s="264">
        <v>5</v>
      </c>
      <c r="K68" s="264">
        <v>5</v>
      </c>
      <c r="L68" s="264">
        <v>4</v>
      </c>
      <c r="M68" s="264">
        <v>4</v>
      </c>
      <c r="N68" s="265">
        <v>5</v>
      </c>
      <c r="O68" s="266">
        <v>0</v>
      </c>
      <c r="P68" s="266">
        <v>2</v>
      </c>
    </row>
    <row r="69" spans="1:16" ht="13.5" outlineLevel="2">
      <c r="A69" s="96" t="s">
        <v>28</v>
      </c>
      <c r="B69" s="97" t="s">
        <v>251</v>
      </c>
      <c r="C69" s="98"/>
      <c r="D69" s="276">
        <f>SUBTOTAL(3,D61:D68)</f>
        <v>0</v>
      </c>
      <c r="E69" s="99">
        <f aca="true" t="shared" si="8" ref="E69:P69">SUBTOTAL(9,E61:E68)</f>
        <v>8</v>
      </c>
      <c r="F69" s="100">
        <f t="shared" si="8"/>
        <v>0</v>
      </c>
      <c r="G69" s="267">
        <f t="shared" si="8"/>
        <v>148</v>
      </c>
      <c r="H69" s="267">
        <f t="shared" si="8"/>
        <v>125</v>
      </c>
      <c r="I69" s="268">
        <f t="shared" si="8"/>
        <v>19</v>
      </c>
      <c r="J69" s="269">
        <f t="shared" si="8"/>
        <v>21</v>
      </c>
      <c r="K69" s="269">
        <f t="shared" si="8"/>
        <v>21</v>
      </c>
      <c r="L69" s="269">
        <f t="shared" si="8"/>
        <v>21</v>
      </c>
      <c r="M69" s="269">
        <f t="shared" si="8"/>
        <v>20</v>
      </c>
      <c r="N69" s="270">
        <f t="shared" si="8"/>
        <v>23</v>
      </c>
      <c r="O69" s="100">
        <f t="shared" si="8"/>
        <v>0</v>
      </c>
      <c r="P69" s="100">
        <f t="shared" si="8"/>
        <v>23</v>
      </c>
    </row>
    <row r="70" spans="1:16" ht="13.5" outlineLevel="3">
      <c r="A70" s="106" t="s">
        <v>28</v>
      </c>
      <c r="B70" s="107" t="s">
        <v>72</v>
      </c>
      <c r="C70" s="108" t="s">
        <v>73</v>
      </c>
      <c r="D70" s="109"/>
      <c r="E70" s="110">
        <v>1</v>
      </c>
      <c r="F70" s="111"/>
      <c r="G70" s="271">
        <f aca="true" t="shared" si="9" ref="G70:G132">SUM(H70,O70,P70)</f>
        <v>12</v>
      </c>
      <c r="H70" s="271">
        <f aca="true" t="shared" si="10" ref="H70:H132">SUM(I70:N70)</f>
        <v>11</v>
      </c>
      <c r="I70" s="272">
        <v>1</v>
      </c>
      <c r="J70" s="273">
        <v>2</v>
      </c>
      <c r="K70" s="273">
        <v>2</v>
      </c>
      <c r="L70" s="273">
        <v>2</v>
      </c>
      <c r="M70" s="273">
        <v>2</v>
      </c>
      <c r="N70" s="274">
        <v>2</v>
      </c>
      <c r="O70" s="275">
        <v>0</v>
      </c>
      <c r="P70" s="275">
        <v>1</v>
      </c>
    </row>
    <row r="71" spans="1:16" ht="13.5" outlineLevel="3">
      <c r="A71" s="84" t="s">
        <v>28</v>
      </c>
      <c r="B71" s="85" t="s">
        <v>72</v>
      </c>
      <c r="C71" s="86" t="s">
        <v>74</v>
      </c>
      <c r="D71" s="87"/>
      <c r="E71" s="88">
        <v>1</v>
      </c>
      <c r="F71" s="89"/>
      <c r="G71" s="257">
        <f t="shared" si="9"/>
        <v>27</v>
      </c>
      <c r="H71" s="257">
        <f t="shared" si="10"/>
        <v>25</v>
      </c>
      <c r="I71" s="258">
        <v>3</v>
      </c>
      <c r="J71" s="259">
        <v>4</v>
      </c>
      <c r="K71" s="259">
        <v>4</v>
      </c>
      <c r="L71" s="259">
        <v>4</v>
      </c>
      <c r="M71" s="259">
        <v>5</v>
      </c>
      <c r="N71" s="260">
        <v>5</v>
      </c>
      <c r="O71" s="261">
        <v>0</v>
      </c>
      <c r="P71" s="261">
        <v>2</v>
      </c>
    </row>
    <row r="72" spans="1:16" ht="13.5" outlineLevel="3">
      <c r="A72" s="84" t="s">
        <v>28</v>
      </c>
      <c r="B72" s="85" t="s">
        <v>72</v>
      </c>
      <c r="C72" s="86" t="s">
        <v>75</v>
      </c>
      <c r="D72" s="87"/>
      <c r="E72" s="88">
        <v>1</v>
      </c>
      <c r="F72" s="89"/>
      <c r="G72" s="257">
        <f t="shared" si="9"/>
        <v>24</v>
      </c>
      <c r="H72" s="257">
        <f t="shared" si="10"/>
        <v>21</v>
      </c>
      <c r="I72" s="258">
        <v>4</v>
      </c>
      <c r="J72" s="259">
        <v>3</v>
      </c>
      <c r="K72" s="259">
        <v>4</v>
      </c>
      <c r="L72" s="259">
        <v>3</v>
      </c>
      <c r="M72" s="259">
        <v>3</v>
      </c>
      <c r="N72" s="260">
        <v>4</v>
      </c>
      <c r="O72" s="261">
        <v>0</v>
      </c>
      <c r="P72" s="261">
        <v>3</v>
      </c>
    </row>
    <row r="73" spans="1:16" ht="13.5" outlineLevel="3">
      <c r="A73" s="84" t="s">
        <v>28</v>
      </c>
      <c r="B73" s="85" t="s">
        <v>72</v>
      </c>
      <c r="C73" s="86" t="s">
        <v>76</v>
      </c>
      <c r="D73" s="87"/>
      <c r="E73" s="88">
        <v>1</v>
      </c>
      <c r="F73" s="89"/>
      <c r="G73" s="257">
        <f t="shared" si="9"/>
        <v>10</v>
      </c>
      <c r="H73" s="257">
        <f t="shared" si="10"/>
        <v>7</v>
      </c>
      <c r="I73" s="258">
        <v>1</v>
      </c>
      <c r="J73" s="259">
        <v>1</v>
      </c>
      <c r="K73" s="259">
        <v>1</v>
      </c>
      <c r="L73" s="259">
        <v>1</v>
      </c>
      <c r="M73" s="259">
        <v>2</v>
      </c>
      <c r="N73" s="260">
        <v>1</v>
      </c>
      <c r="O73" s="261">
        <v>0</v>
      </c>
      <c r="P73" s="261">
        <v>3</v>
      </c>
    </row>
    <row r="74" spans="1:16" ht="13.5" outlineLevel="3">
      <c r="A74" s="84" t="s">
        <v>28</v>
      </c>
      <c r="B74" s="85" t="s">
        <v>72</v>
      </c>
      <c r="C74" s="86" t="s">
        <v>77</v>
      </c>
      <c r="D74" s="87"/>
      <c r="E74" s="88">
        <v>1</v>
      </c>
      <c r="F74" s="89"/>
      <c r="G74" s="257">
        <f t="shared" si="9"/>
        <v>14</v>
      </c>
      <c r="H74" s="257">
        <f t="shared" si="10"/>
        <v>12</v>
      </c>
      <c r="I74" s="258">
        <v>2</v>
      </c>
      <c r="J74" s="259">
        <v>2</v>
      </c>
      <c r="K74" s="259">
        <v>2</v>
      </c>
      <c r="L74" s="259">
        <v>2</v>
      </c>
      <c r="M74" s="259">
        <v>2</v>
      </c>
      <c r="N74" s="260">
        <v>2</v>
      </c>
      <c r="O74" s="261">
        <v>0</v>
      </c>
      <c r="P74" s="261">
        <v>2</v>
      </c>
    </row>
    <row r="75" spans="1:16" ht="13.5" outlineLevel="3">
      <c r="A75" s="84" t="s">
        <v>28</v>
      </c>
      <c r="B75" s="85" t="s">
        <v>72</v>
      </c>
      <c r="C75" s="86" t="s">
        <v>78</v>
      </c>
      <c r="D75" s="87"/>
      <c r="E75" s="88">
        <v>1</v>
      </c>
      <c r="F75" s="89"/>
      <c r="G75" s="257">
        <f t="shared" si="9"/>
        <v>33</v>
      </c>
      <c r="H75" s="257">
        <f t="shared" si="10"/>
        <v>30</v>
      </c>
      <c r="I75" s="258">
        <v>5</v>
      </c>
      <c r="J75" s="259">
        <v>5</v>
      </c>
      <c r="K75" s="259">
        <v>6</v>
      </c>
      <c r="L75" s="259">
        <v>5</v>
      </c>
      <c r="M75" s="259">
        <v>5</v>
      </c>
      <c r="N75" s="260">
        <v>4</v>
      </c>
      <c r="O75" s="261">
        <v>0</v>
      </c>
      <c r="P75" s="261">
        <v>3</v>
      </c>
    </row>
    <row r="76" spans="1:16" ht="13.5" outlineLevel="3">
      <c r="A76" s="84" t="s">
        <v>28</v>
      </c>
      <c r="B76" s="85" t="s">
        <v>72</v>
      </c>
      <c r="C76" s="86" t="s">
        <v>79</v>
      </c>
      <c r="D76" s="87"/>
      <c r="E76" s="88">
        <v>1</v>
      </c>
      <c r="F76" s="89"/>
      <c r="G76" s="257">
        <f t="shared" si="9"/>
        <v>7</v>
      </c>
      <c r="H76" s="257">
        <f t="shared" si="10"/>
        <v>6</v>
      </c>
      <c r="I76" s="258">
        <v>1</v>
      </c>
      <c r="J76" s="259">
        <v>1</v>
      </c>
      <c r="K76" s="259">
        <v>1</v>
      </c>
      <c r="L76" s="259">
        <v>1</v>
      </c>
      <c r="M76" s="259">
        <v>1</v>
      </c>
      <c r="N76" s="260">
        <v>1</v>
      </c>
      <c r="O76" s="261">
        <v>0</v>
      </c>
      <c r="P76" s="261">
        <v>1</v>
      </c>
    </row>
    <row r="77" spans="1:16" ht="13.5" outlineLevel="3">
      <c r="A77" s="84" t="s">
        <v>28</v>
      </c>
      <c r="B77" s="85" t="s">
        <v>72</v>
      </c>
      <c r="C77" s="86" t="s">
        <v>80</v>
      </c>
      <c r="D77" s="87"/>
      <c r="E77" s="88">
        <v>1</v>
      </c>
      <c r="F77" s="89"/>
      <c r="G77" s="257">
        <f t="shared" si="9"/>
        <v>24</v>
      </c>
      <c r="H77" s="257">
        <f t="shared" si="10"/>
        <v>21</v>
      </c>
      <c r="I77" s="258">
        <v>3</v>
      </c>
      <c r="J77" s="259">
        <v>4</v>
      </c>
      <c r="K77" s="259">
        <v>3</v>
      </c>
      <c r="L77" s="259">
        <v>3</v>
      </c>
      <c r="M77" s="259">
        <v>4</v>
      </c>
      <c r="N77" s="260">
        <v>4</v>
      </c>
      <c r="O77" s="261">
        <v>0</v>
      </c>
      <c r="P77" s="261">
        <v>3</v>
      </c>
    </row>
    <row r="78" spans="1:16" ht="13.5" outlineLevel="3">
      <c r="A78" s="90" t="s">
        <v>28</v>
      </c>
      <c r="B78" s="91" t="s">
        <v>72</v>
      </c>
      <c r="C78" s="92" t="s">
        <v>81</v>
      </c>
      <c r="D78" s="93"/>
      <c r="E78" s="94">
        <v>1</v>
      </c>
      <c r="F78" s="95"/>
      <c r="G78" s="262">
        <f t="shared" si="9"/>
        <v>24</v>
      </c>
      <c r="H78" s="262">
        <f t="shared" si="10"/>
        <v>22</v>
      </c>
      <c r="I78" s="263">
        <v>3</v>
      </c>
      <c r="J78" s="264">
        <v>3</v>
      </c>
      <c r="K78" s="264">
        <v>3</v>
      </c>
      <c r="L78" s="264">
        <v>4</v>
      </c>
      <c r="M78" s="264">
        <v>4</v>
      </c>
      <c r="N78" s="265">
        <v>5</v>
      </c>
      <c r="O78" s="266">
        <v>0</v>
      </c>
      <c r="P78" s="266">
        <v>2</v>
      </c>
    </row>
    <row r="79" spans="1:16" ht="13.5" outlineLevel="2">
      <c r="A79" s="96" t="s">
        <v>28</v>
      </c>
      <c r="B79" s="97" t="s">
        <v>252</v>
      </c>
      <c r="C79" s="98"/>
      <c r="D79" s="276">
        <f>SUBTOTAL(3,D70:D78)</f>
        <v>0</v>
      </c>
      <c r="E79" s="99">
        <f aca="true" t="shared" si="11" ref="E79:P79">SUBTOTAL(9,E70:E78)</f>
        <v>9</v>
      </c>
      <c r="F79" s="100">
        <f t="shared" si="11"/>
        <v>0</v>
      </c>
      <c r="G79" s="267">
        <f t="shared" si="11"/>
        <v>175</v>
      </c>
      <c r="H79" s="267">
        <f t="shared" si="11"/>
        <v>155</v>
      </c>
      <c r="I79" s="268">
        <f t="shared" si="11"/>
        <v>23</v>
      </c>
      <c r="J79" s="269">
        <f t="shared" si="11"/>
        <v>25</v>
      </c>
      <c r="K79" s="269">
        <f t="shared" si="11"/>
        <v>26</v>
      </c>
      <c r="L79" s="269">
        <f t="shared" si="11"/>
        <v>25</v>
      </c>
      <c r="M79" s="269">
        <f t="shared" si="11"/>
        <v>28</v>
      </c>
      <c r="N79" s="270">
        <f t="shared" si="11"/>
        <v>28</v>
      </c>
      <c r="O79" s="100">
        <f t="shared" si="11"/>
        <v>0</v>
      </c>
      <c r="P79" s="100">
        <f t="shared" si="11"/>
        <v>20</v>
      </c>
    </row>
    <row r="80" spans="1:16" ht="13.5" outlineLevel="3">
      <c r="A80" s="106" t="s">
        <v>28</v>
      </c>
      <c r="B80" s="107" t="s">
        <v>82</v>
      </c>
      <c r="C80" s="108" t="s">
        <v>83</v>
      </c>
      <c r="D80" s="109"/>
      <c r="E80" s="110">
        <v>1</v>
      </c>
      <c r="F80" s="111"/>
      <c r="G80" s="271">
        <f t="shared" si="9"/>
        <v>23</v>
      </c>
      <c r="H80" s="271">
        <f t="shared" si="10"/>
        <v>19</v>
      </c>
      <c r="I80" s="272">
        <v>3</v>
      </c>
      <c r="J80" s="273">
        <v>3</v>
      </c>
      <c r="K80" s="273">
        <v>3</v>
      </c>
      <c r="L80" s="273">
        <v>3</v>
      </c>
      <c r="M80" s="273">
        <v>4</v>
      </c>
      <c r="N80" s="274">
        <v>3</v>
      </c>
      <c r="O80" s="275">
        <v>0</v>
      </c>
      <c r="P80" s="275">
        <v>4</v>
      </c>
    </row>
    <row r="81" spans="1:16" ht="13.5" outlineLevel="3">
      <c r="A81" s="84" t="s">
        <v>28</v>
      </c>
      <c r="B81" s="85" t="s">
        <v>82</v>
      </c>
      <c r="C81" s="86" t="s">
        <v>84</v>
      </c>
      <c r="D81" s="87"/>
      <c r="E81" s="88">
        <v>1</v>
      </c>
      <c r="F81" s="89"/>
      <c r="G81" s="257">
        <f t="shared" si="9"/>
        <v>15</v>
      </c>
      <c r="H81" s="257">
        <f t="shared" si="10"/>
        <v>13</v>
      </c>
      <c r="I81" s="258">
        <v>2</v>
      </c>
      <c r="J81" s="259">
        <v>2</v>
      </c>
      <c r="K81" s="259">
        <v>3</v>
      </c>
      <c r="L81" s="259">
        <v>2</v>
      </c>
      <c r="M81" s="259">
        <v>2</v>
      </c>
      <c r="N81" s="260">
        <v>2</v>
      </c>
      <c r="O81" s="261">
        <v>0</v>
      </c>
      <c r="P81" s="261">
        <v>2</v>
      </c>
    </row>
    <row r="82" spans="1:16" ht="13.5" outlineLevel="3">
      <c r="A82" s="84" t="s">
        <v>28</v>
      </c>
      <c r="B82" s="85" t="s">
        <v>82</v>
      </c>
      <c r="C82" s="86" t="s">
        <v>85</v>
      </c>
      <c r="D82" s="87"/>
      <c r="E82" s="88">
        <v>1</v>
      </c>
      <c r="F82" s="89"/>
      <c r="G82" s="257">
        <f t="shared" si="9"/>
        <v>14</v>
      </c>
      <c r="H82" s="257">
        <f t="shared" si="10"/>
        <v>12</v>
      </c>
      <c r="I82" s="258">
        <v>2</v>
      </c>
      <c r="J82" s="259">
        <v>2</v>
      </c>
      <c r="K82" s="259">
        <v>2</v>
      </c>
      <c r="L82" s="259">
        <v>2</v>
      </c>
      <c r="M82" s="259">
        <v>2</v>
      </c>
      <c r="N82" s="260">
        <v>2</v>
      </c>
      <c r="O82" s="261">
        <v>0</v>
      </c>
      <c r="P82" s="261">
        <v>2</v>
      </c>
    </row>
    <row r="83" spans="1:16" ht="13.5" outlineLevel="3">
      <c r="A83" s="84" t="s">
        <v>28</v>
      </c>
      <c r="B83" s="85" t="s">
        <v>82</v>
      </c>
      <c r="C83" s="86" t="s">
        <v>86</v>
      </c>
      <c r="D83" s="87"/>
      <c r="E83" s="88">
        <v>1</v>
      </c>
      <c r="F83" s="89"/>
      <c r="G83" s="257">
        <f t="shared" si="9"/>
        <v>13</v>
      </c>
      <c r="H83" s="257">
        <f t="shared" si="10"/>
        <v>10</v>
      </c>
      <c r="I83" s="258">
        <v>2</v>
      </c>
      <c r="J83" s="259">
        <v>2</v>
      </c>
      <c r="K83" s="259">
        <v>1</v>
      </c>
      <c r="L83" s="259">
        <v>1</v>
      </c>
      <c r="M83" s="259">
        <v>2</v>
      </c>
      <c r="N83" s="260">
        <v>2</v>
      </c>
      <c r="O83" s="261">
        <v>0</v>
      </c>
      <c r="P83" s="261">
        <v>3</v>
      </c>
    </row>
    <row r="84" spans="1:16" ht="13.5" outlineLevel="3">
      <c r="A84" s="84" t="s">
        <v>28</v>
      </c>
      <c r="B84" s="85" t="s">
        <v>82</v>
      </c>
      <c r="C84" s="86" t="s">
        <v>87</v>
      </c>
      <c r="D84" s="87"/>
      <c r="E84" s="88">
        <v>1</v>
      </c>
      <c r="F84" s="89"/>
      <c r="G84" s="257">
        <f t="shared" si="9"/>
        <v>18</v>
      </c>
      <c r="H84" s="257">
        <f t="shared" si="10"/>
        <v>15</v>
      </c>
      <c r="I84" s="258">
        <v>2</v>
      </c>
      <c r="J84" s="259">
        <v>2</v>
      </c>
      <c r="K84" s="259">
        <v>2</v>
      </c>
      <c r="L84" s="259">
        <v>3</v>
      </c>
      <c r="M84" s="259">
        <v>3</v>
      </c>
      <c r="N84" s="260">
        <v>3</v>
      </c>
      <c r="O84" s="261">
        <v>0</v>
      </c>
      <c r="P84" s="261">
        <v>3</v>
      </c>
    </row>
    <row r="85" spans="1:16" ht="13.5" outlineLevel="3">
      <c r="A85" s="84" t="s">
        <v>28</v>
      </c>
      <c r="B85" s="85" t="s">
        <v>82</v>
      </c>
      <c r="C85" s="86" t="s">
        <v>88</v>
      </c>
      <c r="D85" s="87"/>
      <c r="E85" s="88">
        <v>1</v>
      </c>
      <c r="F85" s="89"/>
      <c r="G85" s="257">
        <f t="shared" si="9"/>
        <v>33</v>
      </c>
      <c r="H85" s="257">
        <f t="shared" si="10"/>
        <v>30</v>
      </c>
      <c r="I85" s="258">
        <v>4</v>
      </c>
      <c r="J85" s="259">
        <v>5</v>
      </c>
      <c r="K85" s="259">
        <v>5</v>
      </c>
      <c r="L85" s="259">
        <v>5</v>
      </c>
      <c r="M85" s="259">
        <v>6</v>
      </c>
      <c r="N85" s="260">
        <v>5</v>
      </c>
      <c r="O85" s="261">
        <v>0</v>
      </c>
      <c r="P85" s="261">
        <v>3</v>
      </c>
    </row>
    <row r="86" spans="1:16" ht="13.5" outlineLevel="3">
      <c r="A86" s="84" t="s">
        <v>28</v>
      </c>
      <c r="B86" s="85" t="s">
        <v>82</v>
      </c>
      <c r="C86" s="86" t="s">
        <v>89</v>
      </c>
      <c r="D86" s="87"/>
      <c r="E86" s="88">
        <v>1</v>
      </c>
      <c r="F86" s="89"/>
      <c r="G86" s="257">
        <f t="shared" si="9"/>
        <v>26</v>
      </c>
      <c r="H86" s="257">
        <f t="shared" si="10"/>
        <v>22</v>
      </c>
      <c r="I86" s="258">
        <v>3</v>
      </c>
      <c r="J86" s="259">
        <v>3</v>
      </c>
      <c r="K86" s="259">
        <v>4</v>
      </c>
      <c r="L86" s="259">
        <v>3</v>
      </c>
      <c r="M86" s="259">
        <v>4</v>
      </c>
      <c r="N86" s="260">
        <v>5</v>
      </c>
      <c r="O86" s="261">
        <v>0</v>
      </c>
      <c r="P86" s="261">
        <v>4</v>
      </c>
    </row>
    <row r="87" spans="1:16" ht="13.5" outlineLevel="3">
      <c r="A87" s="84" t="s">
        <v>28</v>
      </c>
      <c r="B87" s="85" t="s">
        <v>82</v>
      </c>
      <c r="C87" s="86" t="s">
        <v>90</v>
      </c>
      <c r="D87" s="87"/>
      <c r="E87" s="88">
        <v>1</v>
      </c>
      <c r="F87" s="89"/>
      <c r="G87" s="257">
        <f t="shared" si="9"/>
        <v>30</v>
      </c>
      <c r="H87" s="257">
        <f t="shared" si="10"/>
        <v>27</v>
      </c>
      <c r="I87" s="258">
        <v>7</v>
      </c>
      <c r="J87" s="259">
        <v>6</v>
      </c>
      <c r="K87" s="259">
        <v>5</v>
      </c>
      <c r="L87" s="259">
        <v>4</v>
      </c>
      <c r="M87" s="259">
        <v>3</v>
      </c>
      <c r="N87" s="260">
        <v>2</v>
      </c>
      <c r="O87" s="261">
        <v>0</v>
      </c>
      <c r="P87" s="261">
        <v>3</v>
      </c>
    </row>
    <row r="88" spans="1:16" ht="13.5" outlineLevel="3">
      <c r="A88" s="84" t="s">
        <v>28</v>
      </c>
      <c r="B88" s="85" t="s">
        <v>82</v>
      </c>
      <c r="C88" s="86" t="s">
        <v>91</v>
      </c>
      <c r="D88" s="87"/>
      <c r="E88" s="88">
        <v>1</v>
      </c>
      <c r="F88" s="89"/>
      <c r="G88" s="257">
        <f t="shared" si="9"/>
        <v>15</v>
      </c>
      <c r="H88" s="257">
        <f t="shared" si="10"/>
        <v>11</v>
      </c>
      <c r="I88" s="258">
        <v>1</v>
      </c>
      <c r="J88" s="259">
        <v>2</v>
      </c>
      <c r="K88" s="259">
        <v>2</v>
      </c>
      <c r="L88" s="259">
        <v>2</v>
      </c>
      <c r="M88" s="259">
        <v>2</v>
      </c>
      <c r="N88" s="260">
        <v>2</v>
      </c>
      <c r="O88" s="261">
        <v>0</v>
      </c>
      <c r="P88" s="261">
        <v>4</v>
      </c>
    </row>
    <row r="89" spans="1:16" ht="13.5" outlineLevel="3">
      <c r="A89" s="84" t="s">
        <v>28</v>
      </c>
      <c r="B89" s="85" t="s">
        <v>82</v>
      </c>
      <c r="C89" s="86" t="s">
        <v>92</v>
      </c>
      <c r="D89" s="87"/>
      <c r="E89" s="88">
        <v>1</v>
      </c>
      <c r="F89" s="89"/>
      <c r="G89" s="257">
        <f t="shared" si="9"/>
        <v>7</v>
      </c>
      <c r="H89" s="257">
        <f t="shared" si="10"/>
        <v>6</v>
      </c>
      <c r="I89" s="258">
        <v>1</v>
      </c>
      <c r="J89" s="259">
        <v>1</v>
      </c>
      <c r="K89" s="259">
        <v>1</v>
      </c>
      <c r="L89" s="259">
        <v>1</v>
      </c>
      <c r="M89" s="259">
        <v>1</v>
      </c>
      <c r="N89" s="260">
        <v>1</v>
      </c>
      <c r="O89" s="261">
        <v>0</v>
      </c>
      <c r="P89" s="261">
        <v>1</v>
      </c>
    </row>
    <row r="90" spans="1:16" ht="13.5" outlineLevel="3">
      <c r="A90" s="84" t="s">
        <v>28</v>
      </c>
      <c r="B90" s="85" t="s">
        <v>82</v>
      </c>
      <c r="C90" s="86" t="s">
        <v>93</v>
      </c>
      <c r="D90" s="87"/>
      <c r="E90" s="88">
        <v>1</v>
      </c>
      <c r="F90" s="89"/>
      <c r="G90" s="257">
        <f t="shared" si="9"/>
        <v>9</v>
      </c>
      <c r="H90" s="257">
        <f t="shared" si="10"/>
        <v>7</v>
      </c>
      <c r="I90" s="258">
        <v>1</v>
      </c>
      <c r="J90" s="259">
        <v>1</v>
      </c>
      <c r="K90" s="259">
        <v>1</v>
      </c>
      <c r="L90" s="259">
        <v>1</v>
      </c>
      <c r="M90" s="259">
        <v>2</v>
      </c>
      <c r="N90" s="260">
        <v>1</v>
      </c>
      <c r="O90" s="261">
        <v>0</v>
      </c>
      <c r="P90" s="261">
        <v>2</v>
      </c>
    </row>
    <row r="91" spans="1:16" ht="13.5" outlineLevel="3">
      <c r="A91" s="84" t="s">
        <v>28</v>
      </c>
      <c r="B91" s="85" t="s">
        <v>82</v>
      </c>
      <c r="C91" s="86" t="s">
        <v>94</v>
      </c>
      <c r="D91" s="87"/>
      <c r="E91" s="88">
        <v>1</v>
      </c>
      <c r="F91" s="89"/>
      <c r="G91" s="257">
        <f t="shared" si="9"/>
        <v>9</v>
      </c>
      <c r="H91" s="257">
        <f t="shared" si="10"/>
        <v>7</v>
      </c>
      <c r="I91" s="258">
        <v>1</v>
      </c>
      <c r="J91" s="259">
        <v>1</v>
      </c>
      <c r="K91" s="259">
        <v>1</v>
      </c>
      <c r="L91" s="259">
        <v>1</v>
      </c>
      <c r="M91" s="259">
        <v>1</v>
      </c>
      <c r="N91" s="260">
        <v>2</v>
      </c>
      <c r="O91" s="261">
        <v>0</v>
      </c>
      <c r="P91" s="261">
        <v>2</v>
      </c>
    </row>
    <row r="92" spans="1:16" ht="13.5" outlineLevel="3">
      <c r="A92" s="90" t="s">
        <v>28</v>
      </c>
      <c r="B92" s="91" t="s">
        <v>82</v>
      </c>
      <c r="C92" s="92" t="s">
        <v>95</v>
      </c>
      <c r="D92" s="93"/>
      <c r="E92" s="94">
        <v>1</v>
      </c>
      <c r="F92" s="95"/>
      <c r="G92" s="262">
        <f t="shared" si="9"/>
        <v>13</v>
      </c>
      <c r="H92" s="262">
        <f t="shared" si="10"/>
        <v>11</v>
      </c>
      <c r="I92" s="263">
        <v>2</v>
      </c>
      <c r="J92" s="264">
        <v>1</v>
      </c>
      <c r="K92" s="264">
        <v>2</v>
      </c>
      <c r="L92" s="264">
        <v>2</v>
      </c>
      <c r="M92" s="264">
        <v>2</v>
      </c>
      <c r="N92" s="265">
        <v>2</v>
      </c>
      <c r="O92" s="266">
        <v>0</v>
      </c>
      <c r="P92" s="266">
        <v>2</v>
      </c>
    </row>
    <row r="93" spans="1:16" ht="13.5" outlineLevel="2">
      <c r="A93" s="96" t="s">
        <v>28</v>
      </c>
      <c r="B93" s="97" t="s">
        <v>253</v>
      </c>
      <c r="C93" s="98"/>
      <c r="D93" s="276">
        <f>SUBTOTAL(3,D80:D92)</f>
        <v>0</v>
      </c>
      <c r="E93" s="99">
        <f aca="true" t="shared" si="12" ref="E93:P93">SUBTOTAL(9,E80:E92)</f>
        <v>13</v>
      </c>
      <c r="F93" s="100">
        <f t="shared" si="12"/>
        <v>0</v>
      </c>
      <c r="G93" s="267">
        <f t="shared" si="12"/>
        <v>225</v>
      </c>
      <c r="H93" s="267">
        <f t="shared" si="12"/>
        <v>190</v>
      </c>
      <c r="I93" s="268">
        <f t="shared" si="12"/>
        <v>31</v>
      </c>
      <c r="J93" s="269">
        <f t="shared" si="12"/>
        <v>31</v>
      </c>
      <c r="K93" s="269">
        <f t="shared" si="12"/>
        <v>32</v>
      </c>
      <c r="L93" s="269">
        <f t="shared" si="12"/>
        <v>30</v>
      </c>
      <c r="M93" s="269">
        <f t="shared" si="12"/>
        <v>34</v>
      </c>
      <c r="N93" s="270">
        <f t="shared" si="12"/>
        <v>32</v>
      </c>
      <c r="O93" s="100">
        <f t="shared" si="12"/>
        <v>0</v>
      </c>
      <c r="P93" s="100">
        <f t="shared" si="12"/>
        <v>35</v>
      </c>
    </row>
    <row r="94" spans="1:16" ht="13.5" outlineLevel="3">
      <c r="A94" s="106" t="s">
        <v>28</v>
      </c>
      <c r="B94" s="107" t="s">
        <v>96</v>
      </c>
      <c r="C94" s="108" t="s">
        <v>97</v>
      </c>
      <c r="D94" s="109"/>
      <c r="E94" s="110">
        <v>1</v>
      </c>
      <c r="F94" s="111"/>
      <c r="G94" s="271">
        <f t="shared" si="9"/>
        <v>8</v>
      </c>
      <c r="H94" s="271">
        <f t="shared" si="10"/>
        <v>6</v>
      </c>
      <c r="I94" s="272">
        <v>1</v>
      </c>
      <c r="J94" s="273">
        <v>1</v>
      </c>
      <c r="K94" s="273">
        <v>1</v>
      </c>
      <c r="L94" s="273">
        <v>1</v>
      </c>
      <c r="M94" s="273">
        <v>1</v>
      </c>
      <c r="N94" s="274">
        <v>1</v>
      </c>
      <c r="O94" s="275">
        <v>0</v>
      </c>
      <c r="P94" s="275">
        <v>2</v>
      </c>
    </row>
    <row r="95" spans="1:16" ht="13.5" outlineLevel="3">
      <c r="A95" s="84" t="s">
        <v>28</v>
      </c>
      <c r="B95" s="85" t="s">
        <v>96</v>
      </c>
      <c r="C95" s="86" t="s">
        <v>98</v>
      </c>
      <c r="D95" s="87"/>
      <c r="E95" s="88">
        <v>1</v>
      </c>
      <c r="F95" s="89"/>
      <c r="G95" s="257">
        <f t="shared" si="9"/>
        <v>15</v>
      </c>
      <c r="H95" s="257">
        <f t="shared" si="10"/>
        <v>11</v>
      </c>
      <c r="I95" s="258">
        <v>1</v>
      </c>
      <c r="J95" s="259">
        <v>2</v>
      </c>
      <c r="K95" s="259">
        <v>2</v>
      </c>
      <c r="L95" s="259">
        <v>2</v>
      </c>
      <c r="M95" s="259">
        <v>2</v>
      </c>
      <c r="N95" s="260">
        <v>2</v>
      </c>
      <c r="O95" s="261">
        <v>0</v>
      </c>
      <c r="P95" s="261">
        <v>4</v>
      </c>
    </row>
    <row r="96" spans="1:16" ht="13.5" outlineLevel="3">
      <c r="A96" s="90" t="s">
        <v>28</v>
      </c>
      <c r="B96" s="91" t="s">
        <v>96</v>
      </c>
      <c r="C96" s="92" t="s">
        <v>99</v>
      </c>
      <c r="D96" s="93"/>
      <c r="E96" s="94">
        <v>1</v>
      </c>
      <c r="F96" s="95"/>
      <c r="G96" s="262">
        <f t="shared" si="9"/>
        <v>15</v>
      </c>
      <c r="H96" s="262">
        <f t="shared" si="10"/>
        <v>11</v>
      </c>
      <c r="I96" s="263">
        <v>1</v>
      </c>
      <c r="J96" s="264">
        <v>2</v>
      </c>
      <c r="K96" s="264">
        <v>2</v>
      </c>
      <c r="L96" s="264">
        <v>2</v>
      </c>
      <c r="M96" s="264">
        <v>2</v>
      </c>
      <c r="N96" s="265">
        <v>2</v>
      </c>
      <c r="O96" s="266">
        <v>0</v>
      </c>
      <c r="P96" s="266">
        <v>4</v>
      </c>
    </row>
    <row r="97" spans="1:16" ht="13.5" outlineLevel="2">
      <c r="A97" s="96" t="s">
        <v>28</v>
      </c>
      <c r="B97" s="97" t="s">
        <v>254</v>
      </c>
      <c r="C97" s="98"/>
      <c r="D97" s="276">
        <f>SUBTOTAL(3,D94:D96)</f>
        <v>0</v>
      </c>
      <c r="E97" s="99">
        <f aca="true" t="shared" si="13" ref="E97:P97">SUBTOTAL(9,E94:E96)</f>
        <v>3</v>
      </c>
      <c r="F97" s="100">
        <f t="shared" si="13"/>
        <v>0</v>
      </c>
      <c r="G97" s="267">
        <f t="shared" si="13"/>
        <v>38</v>
      </c>
      <c r="H97" s="267">
        <f t="shared" si="13"/>
        <v>28</v>
      </c>
      <c r="I97" s="268">
        <f t="shared" si="13"/>
        <v>3</v>
      </c>
      <c r="J97" s="269">
        <f t="shared" si="13"/>
        <v>5</v>
      </c>
      <c r="K97" s="269">
        <f t="shared" si="13"/>
        <v>5</v>
      </c>
      <c r="L97" s="269">
        <f t="shared" si="13"/>
        <v>5</v>
      </c>
      <c r="M97" s="269">
        <f t="shared" si="13"/>
        <v>5</v>
      </c>
      <c r="N97" s="270">
        <f t="shared" si="13"/>
        <v>5</v>
      </c>
      <c r="O97" s="100">
        <f t="shared" si="13"/>
        <v>0</v>
      </c>
      <c r="P97" s="100">
        <f t="shared" si="13"/>
        <v>10</v>
      </c>
    </row>
    <row r="98" spans="1:16" ht="13.5" outlineLevel="3">
      <c r="A98" s="106" t="s">
        <v>28</v>
      </c>
      <c r="B98" s="107" t="s">
        <v>100</v>
      </c>
      <c r="C98" s="108" t="s">
        <v>101</v>
      </c>
      <c r="D98" s="109"/>
      <c r="E98" s="110">
        <v>1</v>
      </c>
      <c r="F98" s="111"/>
      <c r="G98" s="271">
        <f t="shared" si="9"/>
        <v>12</v>
      </c>
      <c r="H98" s="271">
        <f t="shared" si="10"/>
        <v>10</v>
      </c>
      <c r="I98" s="272">
        <v>2</v>
      </c>
      <c r="J98" s="273">
        <v>1</v>
      </c>
      <c r="K98" s="273">
        <v>1</v>
      </c>
      <c r="L98" s="273">
        <v>2</v>
      </c>
      <c r="M98" s="273">
        <v>2</v>
      </c>
      <c r="N98" s="274">
        <v>2</v>
      </c>
      <c r="O98" s="275">
        <v>0</v>
      </c>
      <c r="P98" s="275">
        <v>2</v>
      </c>
    </row>
    <row r="99" spans="1:16" ht="13.5" outlineLevel="3">
      <c r="A99" s="84" t="s">
        <v>28</v>
      </c>
      <c r="B99" s="85" t="s">
        <v>100</v>
      </c>
      <c r="C99" s="86" t="s">
        <v>102</v>
      </c>
      <c r="D99" s="87" t="s">
        <v>255</v>
      </c>
      <c r="E99" s="88"/>
      <c r="F99" s="89">
        <v>1</v>
      </c>
      <c r="G99" s="257">
        <f t="shared" si="9"/>
        <v>0</v>
      </c>
      <c r="H99" s="257">
        <f t="shared" si="10"/>
        <v>0</v>
      </c>
      <c r="I99" s="258">
        <v>0</v>
      </c>
      <c r="J99" s="259">
        <v>0</v>
      </c>
      <c r="K99" s="259">
        <v>0</v>
      </c>
      <c r="L99" s="259">
        <v>0</v>
      </c>
      <c r="M99" s="259">
        <v>0</v>
      </c>
      <c r="N99" s="260">
        <v>0</v>
      </c>
      <c r="O99" s="261">
        <v>0</v>
      </c>
      <c r="P99" s="261">
        <v>0</v>
      </c>
    </row>
    <row r="100" spans="1:16" ht="13.5" outlineLevel="3">
      <c r="A100" s="90" t="s">
        <v>28</v>
      </c>
      <c r="B100" s="91" t="s">
        <v>100</v>
      </c>
      <c r="C100" s="92" t="s">
        <v>103</v>
      </c>
      <c r="D100" s="93"/>
      <c r="E100" s="94">
        <v>1</v>
      </c>
      <c r="F100" s="95"/>
      <c r="G100" s="262">
        <f t="shared" si="9"/>
        <v>8</v>
      </c>
      <c r="H100" s="262">
        <f t="shared" si="10"/>
        <v>6</v>
      </c>
      <c r="I100" s="263">
        <v>1</v>
      </c>
      <c r="J100" s="264">
        <v>1</v>
      </c>
      <c r="K100" s="264">
        <v>1</v>
      </c>
      <c r="L100" s="264">
        <v>1</v>
      </c>
      <c r="M100" s="264">
        <v>1</v>
      </c>
      <c r="N100" s="265">
        <v>1</v>
      </c>
      <c r="O100" s="266">
        <v>0</v>
      </c>
      <c r="P100" s="266">
        <v>2</v>
      </c>
    </row>
    <row r="101" spans="1:16" ht="13.5" outlineLevel="2">
      <c r="A101" s="96" t="s">
        <v>28</v>
      </c>
      <c r="B101" s="97" t="s">
        <v>256</v>
      </c>
      <c r="C101" s="98"/>
      <c r="D101" s="276">
        <f>SUBTOTAL(3,D98:D100)</f>
        <v>1</v>
      </c>
      <c r="E101" s="99">
        <f aca="true" t="shared" si="14" ref="E101:P101">SUBTOTAL(9,E98:E100)</f>
        <v>2</v>
      </c>
      <c r="F101" s="100">
        <f t="shared" si="14"/>
        <v>1</v>
      </c>
      <c r="G101" s="267">
        <f t="shared" si="14"/>
        <v>20</v>
      </c>
      <c r="H101" s="267">
        <f t="shared" si="14"/>
        <v>16</v>
      </c>
      <c r="I101" s="268">
        <f t="shared" si="14"/>
        <v>3</v>
      </c>
      <c r="J101" s="269">
        <f t="shared" si="14"/>
        <v>2</v>
      </c>
      <c r="K101" s="269">
        <f t="shared" si="14"/>
        <v>2</v>
      </c>
      <c r="L101" s="269">
        <f t="shared" si="14"/>
        <v>3</v>
      </c>
      <c r="M101" s="269">
        <f t="shared" si="14"/>
        <v>3</v>
      </c>
      <c r="N101" s="270">
        <f t="shared" si="14"/>
        <v>3</v>
      </c>
      <c r="O101" s="100">
        <f t="shared" si="14"/>
        <v>0</v>
      </c>
      <c r="P101" s="100">
        <f t="shared" si="14"/>
        <v>4</v>
      </c>
    </row>
    <row r="102" spans="1:16" ht="13.5" outlineLevel="3">
      <c r="A102" s="106" t="s">
        <v>28</v>
      </c>
      <c r="B102" s="107" t="s">
        <v>104</v>
      </c>
      <c r="C102" s="108" t="s">
        <v>105</v>
      </c>
      <c r="D102" s="109"/>
      <c r="E102" s="110">
        <v>1</v>
      </c>
      <c r="F102" s="111"/>
      <c r="G102" s="271">
        <f t="shared" si="9"/>
        <v>10</v>
      </c>
      <c r="H102" s="271">
        <f t="shared" si="10"/>
        <v>8</v>
      </c>
      <c r="I102" s="272">
        <v>1</v>
      </c>
      <c r="J102" s="273">
        <v>2</v>
      </c>
      <c r="K102" s="273">
        <v>2</v>
      </c>
      <c r="L102" s="273">
        <v>1</v>
      </c>
      <c r="M102" s="273">
        <v>1</v>
      </c>
      <c r="N102" s="274">
        <v>1</v>
      </c>
      <c r="O102" s="275">
        <v>0</v>
      </c>
      <c r="P102" s="275">
        <v>2</v>
      </c>
    </row>
    <row r="103" spans="1:16" ht="13.5" outlineLevel="3">
      <c r="A103" s="90" t="s">
        <v>28</v>
      </c>
      <c r="B103" s="91" t="s">
        <v>104</v>
      </c>
      <c r="C103" s="92" t="s">
        <v>106</v>
      </c>
      <c r="D103" s="93"/>
      <c r="E103" s="94">
        <v>1</v>
      </c>
      <c r="F103" s="95"/>
      <c r="G103" s="262">
        <f t="shared" si="9"/>
        <v>13</v>
      </c>
      <c r="H103" s="262">
        <f t="shared" si="10"/>
        <v>10</v>
      </c>
      <c r="I103" s="263">
        <v>1</v>
      </c>
      <c r="J103" s="264">
        <v>2</v>
      </c>
      <c r="K103" s="264">
        <v>2</v>
      </c>
      <c r="L103" s="264">
        <v>2</v>
      </c>
      <c r="M103" s="264">
        <v>1</v>
      </c>
      <c r="N103" s="265">
        <v>2</v>
      </c>
      <c r="O103" s="266">
        <v>0</v>
      </c>
      <c r="P103" s="266">
        <v>3</v>
      </c>
    </row>
    <row r="104" spans="1:16" ht="13.5" outlineLevel="2">
      <c r="A104" s="96" t="s">
        <v>28</v>
      </c>
      <c r="B104" s="97" t="s">
        <v>257</v>
      </c>
      <c r="C104" s="98"/>
      <c r="D104" s="276">
        <f>SUBTOTAL(3,D102:D103)</f>
        <v>0</v>
      </c>
      <c r="E104" s="99">
        <f aca="true" t="shared" si="15" ref="E104:P104">SUBTOTAL(9,E102:E103)</f>
        <v>2</v>
      </c>
      <c r="F104" s="100">
        <f t="shared" si="15"/>
        <v>0</v>
      </c>
      <c r="G104" s="267">
        <f t="shared" si="15"/>
        <v>23</v>
      </c>
      <c r="H104" s="267">
        <f t="shared" si="15"/>
        <v>18</v>
      </c>
      <c r="I104" s="268">
        <f t="shared" si="15"/>
        <v>2</v>
      </c>
      <c r="J104" s="269">
        <f t="shared" si="15"/>
        <v>4</v>
      </c>
      <c r="K104" s="269">
        <f t="shared" si="15"/>
        <v>4</v>
      </c>
      <c r="L104" s="269">
        <f t="shared" si="15"/>
        <v>3</v>
      </c>
      <c r="M104" s="269">
        <f t="shared" si="15"/>
        <v>2</v>
      </c>
      <c r="N104" s="270">
        <f t="shared" si="15"/>
        <v>3</v>
      </c>
      <c r="O104" s="100">
        <f t="shared" si="15"/>
        <v>0</v>
      </c>
      <c r="P104" s="100">
        <f t="shared" si="15"/>
        <v>5</v>
      </c>
    </row>
    <row r="105" spans="1:16" ht="13.5" outlineLevel="3">
      <c r="A105" s="106" t="s">
        <v>28</v>
      </c>
      <c r="B105" s="107" t="s">
        <v>107</v>
      </c>
      <c r="C105" s="108" t="s">
        <v>108</v>
      </c>
      <c r="D105" s="109"/>
      <c r="E105" s="110">
        <v>1</v>
      </c>
      <c r="F105" s="111"/>
      <c r="G105" s="271">
        <f t="shared" si="9"/>
        <v>21</v>
      </c>
      <c r="H105" s="271">
        <f t="shared" si="10"/>
        <v>17</v>
      </c>
      <c r="I105" s="272">
        <v>2</v>
      </c>
      <c r="J105" s="273">
        <v>3</v>
      </c>
      <c r="K105" s="273">
        <v>3</v>
      </c>
      <c r="L105" s="273">
        <v>3</v>
      </c>
      <c r="M105" s="273">
        <v>3</v>
      </c>
      <c r="N105" s="274">
        <v>3</v>
      </c>
      <c r="O105" s="275">
        <v>0</v>
      </c>
      <c r="P105" s="275">
        <v>4</v>
      </c>
    </row>
    <row r="106" spans="1:16" ht="13.5" outlineLevel="3">
      <c r="A106" s="84" t="s">
        <v>28</v>
      </c>
      <c r="B106" s="85" t="s">
        <v>107</v>
      </c>
      <c r="C106" s="86" t="s">
        <v>109</v>
      </c>
      <c r="D106" s="87"/>
      <c r="E106" s="88">
        <v>1</v>
      </c>
      <c r="F106" s="89"/>
      <c r="G106" s="257">
        <f t="shared" si="9"/>
        <v>15</v>
      </c>
      <c r="H106" s="257">
        <f t="shared" si="10"/>
        <v>12</v>
      </c>
      <c r="I106" s="258">
        <v>2</v>
      </c>
      <c r="J106" s="259">
        <v>2</v>
      </c>
      <c r="K106" s="259">
        <v>2</v>
      </c>
      <c r="L106" s="259">
        <v>2</v>
      </c>
      <c r="M106" s="259">
        <v>2</v>
      </c>
      <c r="N106" s="260">
        <v>2</v>
      </c>
      <c r="O106" s="261">
        <v>0</v>
      </c>
      <c r="P106" s="261">
        <v>3</v>
      </c>
    </row>
    <row r="107" spans="1:16" ht="13.5" outlineLevel="3">
      <c r="A107" s="84" t="s">
        <v>28</v>
      </c>
      <c r="B107" s="85" t="s">
        <v>107</v>
      </c>
      <c r="C107" s="86" t="s">
        <v>110</v>
      </c>
      <c r="D107" s="87"/>
      <c r="E107" s="88">
        <v>1</v>
      </c>
      <c r="F107" s="89"/>
      <c r="G107" s="257">
        <f t="shared" si="9"/>
        <v>14</v>
      </c>
      <c r="H107" s="257">
        <f t="shared" si="10"/>
        <v>12</v>
      </c>
      <c r="I107" s="258">
        <v>2</v>
      </c>
      <c r="J107" s="259">
        <v>2</v>
      </c>
      <c r="K107" s="259">
        <v>2</v>
      </c>
      <c r="L107" s="259">
        <v>2</v>
      </c>
      <c r="M107" s="259">
        <v>2</v>
      </c>
      <c r="N107" s="260">
        <v>2</v>
      </c>
      <c r="O107" s="261">
        <v>0</v>
      </c>
      <c r="P107" s="261">
        <v>2</v>
      </c>
    </row>
    <row r="108" spans="1:16" ht="13.5" outlineLevel="3">
      <c r="A108" s="84" t="s">
        <v>28</v>
      </c>
      <c r="B108" s="85" t="s">
        <v>107</v>
      </c>
      <c r="C108" s="86" t="s">
        <v>111</v>
      </c>
      <c r="D108" s="87"/>
      <c r="E108" s="88">
        <v>1</v>
      </c>
      <c r="F108" s="89"/>
      <c r="G108" s="257">
        <f t="shared" si="9"/>
        <v>23</v>
      </c>
      <c r="H108" s="257">
        <f t="shared" si="10"/>
        <v>20</v>
      </c>
      <c r="I108" s="258">
        <v>3</v>
      </c>
      <c r="J108" s="259">
        <v>2</v>
      </c>
      <c r="K108" s="259">
        <v>4</v>
      </c>
      <c r="L108" s="259">
        <v>3</v>
      </c>
      <c r="M108" s="259">
        <v>4</v>
      </c>
      <c r="N108" s="260">
        <v>4</v>
      </c>
      <c r="O108" s="261">
        <v>0</v>
      </c>
      <c r="P108" s="261">
        <v>3</v>
      </c>
    </row>
    <row r="109" spans="1:16" ht="13.5" outlineLevel="3">
      <c r="A109" s="90" t="s">
        <v>28</v>
      </c>
      <c r="B109" s="91" t="s">
        <v>107</v>
      </c>
      <c r="C109" s="92" t="s">
        <v>112</v>
      </c>
      <c r="D109" s="93"/>
      <c r="E109" s="94">
        <v>1</v>
      </c>
      <c r="F109" s="95"/>
      <c r="G109" s="262">
        <f t="shared" si="9"/>
        <v>20</v>
      </c>
      <c r="H109" s="262">
        <f t="shared" si="10"/>
        <v>18</v>
      </c>
      <c r="I109" s="263">
        <v>3</v>
      </c>
      <c r="J109" s="264">
        <v>3</v>
      </c>
      <c r="K109" s="264">
        <v>3</v>
      </c>
      <c r="L109" s="264">
        <v>3</v>
      </c>
      <c r="M109" s="264">
        <v>3</v>
      </c>
      <c r="N109" s="265">
        <v>3</v>
      </c>
      <c r="O109" s="266">
        <v>0</v>
      </c>
      <c r="P109" s="266">
        <v>2</v>
      </c>
    </row>
    <row r="110" spans="1:16" ht="13.5" outlineLevel="2">
      <c r="A110" s="96" t="s">
        <v>28</v>
      </c>
      <c r="B110" s="97" t="s">
        <v>258</v>
      </c>
      <c r="C110" s="98"/>
      <c r="D110" s="276">
        <f>SUBTOTAL(3,D105:D109)</f>
        <v>0</v>
      </c>
      <c r="E110" s="99">
        <f aca="true" t="shared" si="16" ref="E110:P110">SUBTOTAL(9,E105:E109)</f>
        <v>5</v>
      </c>
      <c r="F110" s="100">
        <f t="shared" si="16"/>
        <v>0</v>
      </c>
      <c r="G110" s="267">
        <f t="shared" si="16"/>
        <v>93</v>
      </c>
      <c r="H110" s="267">
        <f t="shared" si="16"/>
        <v>79</v>
      </c>
      <c r="I110" s="268">
        <f t="shared" si="16"/>
        <v>12</v>
      </c>
      <c r="J110" s="269">
        <f t="shared" si="16"/>
        <v>12</v>
      </c>
      <c r="K110" s="269">
        <f t="shared" si="16"/>
        <v>14</v>
      </c>
      <c r="L110" s="269">
        <f t="shared" si="16"/>
        <v>13</v>
      </c>
      <c r="M110" s="269">
        <f t="shared" si="16"/>
        <v>14</v>
      </c>
      <c r="N110" s="270">
        <f t="shared" si="16"/>
        <v>14</v>
      </c>
      <c r="O110" s="100">
        <f t="shared" si="16"/>
        <v>0</v>
      </c>
      <c r="P110" s="100">
        <f t="shared" si="16"/>
        <v>14</v>
      </c>
    </row>
    <row r="111" spans="1:16" ht="13.5" outlineLevel="3">
      <c r="A111" s="106" t="s">
        <v>28</v>
      </c>
      <c r="B111" s="107" t="s">
        <v>113</v>
      </c>
      <c r="C111" s="108" t="s">
        <v>114</v>
      </c>
      <c r="D111" s="109"/>
      <c r="E111" s="110">
        <v>1</v>
      </c>
      <c r="F111" s="111"/>
      <c r="G111" s="271">
        <f t="shared" si="9"/>
        <v>6</v>
      </c>
      <c r="H111" s="271">
        <f t="shared" si="10"/>
        <v>6</v>
      </c>
      <c r="I111" s="272">
        <v>1</v>
      </c>
      <c r="J111" s="273">
        <v>1</v>
      </c>
      <c r="K111" s="273">
        <v>1</v>
      </c>
      <c r="L111" s="273">
        <v>1</v>
      </c>
      <c r="M111" s="273">
        <v>1</v>
      </c>
      <c r="N111" s="274">
        <v>1</v>
      </c>
      <c r="O111" s="275">
        <v>0</v>
      </c>
      <c r="P111" s="275">
        <v>0</v>
      </c>
    </row>
    <row r="112" spans="1:16" ht="13.5" outlineLevel="3">
      <c r="A112" s="84" t="s">
        <v>28</v>
      </c>
      <c r="B112" s="85" t="s">
        <v>113</v>
      </c>
      <c r="C112" s="86" t="s">
        <v>115</v>
      </c>
      <c r="D112" s="87"/>
      <c r="E112" s="88">
        <v>1</v>
      </c>
      <c r="F112" s="89"/>
      <c r="G112" s="257">
        <f t="shared" si="9"/>
        <v>8</v>
      </c>
      <c r="H112" s="257">
        <f t="shared" si="10"/>
        <v>6</v>
      </c>
      <c r="I112" s="258">
        <v>1</v>
      </c>
      <c r="J112" s="259">
        <v>1</v>
      </c>
      <c r="K112" s="259">
        <v>1</v>
      </c>
      <c r="L112" s="259">
        <v>1</v>
      </c>
      <c r="M112" s="259">
        <v>1</v>
      </c>
      <c r="N112" s="260">
        <v>1</v>
      </c>
      <c r="O112" s="261">
        <v>0</v>
      </c>
      <c r="P112" s="261">
        <v>2</v>
      </c>
    </row>
    <row r="113" spans="1:16" ht="13.5" outlineLevel="3">
      <c r="A113" s="90" t="s">
        <v>28</v>
      </c>
      <c r="B113" s="91" t="s">
        <v>113</v>
      </c>
      <c r="C113" s="92" t="s">
        <v>116</v>
      </c>
      <c r="D113" s="93"/>
      <c r="E113" s="94">
        <v>1</v>
      </c>
      <c r="F113" s="95"/>
      <c r="G113" s="262">
        <f t="shared" si="9"/>
        <v>8</v>
      </c>
      <c r="H113" s="262">
        <f t="shared" si="10"/>
        <v>6</v>
      </c>
      <c r="I113" s="263">
        <v>1</v>
      </c>
      <c r="J113" s="264">
        <v>1</v>
      </c>
      <c r="K113" s="264">
        <v>1</v>
      </c>
      <c r="L113" s="264">
        <v>1</v>
      </c>
      <c r="M113" s="264">
        <v>1</v>
      </c>
      <c r="N113" s="265">
        <v>1</v>
      </c>
      <c r="O113" s="266">
        <v>0</v>
      </c>
      <c r="P113" s="266">
        <v>2</v>
      </c>
    </row>
    <row r="114" spans="1:16" ht="13.5" outlineLevel="2">
      <c r="A114" s="96" t="s">
        <v>28</v>
      </c>
      <c r="B114" s="97" t="s">
        <v>259</v>
      </c>
      <c r="C114" s="98"/>
      <c r="D114" s="276">
        <f>SUBTOTAL(3,D111:D113)</f>
        <v>0</v>
      </c>
      <c r="E114" s="99">
        <f aca="true" t="shared" si="17" ref="E114:P114">SUBTOTAL(9,E111:E113)</f>
        <v>3</v>
      </c>
      <c r="F114" s="100">
        <f t="shared" si="17"/>
        <v>0</v>
      </c>
      <c r="G114" s="267">
        <f t="shared" si="17"/>
        <v>22</v>
      </c>
      <c r="H114" s="267">
        <f t="shared" si="17"/>
        <v>18</v>
      </c>
      <c r="I114" s="268">
        <f t="shared" si="17"/>
        <v>3</v>
      </c>
      <c r="J114" s="269">
        <f t="shared" si="17"/>
        <v>3</v>
      </c>
      <c r="K114" s="269">
        <f t="shared" si="17"/>
        <v>3</v>
      </c>
      <c r="L114" s="269">
        <f t="shared" si="17"/>
        <v>3</v>
      </c>
      <c r="M114" s="269">
        <f t="shared" si="17"/>
        <v>3</v>
      </c>
      <c r="N114" s="270">
        <f t="shared" si="17"/>
        <v>3</v>
      </c>
      <c r="O114" s="100">
        <f t="shared" si="17"/>
        <v>0</v>
      </c>
      <c r="P114" s="100">
        <f t="shared" si="17"/>
        <v>4</v>
      </c>
    </row>
    <row r="115" spans="1:16" ht="13.5" outlineLevel="1">
      <c r="A115" s="117" t="s">
        <v>260</v>
      </c>
      <c r="B115" s="119"/>
      <c r="C115" s="98"/>
      <c r="D115" s="276">
        <f>SUBTOTAL(3,D27:D114)</f>
        <v>1</v>
      </c>
      <c r="E115" s="99">
        <f aca="true" t="shared" si="18" ref="E115:P115">SUBTOTAL(9,E27:E114)</f>
        <v>77</v>
      </c>
      <c r="F115" s="100">
        <f t="shared" si="18"/>
        <v>1</v>
      </c>
      <c r="G115" s="267">
        <f t="shared" si="18"/>
        <v>1275</v>
      </c>
      <c r="H115" s="267">
        <f t="shared" si="18"/>
        <v>1084</v>
      </c>
      <c r="I115" s="268">
        <f t="shared" si="18"/>
        <v>171</v>
      </c>
      <c r="J115" s="269">
        <f t="shared" si="18"/>
        <v>179</v>
      </c>
      <c r="K115" s="269">
        <f t="shared" si="18"/>
        <v>180</v>
      </c>
      <c r="L115" s="269">
        <f t="shared" si="18"/>
        <v>177</v>
      </c>
      <c r="M115" s="269">
        <f t="shared" si="18"/>
        <v>187</v>
      </c>
      <c r="N115" s="270">
        <f t="shared" si="18"/>
        <v>190</v>
      </c>
      <c r="O115" s="100">
        <f t="shared" si="18"/>
        <v>3</v>
      </c>
      <c r="P115" s="100">
        <f t="shared" si="18"/>
        <v>188</v>
      </c>
    </row>
    <row r="116" spans="1:16" ht="13.5" outlineLevel="3">
      <c r="A116" s="106" t="s">
        <v>117</v>
      </c>
      <c r="B116" s="107" t="s">
        <v>118</v>
      </c>
      <c r="C116" s="108" t="s">
        <v>119</v>
      </c>
      <c r="D116" s="109"/>
      <c r="E116" s="110">
        <v>1</v>
      </c>
      <c r="F116" s="111"/>
      <c r="G116" s="271">
        <f t="shared" si="9"/>
        <v>23</v>
      </c>
      <c r="H116" s="271">
        <f t="shared" si="10"/>
        <v>18</v>
      </c>
      <c r="I116" s="272">
        <v>3</v>
      </c>
      <c r="J116" s="273">
        <v>3</v>
      </c>
      <c r="K116" s="273">
        <v>3</v>
      </c>
      <c r="L116" s="273">
        <v>3</v>
      </c>
      <c r="M116" s="273">
        <v>3</v>
      </c>
      <c r="N116" s="274">
        <v>3</v>
      </c>
      <c r="O116" s="275">
        <v>0</v>
      </c>
      <c r="P116" s="275">
        <v>5</v>
      </c>
    </row>
    <row r="117" spans="1:16" ht="13.5" outlineLevel="3">
      <c r="A117" s="84" t="s">
        <v>117</v>
      </c>
      <c r="B117" s="85" t="s">
        <v>118</v>
      </c>
      <c r="C117" s="86" t="s">
        <v>120</v>
      </c>
      <c r="D117" s="87"/>
      <c r="E117" s="88">
        <v>1</v>
      </c>
      <c r="F117" s="89"/>
      <c r="G117" s="257">
        <f t="shared" si="9"/>
        <v>17</v>
      </c>
      <c r="H117" s="257">
        <f t="shared" si="10"/>
        <v>13</v>
      </c>
      <c r="I117" s="258">
        <v>2</v>
      </c>
      <c r="J117" s="259">
        <v>2</v>
      </c>
      <c r="K117" s="259">
        <v>3</v>
      </c>
      <c r="L117" s="259">
        <v>2</v>
      </c>
      <c r="M117" s="259">
        <v>2</v>
      </c>
      <c r="N117" s="260">
        <v>2</v>
      </c>
      <c r="O117" s="261">
        <v>0</v>
      </c>
      <c r="P117" s="261">
        <v>4</v>
      </c>
    </row>
    <row r="118" spans="1:16" ht="13.5" outlineLevel="3">
      <c r="A118" s="84" t="s">
        <v>117</v>
      </c>
      <c r="B118" s="85" t="s">
        <v>118</v>
      </c>
      <c r="C118" s="86" t="s">
        <v>121</v>
      </c>
      <c r="D118" s="87"/>
      <c r="E118" s="88">
        <v>1</v>
      </c>
      <c r="F118" s="89"/>
      <c r="G118" s="257">
        <f t="shared" si="9"/>
        <v>27</v>
      </c>
      <c r="H118" s="257">
        <f t="shared" si="10"/>
        <v>23</v>
      </c>
      <c r="I118" s="258">
        <v>3</v>
      </c>
      <c r="J118" s="259">
        <v>4</v>
      </c>
      <c r="K118" s="259">
        <v>4</v>
      </c>
      <c r="L118" s="259">
        <v>4</v>
      </c>
      <c r="M118" s="259">
        <v>4</v>
      </c>
      <c r="N118" s="260">
        <v>4</v>
      </c>
      <c r="O118" s="261">
        <v>0</v>
      </c>
      <c r="P118" s="261">
        <v>4</v>
      </c>
    </row>
    <row r="119" spans="1:16" ht="13.5" outlineLevel="3">
      <c r="A119" s="84" t="s">
        <v>117</v>
      </c>
      <c r="B119" s="85" t="s">
        <v>118</v>
      </c>
      <c r="C119" s="86" t="s">
        <v>122</v>
      </c>
      <c r="D119" s="87"/>
      <c r="E119" s="88">
        <v>1</v>
      </c>
      <c r="F119" s="89"/>
      <c r="G119" s="257">
        <f t="shared" si="9"/>
        <v>14</v>
      </c>
      <c r="H119" s="257">
        <f t="shared" si="10"/>
        <v>12</v>
      </c>
      <c r="I119" s="258">
        <v>2</v>
      </c>
      <c r="J119" s="259">
        <v>2</v>
      </c>
      <c r="K119" s="259">
        <v>2</v>
      </c>
      <c r="L119" s="259">
        <v>2</v>
      </c>
      <c r="M119" s="259">
        <v>2</v>
      </c>
      <c r="N119" s="260">
        <v>2</v>
      </c>
      <c r="O119" s="261">
        <v>0</v>
      </c>
      <c r="P119" s="261">
        <v>2</v>
      </c>
    </row>
    <row r="120" spans="1:16" ht="13.5" outlineLevel="3">
      <c r="A120" s="84" t="s">
        <v>117</v>
      </c>
      <c r="B120" s="85" t="s">
        <v>118</v>
      </c>
      <c r="C120" s="86" t="s">
        <v>123</v>
      </c>
      <c r="D120" s="87"/>
      <c r="E120" s="88">
        <v>1</v>
      </c>
      <c r="F120" s="89"/>
      <c r="G120" s="257">
        <f t="shared" si="9"/>
        <v>31</v>
      </c>
      <c r="H120" s="257">
        <f t="shared" si="10"/>
        <v>29</v>
      </c>
      <c r="I120" s="258">
        <v>5</v>
      </c>
      <c r="J120" s="259">
        <v>4</v>
      </c>
      <c r="K120" s="259">
        <v>6</v>
      </c>
      <c r="L120" s="259">
        <v>5</v>
      </c>
      <c r="M120" s="259">
        <v>5</v>
      </c>
      <c r="N120" s="260">
        <v>4</v>
      </c>
      <c r="O120" s="261">
        <v>0</v>
      </c>
      <c r="P120" s="261">
        <v>2</v>
      </c>
    </row>
    <row r="121" spans="1:16" ht="13.5" outlineLevel="3">
      <c r="A121" s="84" t="s">
        <v>117</v>
      </c>
      <c r="B121" s="85" t="s">
        <v>118</v>
      </c>
      <c r="C121" s="86" t="s">
        <v>124</v>
      </c>
      <c r="D121" s="87"/>
      <c r="E121" s="88">
        <v>1</v>
      </c>
      <c r="F121" s="89"/>
      <c r="G121" s="257">
        <f t="shared" si="9"/>
        <v>6</v>
      </c>
      <c r="H121" s="257">
        <f t="shared" si="10"/>
        <v>4</v>
      </c>
      <c r="I121" s="258">
        <v>1</v>
      </c>
      <c r="J121" s="259">
        <v>1</v>
      </c>
      <c r="K121" s="259">
        <v>0</v>
      </c>
      <c r="L121" s="259">
        <v>0</v>
      </c>
      <c r="M121" s="259">
        <v>1</v>
      </c>
      <c r="N121" s="260">
        <v>1</v>
      </c>
      <c r="O121" s="261">
        <v>1</v>
      </c>
      <c r="P121" s="261">
        <v>1</v>
      </c>
    </row>
    <row r="122" spans="1:16" ht="13.5" outlineLevel="3">
      <c r="A122" s="84" t="s">
        <v>117</v>
      </c>
      <c r="B122" s="85" t="s">
        <v>118</v>
      </c>
      <c r="C122" s="86" t="s">
        <v>125</v>
      </c>
      <c r="D122" s="87"/>
      <c r="E122" s="88">
        <v>1</v>
      </c>
      <c r="F122" s="89"/>
      <c r="G122" s="257">
        <f t="shared" si="9"/>
        <v>6</v>
      </c>
      <c r="H122" s="257">
        <f t="shared" si="10"/>
        <v>2</v>
      </c>
      <c r="I122" s="258">
        <v>1</v>
      </c>
      <c r="J122" s="259">
        <v>0</v>
      </c>
      <c r="K122" s="259">
        <v>0</v>
      </c>
      <c r="L122" s="259">
        <v>0</v>
      </c>
      <c r="M122" s="259">
        <v>0</v>
      </c>
      <c r="N122" s="260">
        <v>1</v>
      </c>
      <c r="O122" s="261">
        <v>2</v>
      </c>
      <c r="P122" s="261">
        <v>2</v>
      </c>
    </row>
    <row r="123" spans="1:16" ht="13.5" outlineLevel="3">
      <c r="A123" s="84" t="s">
        <v>117</v>
      </c>
      <c r="B123" s="85" t="s">
        <v>118</v>
      </c>
      <c r="C123" s="86" t="s">
        <v>126</v>
      </c>
      <c r="D123" s="87"/>
      <c r="E123" s="88">
        <v>1</v>
      </c>
      <c r="F123" s="89"/>
      <c r="G123" s="257">
        <f t="shared" si="9"/>
        <v>9</v>
      </c>
      <c r="H123" s="257">
        <f t="shared" si="10"/>
        <v>6</v>
      </c>
      <c r="I123" s="258">
        <v>1</v>
      </c>
      <c r="J123" s="259">
        <v>1</v>
      </c>
      <c r="K123" s="259">
        <v>1</v>
      </c>
      <c r="L123" s="259">
        <v>1</v>
      </c>
      <c r="M123" s="259">
        <v>1</v>
      </c>
      <c r="N123" s="260">
        <v>1</v>
      </c>
      <c r="O123" s="261">
        <v>0</v>
      </c>
      <c r="P123" s="261">
        <v>3</v>
      </c>
    </row>
    <row r="124" spans="1:16" ht="13.5" outlineLevel="3">
      <c r="A124" s="84" t="s">
        <v>117</v>
      </c>
      <c r="B124" s="85" t="s">
        <v>118</v>
      </c>
      <c r="C124" s="86" t="s">
        <v>127</v>
      </c>
      <c r="D124" s="87"/>
      <c r="E124" s="88">
        <v>1</v>
      </c>
      <c r="F124" s="89"/>
      <c r="G124" s="257">
        <f t="shared" si="9"/>
        <v>7</v>
      </c>
      <c r="H124" s="257">
        <f t="shared" si="10"/>
        <v>4</v>
      </c>
      <c r="I124" s="258">
        <v>1</v>
      </c>
      <c r="J124" s="259">
        <v>0</v>
      </c>
      <c r="K124" s="259">
        <v>0</v>
      </c>
      <c r="L124" s="259">
        <v>1</v>
      </c>
      <c r="M124" s="259">
        <v>1</v>
      </c>
      <c r="N124" s="260">
        <v>1</v>
      </c>
      <c r="O124" s="261">
        <v>1</v>
      </c>
      <c r="P124" s="261">
        <v>2</v>
      </c>
    </row>
    <row r="125" spans="1:16" ht="13.5" outlineLevel="3">
      <c r="A125" s="84" t="s">
        <v>117</v>
      </c>
      <c r="B125" s="85" t="s">
        <v>118</v>
      </c>
      <c r="C125" s="86" t="s">
        <v>128</v>
      </c>
      <c r="D125" s="87"/>
      <c r="E125" s="88">
        <v>1</v>
      </c>
      <c r="F125" s="89"/>
      <c r="G125" s="257">
        <f t="shared" si="9"/>
        <v>8</v>
      </c>
      <c r="H125" s="257">
        <f t="shared" si="10"/>
        <v>6</v>
      </c>
      <c r="I125" s="258">
        <v>1</v>
      </c>
      <c r="J125" s="259">
        <v>1</v>
      </c>
      <c r="K125" s="259">
        <v>1</v>
      </c>
      <c r="L125" s="259">
        <v>1</v>
      </c>
      <c r="M125" s="259">
        <v>1</v>
      </c>
      <c r="N125" s="260">
        <v>1</v>
      </c>
      <c r="O125" s="261">
        <v>0</v>
      </c>
      <c r="P125" s="261">
        <v>2</v>
      </c>
    </row>
    <row r="126" spans="1:16" ht="13.5" outlineLevel="3">
      <c r="A126" s="84" t="s">
        <v>117</v>
      </c>
      <c r="B126" s="85" t="s">
        <v>118</v>
      </c>
      <c r="C126" s="86" t="s">
        <v>129</v>
      </c>
      <c r="D126" s="87"/>
      <c r="E126" s="88">
        <v>1</v>
      </c>
      <c r="F126" s="89"/>
      <c r="G126" s="257">
        <f t="shared" si="9"/>
        <v>7</v>
      </c>
      <c r="H126" s="257">
        <f t="shared" si="10"/>
        <v>4</v>
      </c>
      <c r="I126" s="258">
        <v>1</v>
      </c>
      <c r="J126" s="259">
        <v>0</v>
      </c>
      <c r="K126" s="259">
        <v>0</v>
      </c>
      <c r="L126" s="259">
        <v>1</v>
      </c>
      <c r="M126" s="259">
        <v>1</v>
      </c>
      <c r="N126" s="260">
        <v>1</v>
      </c>
      <c r="O126" s="261">
        <v>1</v>
      </c>
      <c r="P126" s="261">
        <v>2</v>
      </c>
    </row>
    <row r="127" spans="1:16" ht="13.5" outlineLevel="3">
      <c r="A127" s="84" t="s">
        <v>117</v>
      </c>
      <c r="B127" s="85" t="s">
        <v>118</v>
      </c>
      <c r="C127" s="86" t="s">
        <v>130</v>
      </c>
      <c r="D127" s="87"/>
      <c r="E127" s="88">
        <v>1</v>
      </c>
      <c r="F127" s="89"/>
      <c r="G127" s="257">
        <f t="shared" si="9"/>
        <v>7</v>
      </c>
      <c r="H127" s="257">
        <f t="shared" si="10"/>
        <v>6</v>
      </c>
      <c r="I127" s="258">
        <v>1</v>
      </c>
      <c r="J127" s="259">
        <v>1</v>
      </c>
      <c r="K127" s="259">
        <v>1</v>
      </c>
      <c r="L127" s="259">
        <v>1</v>
      </c>
      <c r="M127" s="259">
        <v>1</v>
      </c>
      <c r="N127" s="260">
        <v>1</v>
      </c>
      <c r="O127" s="261">
        <v>0</v>
      </c>
      <c r="P127" s="261">
        <v>1</v>
      </c>
    </row>
    <row r="128" spans="1:16" ht="13.5" outlineLevel="3">
      <c r="A128" s="84" t="s">
        <v>117</v>
      </c>
      <c r="B128" s="85" t="s">
        <v>118</v>
      </c>
      <c r="C128" s="86" t="s">
        <v>131</v>
      </c>
      <c r="D128" s="87"/>
      <c r="E128" s="88">
        <v>1</v>
      </c>
      <c r="F128" s="89"/>
      <c r="G128" s="257">
        <f t="shared" si="9"/>
        <v>8</v>
      </c>
      <c r="H128" s="257">
        <f t="shared" si="10"/>
        <v>6</v>
      </c>
      <c r="I128" s="258">
        <v>1</v>
      </c>
      <c r="J128" s="259">
        <v>1</v>
      </c>
      <c r="K128" s="259">
        <v>1</v>
      </c>
      <c r="L128" s="259">
        <v>1</v>
      </c>
      <c r="M128" s="259">
        <v>1</v>
      </c>
      <c r="N128" s="260">
        <v>1</v>
      </c>
      <c r="O128" s="261">
        <v>0</v>
      </c>
      <c r="P128" s="261">
        <v>2</v>
      </c>
    </row>
    <row r="129" spans="1:16" ht="13.5" outlineLevel="3">
      <c r="A129" s="84" t="s">
        <v>117</v>
      </c>
      <c r="B129" s="85" t="s">
        <v>118</v>
      </c>
      <c r="C129" s="86" t="s">
        <v>132</v>
      </c>
      <c r="D129" s="87"/>
      <c r="E129" s="88">
        <v>1</v>
      </c>
      <c r="F129" s="89"/>
      <c r="G129" s="257">
        <f t="shared" si="9"/>
        <v>17</v>
      </c>
      <c r="H129" s="257">
        <f t="shared" si="10"/>
        <v>14</v>
      </c>
      <c r="I129" s="258">
        <v>2</v>
      </c>
      <c r="J129" s="259">
        <v>2</v>
      </c>
      <c r="K129" s="259">
        <v>2</v>
      </c>
      <c r="L129" s="259">
        <v>2</v>
      </c>
      <c r="M129" s="259">
        <v>3</v>
      </c>
      <c r="N129" s="260">
        <v>3</v>
      </c>
      <c r="O129" s="261">
        <v>0</v>
      </c>
      <c r="P129" s="261">
        <v>3</v>
      </c>
    </row>
    <row r="130" spans="1:16" ht="13.5" outlineLevel="3">
      <c r="A130" s="84" t="s">
        <v>117</v>
      </c>
      <c r="B130" s="85" t="s">
        <v>118</v>
      </c>
      <c r="C130" s="86" t="s">
        <v>133</v>
      </c>
      <c r="D130" s="87"/>
      <c r="E130" s="88">
        <v>1</v>
      </c>
      <c r="F130" s="89"/>
      <c r="G130" s="257">
        <f t="shared" si="9"/>
        <v>23</v>
      </c>
      <c r="H130" s="257">
        <f t="shared" si="10"/>
        <v>19</v>
      </c>
      <c r="I130" s="258">
        <v>3</v>
      </c>
      <c r="J130" s="259">
        <v>3</v>
      </c>
      <c r="K130" s="259">
        <v>3</v>
      </c>
      <c r="L130" s="259">
        <v>4</v>
      </c>
      <c r="M130" s="259">
        <v>3</v>
      </c>
      <c r="N130" s="260">
        <v>3</v>
      </c>
      <c r="O130" s="261">
        <v>0</v>
      </c>
      <c r="P130" s="261">
        <v>4</v>
      </c>
    </row>
    <row r="131" spans="1:16" ht="13.5" outlineLevel="3">
      <c r="A131" s="84" t="s">
        <v>117</v>
      </c>
      <c r="B131" s="85" t="s">
        <v>118</v>
      </c>
      <c r="C131" s="86" t="s">
        <v>134</v>
      </c>
      <c r="D131" s="87"/>
      <c r="E131" s="88">
        <v>1</v>
      </c>
      <c r="F131" s="89"/>
      <c r="G131" s="257">
        <f t="shared" si="9"/>
        <v>6</v>
      </c>
      <c r="H131" s="257">
        <f t="shared" si="10"/>
        <v>4</v>
      </c>
      <c r="I131" s="258">
        <v>1</v>
      </c>
      <c r="J131" s="259">
        <v>1</v>
      </c>
      <c r="K131" s="259">
        <v>1</v>
      </c>
      <c r="L131" s="259">
        <v>1</v>
      </c>
      <c r="M131" s="259">
        <v>0</v>
      </c>
      <c r="N131" s="260">
        <v>0</v>
      </c>
      <c r="O131" s="261">
        <v>1</v>
      </c>
      <c r="P131" s="261">
        <v>1</v>
      </c>
    </row>
    <row r="132" spans="1:16" ht="13.5" outlineLevel="3">
      <c r="A132" s="90" t="s">
        <v>117</v>
      </c>
      <c r="B132" s="91" t="s">
        <v>118</v>
      </c>
      <c r="C132" s="92" t="s">
        <v>135</v>
      </c>
      <c r="D132" s="93"/>
      <c r="E132" s="94">
        <v>1</v>
      </c>
      <c r="F132" s="95"/>
      <c r="G132" s="262">
        <f t="shared" si="9"/>
        <v>13</v>
      </c>
      <c r="H132" s="262">
        <f t="shared" si="10"/>
        <v>9</v>
      </c>
      <c r="I132" s="263">
        <v>2</v>
      </c>
      <c r="J132" s="264">
        <v>1</v>
      </c>
      <c r="K132" s="264">
        <v>1</v>
      </c>
      <c r="L132" s="264">
        <v>2</v>
      </c>
      <c r="M132" s="264">
        <v>1</v>
      </c>
      <c r="N132" s="265">
        <v>2</v>
      </c>
      <c r="O132" s="266">
        <v>0</v>
      </c>
      <c r="P132" s="266">
        <v>4</v>
      </c>
    </row>
    <row r="133" spans="1:16" ht="13.5" outlineLevel="2">
      <c r="A133" s="96" t="s">
        <v>117</v>
      </c>
      <c r="B133" s="97" t="s">
        <v>261</v>
      </c>
      <c r="C133" s="98"/>
      <c r="D133" s="276">
        <f>SUBTOTAL(3,D116:D132)</f>
        <v>0</v>
      </c>
      <c r="E133" s="99">
        <f aca="true" t="shared" si="19" ref="E133:P133">SUBTOTAL(9,E116:E132)</f>
        <v>17</v>
      </c>
      <c r="F133" s="100">
        <f t="shared" si="19"/>
        <v>0</v>
      </c>
      <c r="G133" s="267">
        <f t="shared" si="19"/>
        <v>229</v>
      </c>
      <c r="H133" s="267">
        <f t="shared" si="19"/>
        <v>179</v>
      </c>
      <c r="I133" s="268">
        <f t="shared" si="19"/>
        <v>31</v>
      </c>
      <c r="J133" s="269">
        <f t="shared" si="19"/>
        <v>27</v>
      </c>
      <c r="K133" s="269">
        <f t="shared" si="19"/>
        <v>29</v>
      </c>
      <c r="L133" s="269">
        <f t="shared" si="19"/>
        <v>31</v>
      </c>
      <c r="M133" s="269">
        <f t="shared" si="19"/>
        <v>30</v>
      </c>
      <c r="N133" s="270">
        <f t="shared" si="19"/>
        <v>31</v>
      </c>
      <c r="O133" s="100">
        <f t="shared" si="19"/>
        <v>6</v>
      </c>
      <c r="P133" s="100">
        <f t="shared" si="19"/>
        <v>44</v>
      </c>
    </row>
    <row r="134" spans="1:16" ht="13.5" outlineLevel="3">
      <c r="A134" s="106" t="s">
        <v>117</v>
      </c>
      <c r="B134" s="107" t="s">
        <v>136</v>
      </c>
      <c r="C134" s="108" t="s">
        <v>137</v>
      </c>
      <c r="D134" s="109"/>
      <c r="E134" s="110">
        <v>1</v>
      </c>
      <c r="F134" s="111"/>
      <c r="G134" s="271">
        <f aca="true" t="shared" si="20" ref="G134:G194">SUM(H134,O134,P134)</f>
        <v>24</v>
      </c>
      <c r="H134" s="271">
        <f aca="true" t="shared" si="21" ref="H134:H194">SUM(I134:N134)</f>
        <v>20</v>
      </c>
      <c r="I134" s="272">
        <v>3</v>
      </c>
      <c r="J134" s="273">
        <v>3</v>
      </c>
      <c r="K134" s="273">
        <v>4</v>
      </c>
      <c r="L134" s="273">
        <v>3</v>
      </c>
      <c r="M134" s="273">
        <v>3</v>
      </c>
      <c r="N134" s="274">
        <v>4</v>
      </c>
      <c r="O134" s="275">
        <v>0</v>
      </c>
      <c r="P134" s="275">
        <v>4</v>
      </c>
    </row>
    <row r="135" spans="1:16" ht="13.5" outlineLevel="3">
      <c r="A135" s="84" t="s">
        <v>117</v>
      </c>
      <c r="B135" s="85" t="s">
        <v>136</v>
      </c>
      <c r="C135" s="86" t="s">
        <v>138</v>
      </c>
      <c r="D135" s="87"/>
      <c r="E135" s="88">
        <v>1</v>
      </c>
      <c r="F135" s="89"/>
      <c r="G135" s="257">
        <f t="shared" si="20"/>
        <v>11</v>
      </c>
      <c r="H135" s="257">
        <f t="shared" si="21"/>
        <v>9</v>
      </c>
      <c r="I135" s="258">
        <v>1</v>
      </c>
      <c r="J135" s="259">
        <v>2</v>
      </c>
      <c r="K135" s="259">
        <v>1</v>
      </c>
      <c r="L135" s="259">
        <v>2</v>
      </c>
      <c r="M135" s="259">
        <v>1</v>
      </c>
      <c r="N135" s="260">
        <v>2</v>
      </c>
      <c r="O135" s="261">
        <v>0</v>
      </c>
      <c r="P135" s="261">
        <v>2</v>
      </c>
    </row>
    <row r="136" spans="1:16" ht="13.5" outlineLevel="3">
      <c r="A136" s="84" t="s">
        <v>117</v>
      </c>
      <c r="B136" s="85" t="s">
        <v>136</v>
      </c>
      <c r="C136" s="86" t="s">
        <v>142</v>
      </c>
      <c r="D136" s="87"/>
      <c r="E136" s="88">
        <v>1</v>
      </c>
      <c r="F136" s="89"/>
      <c r="G136" s="257">
        <f t="shared" si="20"/>
        <v>7</v>
      </c>
      <c r="H136" s="257">
        <f t="shared" si="21"/>
        <v>6</v>
      </c>
      <c r="I136" s="258">
        <v>1</v>
      </c>
      <c r="J136" s="259">
        <v>1</v>
      </c>
      <c r="K136" s="259">
        <v>1</v>
      </c>
      <c r="L136" s="259">
        <v>1</v>
      </c>
      <c r="M136" s="259">
        <v>1</v>
      </c>
      <c r="N136" s="260">
        <v>1</v>
      </c>
      <c r="O136" s="261">
        <v>0</v>
      </c>
      <c r="P136" s="261">
        <v>1</v>
      </c>
    </row>
    <row r="137" spans="1:16" ht="13.5" outlineLevel="3">
      <c r="A137" s="84" t="s">
        <v>117</v>
      </c>
      <c r="B137" s="85" t="s">
        <v>136</v>
      </c>
      <c r="C137" s="86" t="s">
        <v>140</v>
      </c>
      <c r="D137" s="87"/>
      <c r="E137" s="88">
        <v>1</v>
      </c>
      <c r="F137" s="89"/>
      <c r="G137" s="257">
        <f t="shared" si="20"/>
        <v>8</v>
      </c>
      <c r="H137" s="257">
        <f t="shared" si="21"/>
        <v>6</v>
      </c>
      <c r="I137" s="258">
        <v>1</v>
      </c>
      <c r="J137" s="259">
        <v>1</v>
      </c>
      <c r="K137" s="259">
        <v>1</v>
      </c>
      <c r="L137" s="259">
        <v>1</v>
      </c>
      <c r="M137" s="259">
        <v>1</v>
      </c>
      <c r="N137" s="260">
        <v>1</v>
      </c>
      <c r="O137" s="261">
        <v>0</v>
      </c>
      <c r="P137" s="261">
        <v>2</v>
      </c>
    </row>
    <row r="138" spans="1:16" ht="13.5" outlineLevel="3">
      <c r="A138" s="84" t="s">
        <v>117</v>
      </c>
      <c r="B138" s="85" t="s">
        <v>136</v>
      </c>
      <c r="C138" s="86" t="s">
        <v>139</v>
      </c>
      <c r="D138" s="87"/>
      <c r="E138" s="88">
        <v>1</v>
      </c>
      <c r="F138" s="89"/>
      <c r="G138" s="257">
        <f t="shared" si="20"/>
        <v>7</v>
      </c>
      <c r="H138" s="257">
        <f t="shared" si="21"/>
        <v>4</v>
      </c>
      <c r="I138" s="258">
        <v>1</v>
      </c>
      <c r="J138" s="259">
        <v>0</v>
      </c>
      <c r="K138" s="259">
        <v>0</v>
      </c>
      <c r="L138" s="259">
        <v>1</v>
      </c>
      <c r="M138" s="259">
        <v>1</v>
      </c>
      <c r="N138" s="260">
        <v>1</v>
      </c>
      <c r="O138" s="261">
        <v>1</v>
      </c>
      <c r="P138" s="261">
        <v>2</v>
      </c>
    </row>
    <row r="139" spans="1:16" ht="13.5" outlineLevel="3">
      <c r="A139" s="84" t="s">
        <v>117</v>
      </c>
      <c r="B139" s="85" t="s">
        <v>136</v>
      </c>
      <c r="C139" s="86" t="s">
        <v>141</v>
      </c>
      <c r="D139" s="87"/>
      <c r="E139" s="88">
        <v>1</v>
      </c>
      <c r="F139" s="89"/>
      <c r="G139" s="257">
        <f t="shared" si="20"/>
        <v>7</v>
      </c>
      <c r="H139" s="257">
        <f t="shared" si="21"/>
        <v>6</v>
      </c>
      <c r="I139" s="258">
        <v>1</v>
      </c>
      <c r="J139" s="259">
        <v>1</v>
      </c>
      <c r="K139" s="259">
        <v>1</v>
      </c>
      <c r="L139" s="259">
        <v>1</v>
      </c>
      <c r="M139" s="259">
        <v>1</v>
      </c>
      <c r="N139" s="260">
        <v>1</v>
      </c>
      <c r="O139" s="261">
        <v>0</v>
      </c>
      <c r="P139" s="261">
        <v>1</v>
      </c>
    </row>
    <row r="140" spans="1:16" ht="13.5" outlineLevel="3">
      <c r="A140" s="84" t="s">
        <v>117</v>
      </c>
      <c r="B140" s="85" t="s">
        <v>136</v>
      </c>
      <c r="C140" s="86" t="s">
        <v>143</v>
      </c>
      <c r="D140" s="87"/>
      <c r="E140" s="88">
        <v>1</v>
      </c>
      <c r="F140" s="89"/>
      <c r="G140" s="257">
        <f t="shared" si="20"/>
        <v>8</v>
      </c>
      <c r="H140" s="257">
        <f t="shared" si="21"/>
        <v>6</v>
      </c>
      <c r="I140" s="258">
        <v>1</v>
      </c>
      <c r="J140" s="259">
        <v>1</v>
      </c>
      <c r="K140" s="259">
        <v>1</v>
      </c>
      <c r="L140" s="259">
        <v>1</v>
      </c>
      <c r="M140" s="259">
        <v>1</v>
      </c>
      <c r="N140" s="260">
        <v>1</v>
      </c>
      <c r="O140" s="261">
        <v>0</v>
      </c>
      <c r="P140" s="261">
        <v>2</v>
      </c>
    </row>
    <row r="141" spans="1:16" ht="13.5" outlineLevel="2">
      <c r="A141" s="96" t="s">
        <v>117</v>
      </c>
      <c r="B141" s="97" t="s">
        <v>262</v>
      </c>
      <c r="C141" s="98"/>
      <c r="D141" s="276">
        <f>SUBTOTAL(3,D134:D140)</f>
        <v>0</v>
      </c>
      <c r="E141" s="99">
        <f aca="true" t="shared" si="22" ref="E141:P141">SUBTOTAL(9,E134:E140)</f>
        <v>7</v>
      </c>
      <c r="F141" s="100">
        <f t="shared" si="22"/>
        <v>0</v>
      </c>
      <c r="G141" s="267">
        <f t="shared" si="22"/>
        <v>72</v>
      </c>
      <c r="H141" s="267">
        <f t="shared" si="22"/>
        <v>57</v>
      </c>
      <c r="I141" s="268">
        <f t="shared" si="22"/>
        <v>9</v>
      </c>
      <c r="J141" s="269">
        <f t="shared" si="22"/>
        <v>9</v>
      </c>
      <c r="K141" s="269">
        <f t="shared" si="22"/>
        <v>9</v>
      </c>
      <c r="L141" s="269">
        <f t="shared" si="22"/>
        <v>10</v>
      </c>
      <c r="M141" s="269">
        <f t="shared" si="22"/>
        <v>9</v>
      </c>
      <c r="N141" s="270">
        <f t="shared" si="22"/>
        <v>11</v>
      </c>
      <c r="O141" s="100">
        <f t="shared" si="22"/>
        <v>1</v>
      </c>
      <c r="P141" s="100">
        <f t="shared" si="22"/>
        <v>14</v>
      </c>
    </row>
    <row r="142" spans="1:16" ht="13.5" outlineLevel="3">
      <c r="A142" s="106" t="s">
        <v>117</v>
      </c>
      <c r="B142" s="107" t="s">
        <v>144</v>
      </c>
      <c r="C142" s="108" t="s">
        <v>145</v>
      </c>
      <c r="D142" s="109"/>
      <c r="E142" s="110">
        <v>1</v>
      </c>
      <c r="F142" s="111"/>
      <c r="G142" s="271">
        <f t="shared" si="20"/>
        <v>6</v>
      </c>
      <c r="H142" s="271">
        <f t="shared" si="21"/>
        <v>4</v>
      </c>
      <c r="I142" s="272">
        <v>1</v>
      </c>
      <c r="J142" s="273">
        <v>0</v>
      </c>
      <c r="K142" s="273">
        <v>0</v>
      </c>
      <c r="L142" s="273">
        <v>1</v>
      </c>
      <c r="M142" s="273">
        <v>1</v>
      </c>
      <c r="N142" s="274">
        <v>1</v>
      </c>
      <c r="O142" s="275">
        <v>1</v>
      </c>
      <c r="P142" s="275">
        <v>1</v>
      </c>
    </row>
    <row r="143" spans="1:16" ht="13.5" outlineLevel="3">
      <c r="A143" s="84" t="s">
        <v>117</v>
      </c>
      <c r="B143" s="85" t="s">
        <v>144</v>
      </c>
      <c r="C143" s="86" t="s">
        <v>147</v>
      </c>
      <c r="D143" s="87"/>
      <c r="E143" s="88">
        <v>1</v>
      </c>
      <c r="F143" s="89"/>
      <c r="G143" s="257">
        <f t="shared" si="20"/>
        <v>9</v>
      </c>
      <c r="H143" s="257">
        <f t="shared" si="21"/>
        <v>7</v>
      </c>
      <c r="I143" s="258">
        <v>1</v>
      </c>
      <c r="J143" s="259">
        <v>1</v>
      </c>
      <c r="K143" s="259">
        <v>1</v>
      </c>
      <c r="L143" s="259">
        <v>2</v>
      </c>
      <c r="M143" s="259">
        <v>1</v>
      </c>
      <c r="N143" s="260">
        <v>1</v>
      </c>
      <c r="O143" s="261">
        <v>0</v>
      </c>
      <c r="P143" s="261">
        <v>2</v>
      </c>
    </row>
    <row r="144" spans="1:16" ht="13.5" outlineLevel="3">
      <c r="A144" s="84" t="s">
        <v>117</v>
      </c>
      <c r="B144" s="85" t="s">
        <v>144</v>
      </c>
      <c r="C144" s="86" t="s">
        <v>146</v>
      </c>
      <c r="D144" s="87"/>
      <c r="E144" s="88">
        <v>1</v>
      </c>
      <c r="F144" s="89"/>
      <c r="G144" s="257">
        <f t="shared" si="20"/>
        <v>6</v>
      </c>
      <c r="H144" s="257">
        <f t="shared" si="21"/>
        <v>4</v>
      </c>
      <c r="I144" s="258">
        <v>1</v>
      </c>
      <c r="J144" s="259">
        <v>0</v>
      </c>
      <c r="K144" s="259">
        <v>0</v>
      </c>
      <c r="L144" s="259">
        <v>1</v>
      </c>
      <c r="M144" s="259">
        <v>1</v>
      </c>
      <c r="N144" s="260">
        <v>1</v>
      </c>
      <c r="O144" s="261">
        <v>1</v>
      </c>
      <c r="P144" s="261">
        <v>1</v>
      </c>
    </row>
    <row r="145" spans="1:16" ht="13.5" outlineLevel="3">
      <c r="A145" s="84" t="s">
        <v>117</v>
      </c>
      <c r="B145" s="85" t="s">
        <v>144</v>
      </c>
      <c r="C145" s="86" t="s">
        <v>149</v>
      </c>
      <c r="D145" s="87"/>
      <c r="E145" s="88">
        <v>1</v>
      </c>
      <c r="F145" s="89"/>
      <c r="G145" s="257">
        <f t="shared" si="20"/>
        <v>8</v>
      </c>
      <c r="H145" s="257">
        <f t="shared" si="21"/>
        <v>6</v>
      </c>
      <c r="I145" s="258">
        <v>1</v>
      </c>
      <c r="J145" s="259">
        <v>1</v>
      </c>
      <c r="K145" s="259">
        <v>1</v>
      </c>
      <c r="L145" s="259">
        <v>1</v>
      </c>
      <c r="M145" s="259">
        <v>1</v>
      </c>
      <c r="N145" s="260">
        <v>1</v>
      </c>
      <c r="O145" s="261">
        <v>0</v>
      </c>
      <c r="P145" s="261">
        <v>2</v>
      </c>
    </row>
    <row r="146" spans="1:16" ht="13.5" outlineLevel="3">
      <c r="A146" s="90" t="s">
        <v>117</v>
      </c>
      <c r="B146" s="91" t="s">
        <v>144</v>
      </c>
      <c r="C146" s="92" t="s">
        <v>148</v>
      </c>
      <c r="D146" s="93"/>
      <c r="E146" s="94">
        <v>1</v>
      </c>
      <c r="F146" s="95"/>
      <c r="G146" s="262">
        <f t="shared" si="20"/>
        <v>7</v>
      </c>
      <c r="H146" s="262">
        <f t="shared" si="21"/>
        <v>6</v>
      </c>
      <c r="I146" s="263">
        <v>1</v>
      </c>
      <c r="J146" s="264">
        <v>1</v>
      </c>
      <c r="K146" s="264">
        <v>1</v>
      </c>
      <c r="L146" s="264">
        <v>1</v>
      </c>
      <c r="M146" s="264">
        <v>1</v>
      </c>
      <c r="N146" s="265">
        <v>1</v>
      </c>
      <c r="O146" s="266">
        <v>0</v>
      </c>
      <c r="P146" s="266">
        <v>1</v>
      </c>
    </row>
    <row r="147" spans="1:16" ht="13.5" outlineLevel="2">
      <c r="A147" s="96" t="s">
        <v>117</v>
      </c>
      <c r="B147" s="97" t="s">
        <v>263</v>
      </c>
      <c r="C147" s="98"/>
      <c r="D147" s="276">
        <f>SUBTOTAL(3,D142:D146)</f>
        <v>0</v>
      </c>
      <c r="E147" s="99">
        <f aca="true" t="shared" si="23" ref="E147:P147">SUBTOTAL(9,E142:E146)</f>
        <v>5</v>
      </c>
      <c r="F147" s="100">
        <f t="shared" si="23"/>
        <v>0</v>
      </c>
      <c r="G147" s="267">
        <f t="shared" si="23"/>
        <v>36</v>
      </c>
      <c r="H147" s="267">
        <f t="shared" si="23"/>
        <v>27</v>
      </c>
      <c r="I147" s="268">
        <f t="shared" si="23"/>
        <v>5</v>
      </c>
      <c r="J147" s="269">
        <f t="shared" si="23"/>
        <v>3</v>
      </c>
      <c r="K147" s="269">
        <f t="shared" si="23"/>
        <v>3</v>
      </c>
      <c r="L147" s="269">
        <f t="shared" si="23"/>
        <v>6</v>
      </c>
      <c r="M147" s="269">
        <f t="shared" si="23"/>
        <v>5</v>
      </c>
      <c r="N147" s="270">
        <f t="shared" si="23"/>
        <v>5</v>
      </c>
      <c r="O147" s="100">
        <f t="shared" si="23"/>
        <v>2</v>
      </c>
      <c r="P147" s="100">
        <f t="shared" si="23"/>
        <v>7</v>
      </c>
    </row>
    <row r="148" spans="1:16" ht="13.5" outlineLevel="1">
      <c r="A148" s="117" t="s">
        <v>264</v>
      </c>
      <c r="B148" s="118"/>
      <c r="C148" s="98"/>
      <c r="D148" s="276">
        <f>SUBTOTAL(3,D116:D147)</f>
        <v>0</v>
      </c>
      <c r="E148" s="99">
        <f aca="true" t="shared" si="24" ref="E148:P148">SUBTOTAL(9,E116:E147)</f>
        <v>29</v>
      </c>
      <c r="F148" s="100">
        <f t="shared" si="24"/>
        <v>0</v>
      </c>
      <c r="G148" s="267">
        <f t="shared" si="24"/>
        <v>337</v>
      </c>
      <c r="H148" s="267">
        <f t="shared" si="24"/>
        <v>263</v>
      </c>
      <c r="I148" s="268">
        <f t="shared" si="24"/>
        <v>45</v>
      </c>
      <c r="J148" s="269">
        <f t="shared" si="24"/>
        <v>39</v>
      </c>
      <c r="K148" s="269">
        <f t="shared" si="24"/>
        <v>41</v>
      </c>
      <c r="L148" s="269">
        <f t="shared" si="24"/>
        <v>47</v>
      </c>
      <c r="M148" s="269">
        <f t="shared" si="24"/>
        <v>44</v>
      </c>
      <c r="N148" s="270">
        <f t="shared" si="24"/>
        <v>47</v>
      </c>
      <c r="O148" s="100">
        <f t="shared" si="24"/>
        <v>9</v>
      </c>
      <c r="P148" s="100">
        <f t="shared" si="24"/>
        <v>65</v>
      </c>
    </row>
    <row r="149" spans="1:16" ht="13.5" outlineLevel="3">
      <c r="A149" s="106" t="s">
        <v>150</v>
      </c>
      <c r="B149" s="107" t="s">
        <v>151</v>
      </c>
      <c r="C149" s="108" t="s">
        <v>152</v>
      </c>
      <c r="D149" s="109"/>
      <c r="E149" s="110">
        <v>1</v>
      </c>
      <c r="F149" s="111"/>
      <c r="G149" s="271">
        <f t="shared" si="20"/>
        <v>21</v>
      </c>
      <c r="H149" s="271">
        <f t="shared" si="21"/>
        <v>18</v>
      </c>
      <c r="I149" s="272">
        <v>2</v>
      </c>
      <c r="J149" s="273">
        <v>3</v>
      </c>
      <c r="K149" s="273">
        <v>3</v>
      </c>
      <c r="L149" s="273">
        <v>3</v>
      </c>
      <c r="M149" s="273">
        <v>4</v>
      </c>
      <c r="N149" s="274">
        <v>3</v>
      </c>
      <c r="O149" s="275">
        <v>0</v>
      </c>
      <c r="P149" s="275">
        <v>3</v>
      </c>
    </row>
    <row r="150" spans="1:16" ht="13.5" outlineLevel="3">
      <c r="A150" s="84" t="s">
        <v>150</v>
      </c>
      <c r="B150" s="85" t="s">
        <v>151</v>
      </c>
      <c r="C150" s="86" t="s">
        <v>582</v>
      </c>
      <c r="D150" s="87"/>
      <c r="E150" s="88">
        <v>1</v>
      </c>
      <c r="F150" s="89"/>
      <c r="G150" s="257">
        <f t="shared" si="20"/>
        <v>15</v>
      </c>
      <c r="H150" s="257">
        <f t="shared" si="21"/>
        <v>11</v>
      </c>
      <c r="I150" s="258">
        <v>2</v>
      </c>
      <c r="J150" s="259">
        <v>1</v>
      </c>
      <c r="K150" s="259">
        <v>2</v>
      </c>
      <c r="L150" s="259">
        <v>2</v>
      </c>
      <c r="M150" s="259">
        <v>2</v>
      </c>
      <c r="N150" s="260">
        <v>2</v>
      </c>
      <c r="O150" s="261">
        <v>0</v>
      </c>
      <c r="P150" s="261">
        <v>4</v>
      </c>
    </row>
    <row r="151" spans="1:16" ht="13.5" outlineLevel="3">
      <c r="A151" s="84" t="s">
        <v>150</v>
      </c>
      <c r="B151" s="85" t="s">
        <v>151</v>
      </c>
      <c r="C151" s="86" t="s">
        <v>153</v>
      </c>
      <c r="D151" s="87"/>
      <c r="E151" s="88">
        <v>1</v>
      </c>
      <c r="F151" s="89"/>
      <c r="G151" s="257">
        <f t="shared" si="20"/>
        <v>6</v>
      </c>
      <c r="H151" s="257">
        <f t="shared" si="21"/>
        <v>6</v>
      </c>
      <c r="I151" s="258">
        <v>1</v>
      </c>
      <c r="J151" s="259">
        <v>1</v>
      </c>
      <c r="K151" s="259">
        <v>1</v>
      </c>
      <c r="L151" s="259">
        <v>1</v>
      </c>
      <c r="M151" s="259">
        <v>1</v>
      </c>
      <c r="N151" s="260">
        <v>1</v>
      </c>
      <c r="O151" s="261">
        <v>0</v>
      </c>
      <c r="P151" s="261">
        <v>0</v>
      </c>
    </row>
    <row r="152" spans="1:16" ht="13.5" outlineLevel="3">
      <c r="A152" s="84" t="s">
        <v>150</v>
      </c>
      <c r="B152" s="85" t="s">
        <v>151</v>
      </c>
      <c r="C152" s="86" t="s">
        <v>154</v>
      </c>
      <c r="D152" s="87"/>
      <c r="E152" s="88">
        <v>1</v>
      </c>
      <c r="F152" s="89"/>
      <c r="G152" s="257">
        <f t="shared" si="20"/>
        <v>6</v>
      </c>
      <c r="H152" s="257">
        <f t="shared" si="21"/>
        <v>6</v>
      </c>
      <c r="I152" s="258">
        <v>1</v>
      </c>
      <c r="J152" s="259">
        <v>1</v>
      </c>
      <c r="K152" s="259">
        <v>1</v>
      </c>
      <c r="L152" s="259">
        <v>1</v>
      </c>
      <c r="M152" s="259">
        <v>1</v>
      </c>
      <c r="N152" s="260">
        <v>1</v>
      </c>
      <c r="O152" s="261">
        <v>0</v>
      </c>
      <c r="P152" s="261">
        <v>0</v>
      </c>
    </row>
    <row r="153" spans="1:16" ht="13.5" outlineLevel="3">
      <c r="A153" s="84" t="s">
        <v>150</v>
      </c>
      <c r="B153" s="85" t="s">
        <v>151</v>
      </c>
      <c r="C153" s="86" t="s">
        <v>155</v>
      </c>
      <c r="D153" s="87"/>
      <c r="E153" s="88">
        <v>1</v>
      </c>
      <c r="F153" s="89"/>
      <c r="G153" s="257">
        <f t="shared" si="20"/>
        <v>8</v>
      </c>
      <c r="H153" s="257">
        <f t="shared" si="21"/>
        <v>6</v>
      </c>
      <c r="I153" s="258">
        <v>1</v>
      </c>
      <c r="J153" s="259">
        <v>1</v>
      </c>
      <c r="K153" s="259">
        <v>1</v>
      </c>
      <c r="L153" s="259">
        <v>1</v>
      </c>
      <c r="M153" s="259">
        <v>1</v>
      </c>
      <c r="N153" s="260">
        <v>1</v>
      </c>
      <c r="O153" s="261">
        <v>0</v>
      </c>
      <c r="P153" s="261">
        <v>2</v>
      </c>
    </row>
    <row r="154" spans="1:16" ht="13.5" outlineLevel="3">
      <c r="A154" s="84" t="s">
        <v>150</v>
      </c>
      <c r="B154" s="85" t="s">
        <v>151</v>
      </c>
      <c r="C154" s="86" t="s">
        <v>156</v>
      </c>
      <c r="D154" s="87"/>
      <c r="E154" s="88">
        <v>1</v>
      </c>
      <c r="F154" s="89"/>
      <c r="G154" s="257">
        <f t="shared" si="20"/>
        <v>10</v>
      </c>
      <c r="H154" s="257">
        <f t="shared" si="21"/>
        <v>8</v>
      </c>
      <c r="I154" s="258">
        <v>1</v>
      </c>
      <c r="J154" s="259">
        <v>1</v>
      </c>
      <c r="K154" s="259">
        <v>2</v>
      </c>
      <c r="L154" s="259">
        <v>2</v>
      </c>
      <c r="M154" s="259">
        <v>1</v>
      </c>
      <c r="N154" s="260">
        <v>1</v>
      </c>
      <c r="O154" s="261">
        <v>0</v>
      </c>
      <c r="P154" s="261">
        <v>2</v>
      </c>
    </row>
    <row r="155" spans="1:16" ht="13.5" outlineLevel="3">
      <c r="A155" s="84" t="s">
        <v>150</v>
      </c>
      <c r="B155" s="85" t="s">
        <v>151</v>
      </c>
      <c r="C155" s="86" t="s">
        <v>157</v>
      </c>
      <c r="D155" s="87"/>
      <c r="E155" s="88">
        <v>1</v>
      </c>
      <c r="F155" s="89"/>
      <c r="G155" s="257">
        <f t="shared" si="20"/>
        <v>6</v>
      </c>
      <c r="H155" s="257">
        <f t="shared" si="21"/>
        <v>6</v>
      </c>
      <c r="I155" s="258">
        <v>1</v>
      </c>
      <c r="J155" s="259">
        <v>1</v>
      </c>
      <c r="K155" s="259">
        <v>1</v>
      </c>
      <c r="L155" s="259">
        <v>1</v>
      </c>
      <c r="M155" s="259">
        <v>1</v>
      </c>
      <c r="N155" s="260">
        <v>1</v>
      </c>
      <c r="O155" s="261">
        <v>0</v>
      </c>
      <c r="P155" s="261">
        <v>0</v>
      </c>
    </row>
    <row r="156" spans="1:16" ht="13.5" outlineLevel="3">
      <c r="A156" s="84" t="s">
        <v>150</v>
      </c>
      <c r="B156" s="85" t="s">
        <v>151</v>
      </c>
      <c r="C156" s="86" t="s">
        <v>158</v>
      </c>
      <c r="D156" s="87"/>
      <c r="E156" s="88">
        <v>1</v>
      </c>
      <c r="F156" s="89"/>
      <c r="G156" s="257">
        <f t="shared" si="20"/>
        <v>9</v>
      </c>
      <c r="H156" s="257">
        <f t="shared" si="21"/>
        <v>6</v>
      </c>
      <c r="I156" s="258">
        <v>1</v>
      </c>
      <c r="J156" s="259">
        <v>1</v>
      </c>
      <c r="K156" s="259">
        <v>1</v>
      </c>
      <c r="L156" s="259">
        <v>1</v>
      </c>
      <c r="M156" s="259">
        <v>1</v>
      </c>
      <c r="N156" s="260">
        <v>1</v>
      </c>
      <c r="O156" s="261">
        <v>0</v>
      </c>
      <c r="P156" s="261">
        <v>3</v>
      </c>
    </row>
    <row r="157" spans="1:16" ht="13.5" outlineLevel="3">
      <c r="A157" s="84" t="s">
        <v>150</v>
      </c>
      <c r="B157" s="85" t="s">
        <v>151</v>
      </c>
      <c r="C157" s="86" t="s">
        <v>159</v>
      </c>
      <c r="D157" s="87"/>
      <c r="E157" s="88">
        <v>1</v>
      </c>
      <c r="F157" s="89"/>
      <c r="G157" s="257">
        <f t="shared" si="20"/>
        <v>7</v>
      </c>
      <c r="H157" s="257">
        <f t="shared" si="21"/>
        <v>6</v>
      </c>
      <c r="I157" s="258">
        <v>1</v>
      </c>
      <c r="J157" s="259">
        <v>1</v>
      </c>
      <c r="K157" s="259">
        <v>1</v>
      </c>
      <c r="L157" s="259">
        <v>1</v>
      </c>
      <c r="M157" s="259">
        <v>1</v>
      </c>
      <c r="N157" s="260">
        <v>1</v>
      </c>
      <c r="O157" s="261">
        <v>0</v>
      </c>
      <c r="P157" s="261">
        <v>1</v>
      </c>
    </row>
    <row r="158" spans="1:16" ht="13.5" outlineLevel="3">
      <c r="A158" s="90" t="s">
        <v>150</v>
      </c>
      <c r="B158" s="91" t="s">
        <v>151</v>
      </c>
      <c r="C158" s="92" t="s">
        <v>160</v>
      </c>
      <c r="D158" s="93"/>
      <c r="E158" s="94">
        <v>1</v>
      </c>
      <c r="F158" s="95"/>
      <c r="G158" s="262">
        <f t="shared" si="20"/>
        <v>8</v>
      </c>
      <c r="H158" s="262">
        <f t="shared" si="21"/>
        <v>6</v>
      </c>
      <c r="I158" s="263">
        <v>1</v>
      </c>
      <c r="J158" s="264">
        <v>1</v>
      </c>
      <c r="K158" s="264">
        <v>1</v>
      </c>
      <c r="L158" s="264">
        <v>1</v>
      </c>
      <c r="M158" s="264">
        <v>1</v>
      </c>
      <c r="N158" s="265">
        <v>1</v>
      </c>
      <c r="O158" s="266">
        <v>0</v>
      </c>
      <c r="P158" s="266">
        <v>2</v>
      </c>
    </row>
    <row r="159" spans="1:16" ht="13.5" outlineLevel="2">
      <c r="A159" s="96" t="s">
        <v>150</v>
      </c>
      <c r="B159" s="97" t="s">
        <v>265</v>
      </c>
      <c r="C159" s="98"/>
      <c r="D159" s="276">
        <f>SUBTOTAL(3,D149:D158)</f>
        <v>0</v>
      </c>
      <c r="E159" s="99">
        <f aca="true" t="shared" si="25" ref="E159:P159">SUBTOTAL(9,E149:E158)</f>
        <v>10</v>
      </c>
      <c r="F159" s="100">
        <f t="shared" si="25"/>
        <v>0</v>
      </c>
      <c r="G159" s="267">
        <f t="shared" si="25"/>
        <v>96</v>
      </c>
      <c r="H159" s="267">
        <f t="shared" si="25"/>
        <v>79</v>
      </c>
      <c r="I159" s="268">
        <f t="shared" si="25"/>
        <v>12</v>
      </c>
      <c r="J159" s="269">
        <f t="shared" si="25"/>
        <v>12</v>
      </c>
      <c r="K159" s="269">
        <f t="shared" si="25"/>
        <v>14</v>
      </c>
      <c r="L159" s="269">
        <f t="shared" si="25"/>
        <v>14</v>
      </c>
      <c r="M159" s="269">
        <f t="shared" si="25"/>
        <v>14</v>
      </c>
      <c r="N159" s="270">
        <f t="shared" si="25"/>
        <v>13</v>
      </c>
      <c r="O159" s="100">
        <f t="shared" si="25"/>
        <v>0</v>
      </c>
      <c r="P159" s="100">
        <f t="shared" si="25"/>
        <v>17</v>
      </c>
    </row>
    <row r="160" spans="1:16" ht="13.5" outlineLevel="3">
      <c r="A160" s="106" t="s">
        <v>150</v>
      </c>
      <c r="B160" s="107" t="s">
        <v>161</v>
      </c>
      <c r="C160" s="108" t="s">
        <v>162</v>
      </c>
      <c r="D160" s="109"/>
      <c r="E160" s="110">
        <v>1</v>
      </c>
      <c r="F160" s="111"/>
      <c r="G160" s="271">
        <f t="shared" si="20"/>
        <v>23</v>
      </c>
      <c r="H160" s="271">
        <f t="shared" si="21"/>
        <v>20</v>
      </c>
      <c r="I160" s="272">
        <v>3</v>
      </c>
      <c r="J160" s="273">
        <v>3</v>
      </c>
      <c r="K160" s="273">
        <v>4</v>
      </c>
      <c r="L160" s="273">
        <v>4</v>
      </c>
      <c r="M160" s="273">
        <v>3</v>
      </c>
      <c r="N160" s="274">
        <v>3</v>
      </c>
      <c r="O160" s="275">
        <v>0</v>
      </c>
      <c r="P160" s="275">
        <v>3</v>
      </c>
    </row>
    <row r="161" spans="1:16" ht="13.5" outlineLevel="3">
      <c r="A161" s="84" t="s">
        <v>150</v>
      </c>
      <c r="B161" s="85" t="s">
        <v>161</v>
      </c>
      <c r="C161" s="86" t="s">
        <v>163</v>
      </c>
      <c r="D161" s="87"/>
      <c r="E161" s="88">
        <v>1</v>
      </c>
      <c r="F161" s="89"/>
      <c r="G161" s="257">
        <f t="shared" si="20"/>
        <v>26</v>
      </c>
      <c r="H161" s="257">
        <f t="shared" si="21"/>
        <v>23</v>
      </c>
      <c r="I161" s="258">
        <v>3</v>
      </c>
      <c r="J161" s="259">
        <v>4</v>
      </c>
      <c r="K161" s="259">
        <v>4</v>
      </c>
      <c r="L161" s="259">
        <v>4</v>
      </c>
      <c r="M161" s="259">
        <v>4</v>
      </c>
      <c r="N161" s="260">
        <v>4</v>
      </c>
      <c r="O161" s="261">
        <v>0</v>
      </c>
      <c r="P161" s="261">
        <v>3</v>
      </c>
    </row>
    <row r="162" spans="1:16" ht="13.5" outlineLevel="3">
      <c r="A162" s="84" t="s">
        <v>150</v>
      </c>
      <c r="B162" s="85" t="s">
        <v>161</v>
      </c>
      <c r="C162" s="86" t="s">
        <v>164</v>
      </c>
      <c r="D162" s="87"/>
      <c r="E162" s="88">
        <v>1</v>
      </c>
      <c r="F162" s="89"/>
      <c r="G162" s="257">
        <f t="shared" si="20"/>
        <v>14</v>
      </c>
      <c r="H162" s="257">
        <f t="shared" si="21"/>
        <v>12</v>
      </c>
      <c r="I162" s="258">
        <v>2</v>
      </c>
      <c r="J162" s="259">
        <v>2</v>
      </c>
      <c r="K162" s="259">
        <v>2</v>
      </c>
      <c r="L162" s="259">
        <v>2</v>
      </c>
      <c r="M162" s="259">
        <v>2</v>
      </c>
      <c r="N162" s="260">
        <v>2</v>
      </c>
      <c r="O162" s="261">
        <v>0</v>
      </c>
      <c r="P162" s="261">
        <v>2</v>
      </c>
    </row>
    <row r="163" spans="1:16" ht="13.5" outlineLevel="3">
      <c r="A163" s="84" t="s">
        <v>150</v>
      </c>
      <c r="B163" s="85" t="s">
        <v>161</v>
      </c>
      <c r="C163" s="86" t="s">
        <v>165</v>
      </c>
      <c r="D163" s="87"/>
      <c r="E163" s="88">
        <v>1</v>
      </c>
      <c r="F163" s="89"/>
      <c r="G163" s="257">
        <f t="shared" si="20"/>
        <v>21</v>
      </c>
      <c r="H163" s="257">
        <f t="shared" si="21"/>
        <v>18</v>
      </c>
      <c r="I163" s="258">
        <v>3</v>
      </c>
      <c r="J163" s="259">
        <v>3</v>
      </c>
      <c r="K163" s="259">
        <v>3</v>
      </c>
      <c r="L163" s="259">
        <v>3</v>
      </c>
      <c r="M163" s="259">
        <v>3</v>
      </c>
      <c r="N163" s="260">
        <v>3</v>
      </c>
      <c r="O163" s="261">
        <v>0</v>
      </c>
      <c r="P163" s="261">
        <v>3</v>
      </c>
    </row>
    <row r="164" spans="1:16" ht="13.5" outlineLevel="3">
      <c r="A164" s="84" t="s">
        <v>150</v>
      </c>
      <c r="B164" s="85" t="s">
        <v>161</v>
      </c>
      <c r="C164" s="86" t="s">
        <v>166</v>
      </c>
      <c r="D164" s="87"/>
      <c r="E164" s="88">
        <v>1</v>
      </c>
      <c r="F164" s="89"/>
      <c r="G164" s="257">
        <f t="shared" si="20"/>
        <v>7</v>
      </c>
      <c r="H164" s="257">
        <f t="shared" si="21"/>
        <v>6</v>
      </c>
      <c r="I164" s="258">
        <v>1</v>
      </c>
      <c r="J164" s="259">
        <v>1</v>
      </c>
      <c r="K164" s="259">
        <v>1</v>
      </c>
      <c r="L164" s="259">
        <v>1</v>
      </c>
      <c r="M164" s="259">
        <v>1</v>
      </c>
      <c r="N164" s="260">
        <v>1</v>
      </c>
      <c r="O164" s="261">
        <v>0</v>
      </c>
      <c r="P164" s="261">
        <v>1</v>
      </c>
    </row>
    <row r="165" spans="1:16" ht="13.5" outlineLevel="3">
      <c r="A165" s="84" t="s">
        <v>150</v>
      </c>
      <c r="B165" s="85" t="s">
        <v>161</v>
      </c>
      <c r="C165" s="86" t="s">
        <v>167</v>
      </c>
      <c r="D165" s="87"/>
      <c r="E165" s="88">
        <v>1</v>
      </c>
      <c r="F165" s="89"/>
      <c r="G165" s="257">
        <f t="shared" si="20"/>
        <v>14</v>
      </c>
      <c r="H165" s="257">
        <f t="shared" si="21"/>
        <v>12</v>
      </c>
      <c r="I165" s="258">
        <v>2</v>
      </c>
      <c r="J165" s="259">
        <v>2</v>
      </c>
      <c r="K165" s="259">
        <v>2</v>
      </c>
      <c r="L165" s="259">
        <v>2</v>
      </c>
      <c r="M165" s="259">
        <v>2</v>
      </c>
      <c r="N165" s="260">
        <v>2</v>
      </c>
      <c r="O165" s="261">
        <v>0</v>
      </c>
      <c r="P165" s="261">
        <v>2</v>
      </c>
    </row>
    <row r="166" spans="1:16" ht="13.5" outlineLevel="3">
      <c r="A166" s="84" t="s">
        <v>150</v>
      </c>
      <c r="B166" s="85" t="s">
        <v>161</v>
      </c>
      <c r="C166" s="86" t="s">
        <v>168</v>
      </c>
      <c r="D166" s="87"/>
      <c r="E166" s="88">
        <v>1</v>
      </c>
      <c r="F166" s="89"/>
      <c r="G166" s="257">
        <f t="shared" si="20"/>
        <v>14</v>
      </c>
      <c r="H166" s="257">
        <f t="shared" si="21"/>
        <v>12</v>
      </c>
      <c r="I166" s="258">
        <v>2</v>
      </c>
      <c r="J166" s="259">
        <v>2</v>
      </c>
      <c r="K166" s="259">
        <v>2</v>
      </c>
      <c r="L166" s="259">
        <v>2</v>
      </c>
      <c r="M166" s="259">
        <v>2</v>
      </c>
      <c r="N166" s="260">
        <v>2</v>
      </c>
      <c r="O166" s="261">
        <v>0</v>
      </c>
      <c r="P166" s="261">
        <v>2</v>
      </c>
    </row>
    <row r="167" spans="1:16" ht="13.5" outlineLevel="3">
      <c r="A167" s="84" t="s">
        <v>150</v>
      </c>
      <c r="B167" s="85" t="s">
        <v>161</v>
      </c>
      <c r="C167" s="86" t="s">
        <v>169</v>
      </c>
      <c r="D167" s="87"/>
      <c r="E167" s="88">
        <v>1</v>
      </c>
      <c r="F167" s="89"/>
      <c r="G167" s="257">
        <f t="shared" si="20"/>
        <v>6</v>
      </c>
      <c r="H167" s="257">
        <f t="shared" si="21"/>
        <v>4</v>
      </c>
      <c r="I167" s="258">
        <v>1</v>
      </c>
      <c r="J167" s="259">
        <v>1</v>
      </c>
      <c r="K167" s="259">
        <v>1</v>
      </c>
      <c r="L167" s="259">
        <v>0</v>
      </c>
      <c r="M167" s="259">
        <v>0</v>
      </c>
      <c r="N167" s="260">
        <v>1</v>
      </c>
      <c r="O167" s="261">
        <v>1</v>
      </c>
      <c r="P167" s="261">
        <v>1</v>
      </c>
    </row>
    <row r="168" spans="1:16" ht="13.5" outlineLevel="3">
      <c r="A168" s="84" t="s">
        <v>150</v>
      </c>
      <c r="B168" s="85" t="s">
        <v>161</v>
      </c>
      <c r="C168" s="86" t="s">
        <v>170</v>
      </c>
      <c r="D168" s="87"/>
      <c r="E168" s="88">
        <v>1</v>
      </c>
      <c r="F168" s="89"/>
      <c r="G168" s="257">
        <f t="shared" si="20"/>
        <v>8</v>
      </c>
      <c r="H168" s="257">
        <f t="shared" si="21"/>
        <v>6</v>
      </c>
      <c r="I168" s="258">
        <v>1</v>
      </c>
      <c r="J168" s="259">
        <v>1</v>
      </c>
      <c r="K168" s="259">
        <v>1</v>
      </c>
      <c r="L168" s="259">
        <v>1</v>
      </c>
      <c r="M168" s="259">
        <v>1</v>
      </c>
      <c r="N168" s="260">
        <v>1</v>
      </c>
      <c r="O168" s="261">
        <v>0</v>
      </c>
      <c r="P168" s="261">
        <v>2</v>
      </c>
    </row>
    <row r="169" spans="1:16" ht="13.5" outlineLevel="3">
      <c r="A169" s="84" t="s">
        <v>150</v>
      </c>
      <c r="B169" s="85" t="s">
        <v>161</v>
      </c>
      <c r="C169" s="86" t="s">
        <v>171</v>
      </c>
      <c r="D169" s="87"/>
      <c r="E169" s="88">
        <v>1</v>
      </c>
      <c r="F169" s="89"/>
      <c r="G169" s="257">
        <f t="shared" si="20"/>
        <v>15</v>
      </c>
      <c r="H169" s="257">
        <f t="shared" si="21"/>
        <v>13</v>
      </c>
      <c r="I169" s="258">
        <v>2</v>
      </c>
      <c r="J169" s="259">
        <v>3</v>
      </c>
      <c r="K169" s="259">
        <v>2</v>
      </c>
      <c r="L169" s="259">
        <v>2</v>
      </c>
      <c r="M169" s="259">
        <v>2</v>
      </c>
      <c r="N169" s="260">
        <v>2</v>
      </c>
      <c r="O169" s="261">
        <v>0</v>
      </c>
      <c r="P169" s="261">
        <v>2</v>
      </c>
    </row>
    <row r="170" spans="1:16" ht="13.5" outlineLevel="3">
      <c r="A170" s="84" t="s">
        <v>150</v>
      </c>
      <c r="B170" s="85" t="s">
        <v>161</v>
      </c>
      <c r="C170" s="86" t="s">
        <v>172</v>
      </c>
      <c r="D170" s="87"/>
      <c r="E170" s="88">
        <v>1</v>
      </c>
      <c r="F170" s="89"/>
      <c r="G170" s="257">
        <f t="shared" si="20"/>
        <v>7</v>
      </c>
      <c r="H170" s="257">
        <f t="shared" si="21"/>
        <v>6</v>
      </c>
      <c r="I170" s="258">
        <v>1</v>
      </c>
      <c r="J170" s="259">
        <v>1</v>
      </c>
      <c r="K170" s="259">
        <v>1</v>
      </c>
      <c r="L170" s="259">
        <v>1</v>
      </c>
      <c r="M170" s="259">
        <v>1</v>
      </c>
      <c r="N170" s="260">
        <v>1</v>
      </c>
      <c r="O170" s="261">
        <v>0</v>
      </c>
      <c r="P170" s="261">
        <v>1</v>
      </c>
    </row>
    <row r="171" spans="1:16" ht="13.5" outlineLevel="3">
      <c r="A171" s="84" t="s">
        <v>150</v>
      </c>
      <c r="B171" s="85" t="s">
        <v>161</v>
      </c>
      <c r="C171" s="86" t="s">
        <v>173</v>
      </c>
      <c r="D171" s="87"/>
      <c r="E171" s="88">
        <v>1</v>
      </c>
      <c r="F171" s="89"/>
      <c r="G171" s="257">
        <f t="shared" si="20"/>
        <v>2</v>
      </c>
      <c r="H171" s="257">
        <f t="shared" si="21"/>
        <v>1</v>
      </c>
      <c r="I171" s="258">
        <v>0</v>
      </c>
      <c r="J171" s="259">
        <v>0</v>
      </c>
      <c r="K171" s="259">
        <v>0</v>
      </c>
      <c r="L171" s="259">
        <v>0</v>
      </c>
      <c r="M171" s="259">
        <v>0</v>
      </c>
      <c r="N171" s="260">
        <v>1</v>
      </c>
      <c r="O171" s="261">
        <v>1</v>
      </c>
      <c r="P171" s="261">
        <v>0</v>
      </c>
    </row>
    <row r="172" spans="1:16" ht="13.5" outlineLevel="3">
      <c r="A172" s="84" t="s">
        <v>150</v>
      </c>
      <c r="B172" s="85" t="s">
        <v>161</v>
      </c>
      <c r="C172" s="86" t="s">
        <v>174</v>
      </c>
      <c r="D172" s="87" t="s">
        <v>255</v>
      </c>
      <c r="E172" s="88">
        <v>1</v>
      </c>
      <c r="F172" s="89"/>
      <c r="G172" s="257">
        <f t="shared" si="20"/>
        <v>0</v>
      </c>
      <c r="H172" s="257">
        <f t="shared" si="21"/>
        <v>0</v>
      </c>
      <c r="I172" s="258">
        <v>0</v>
      </c>
      <c r="J172" s="259">
        <v>0</v>
      </c>
      <c r="K172" s="259">
        <v>0</v>
      </c>
      <c r="L172" s="259">
        <v>0</v>
      </c>
      <c r="M172" s="259">
        <v>0</v>
      </c>
      <c r="N172" s="260">
        <v>0</v>
      </c>
      <c r="O172" s="261">
        <v>0</v>
      </c>
      <c r="P172" s="261">
        <v>0</v>
      </c>
    </row>
    <row r="173" spans="1:16" ht="13.5" outlineLevel="3">
      <c r="A173" s="84" t="s">
        <v>150</v>
      </c>
      <c r="B173" s="85" t="s">
        <v>161</v>
      </c>
      <c r="C173" s="86" t="s">
        <v>175</v>
      </c>
      <c r="D173" s="87"/>
      <c r="E173" s="88">
        <v>1</v>
      </c>
      <c r="F173" s="89"/>
      <c r="G173" s="257">
        <f t="shared" si="20"/>
        <v>4</v>
      </c>
      <c r="H173" s="257">
        <f t="shared" si="21"/>
        <v>2</v>
      </c>
      <c r="I173" s="258">
        <v>1</v>
      </c>
      <c r="J173" s="259">
        <v>0</v>
      </c>
      <c r="K173" s="259">
        <v>0</v>
      </c>
      <c r="L173" s="259">
        <v>0</v>
      </c>
      <c r="M173" s="259">
        <v>0</v>
      </c>
      <c r="N173" s="260">
        <v>1</v>
      </c>
      <c r="O173" s="261">
        <v>2</v>
      </c>
      <c r="P173" s="261">
        <v>0</v>
      </c>
    </row>
    <row r="174" spans="1:16" ht="13.5" outlineLevel="3">
      <c r="A174" s="84" t="s">
        <v>150</v>
      </c>
      <c r="B174" s="85" t="s">
        <v>161</v>
      </c>
      <c r="C174" s="86" t="s">
        <v>176</v>
      </c>
      <c r="D174" s="87"/>
      <c r="E174" s="88">
        <v>1</v>
      </c>
      <c r="F174" s="89"/>
      <c r="G174" s="257">
        <f t="shared" si="20"/>
        <v>14</v>
      </c>
      <c r="H174" s="257">
        <f t="shared" si="21"/>
        <v>12</v>
      </c>
      <c r="I174" s="258">
        <v>2</v>
      </c>
      <c r="J174" s="259">
        <v>2</v>
      </c>
      <c r="K174" s="259">
        <v>2</v>
      </c>
      <c r="L174" s="259">
        <v>2</v>
      </c>
      <c r="M174" s="259">
        <v>2</v>
      </c>
      <c r="N174" s="260">
        <v>2</v>
      </c>
      <c r="O174" s="261">
        <v>0</v>
      </c>
      <c r="P174" s="261">
        <v>2</v>
      </c>
    </row>
    <row r="175" spans="1:16" ht="13.5" outlineLevel="3">
      <c r="A175" s="84" t="s">
        <v>150</v>
      </c>
      <c r="B175" s="85" t="s">
        <v>161</v>
      </c>
      <c r="C175" s="86" t="s">
        <v>177</v>
      </c>
      <c r="D175" s="87"/>
      <c r="E175" s="88">
        <v>1</v>
      </c>
      <c r="F175" s="89"/>
      <c r="G175" s="257">
        <f t="shared" si="20"/>
        <v>7</v>
      </c>
      <c r="H175" s="257">
        <f t="shared" si="21"/>
        <v>6</v>
      </c>
      <c r="I175" s="258">
        <v>1</v>
      </c>
      <c r="J175" s="259">
        <v>1</v>
      </c>
      <c r="K175" s="259">
        <v>1</v>
      </c>
      <c r="L175" s="259">
        <v>1</v>
      </c>
      <c r="M175" s="259">
        <v>1</v>
      </c>
      <c r="N175" s="260">
        <v>1</v>
      </c>
      <c r="O175" s="261">
        <v>0</v>
      </c>
      <c r="P175" s="261">
        <v>1</v>
      </c>
    </row>
    <row r="176" spans="1:16" ht="13.5" outlineLevel="3">
      <c r="A176" s="84" t="s">
        <v>150</v>
      </c>
      <c r="B176" s="85" t="s">
        <v>161</v>
      </c>
      <c r="C176" s="86" t="s">
        <v>178</v>
      </c>
      <c r="D176" s="87"/>
      <c r="E176" s="88">
        <v>1</v>
      </c>
      <c r="F176" s="89"/>
      <c r="G176" s="257">
        <f t="shared" si="20"/>
        <v>4</v>
      </c>
      <c r="H176" s="257">
        <f t="shared" si="21"/>
        <v>2</v>
      </c>
      <c r="I176" s="258">
        <v>1</v>
      </c>
      <c r="J176" s="259">
        <v>0</v>
      </c>
      <c r="K176" s="259">
        <v>0</v>
      </c>
      <c r="L176" s="259">
        <v>0</v>
      </c>
      <c r="M176" s="259">
        <v>0</v>
      </c>
      <c r="N176" s="260">
        <v>1</v>
      </c>
      <c r="O176" s="261">
        <v>2</v>
      </c>
      <c r="P176" s="261">
        <v>0</v>
      </c>
    </row>
    <row r="177" spans="1:16" ht="13.5" outlineLevel="3">
      <c r="A177" s="84" t="s">
        <v>150</v>
      </c>
      <c r="B177" s="85" t="s">
        <v>161</v>
      </c>
      <c r="C177" s="86" t="s">
        <v>179</v>
      </c>
      <c r="D177" s="87"/>
      <c r="E177" s="88">
        <v>1</v>
      </c>
      <c r="F177" s="89"/>
      <c r="G177" s="257">
        <f t="shared" si="20"/>
        <v>6</v>
      </c>
      <c r="H177" s="257">
        <f t="shared" si="21"/>
        <v>4</v>
      </c>
      <c r="I177" s="258">
        <v>1</v>
      </c>
      <c r="J177" s="259">
        <v>0</v>
      </c>
      <c r="K177" s="259">
        <v>0</v>
      </c>
      <c r="L177" s="259">
        <v>1</v>
      </c>
      <c r="M177" s="259">
        <v>1</v>
      </c>
      <c r="N177" s="260">
        <v>1</v>
      </c>
      <c r="O177" s="261">
        <v>1</v>
      </c>
      <c r="P177" s="261">
        <v>1</v>
      </c>
    </row>
    <row r="178" spans="1:16" ht="13.5" outlineLevel="3">
      <c r="A178" s="90" t="s">
        <v>150</v>
      </c>
      <c r="B178" s="91" t="s">
        <v>161</v>
      </c>
      <c r="C178" s="92" t="s">
        <v>180</v>
      </c>
      <c r="D178" s="93"/>
      <c r="E178" s="94">
        <v>1</v>
      </c>
      <c r="F178" s="95"/>
      <c r="G178" s="262">
        <f>SUM(H178,O178,P178)</f>
        <v>7</v>
      </c>
      <c r="H178" s="262">
        <f>SUM(I178:N178)</f>
        <v>6</v>
      </c>
      <c r="I178" s="263">
        <v>1</v>
      </c>
      <c r="J178" s="264">
        <v>1</v>
      </c>
      <c r="K178" s="264">
        <v>1</v>
      </c>
      <c r="L178" s="264">
        <v>1</v>
      </c>
      <c r="M178" s="264">
        <v>1</v>
      </c>
      <c r="N178" s="265">
        <v>1</v>
      </c>
      <c r="O178" s="266">
        <v>0</v>
      </c>
      <c r="P178" s="266">
        <v>1</v>
      </c>
    </row>
    <row r="179" spans="1:16" ht="13.5" outlineLevel="3">
      <c r="A179" s="90" t="s">
        <v>150</v>
      </c>
      <c r="B179" s="91" t="s">
        <v>161</v>
      </c>
      <c r="C179" s="92" t="s">
        <v>620</v>
      </c>
      <c r="D179" s="93"/>
      <c r="E179" s="94">
        <v>1</v>
      </c>
      <c r="F179" s="95"/>
      <c r="G179" s="262">
        <f t="shared" si="20"/>
        <v>7</v>
      </c>
      <c r="H179" s="262">
        <f t="shared" si="21"/>
        <v>6</v>
      </c>
      <c r="I179" s="263">
        <v>1</v>
      </c>
      <c r="J179" s="264">
        <v>1</v>
      </c>
      <c r="K179" s="264">
        <v>1</v>
      </c>
      <c r="L179" s="264">
        <v>1</v>
      </c>
      <c r="M179" s="264">
        <v>1</v>
      </c>
      <c r="N179" s="265">
        <v>1</v>
      </c>
      <c r="O179" s="266">
        <v>0</v>
      </c>
      <c r="P179" s="266">
        <v>1</v>
      </c>
    </row>
    <row r="180" spans="1:16" ht="13.5" outlineLevel="2">
      <c r="A180" s="96" t="s">
        <v>150</v>
      </c>
      <c r="B180" s="97" t="s">
        <v>266</v>
      </c>
      <c r="C180" s="98"/>
      <c r="D180" s="276">
        <f>SUBTOTAL(3,D160:D179)</f>
        <v>1</v>
      </c>
      <c r="E180" s="99">
        <f aca="true" t="shared" si="26" ref="E180:P180">SUBTOTAL(9,E160:E179)</f>
        <v>20</v>
      </c>
      <c r="F180" s="100">
        <f t="shared" si="26"/>
        <v>0</v>
      </c>
      <c r="G180" s="267">
        <f t="shared" si="26"/>
        <v>206</v>
      </c>
      <c r="H180" s="267">
        <f t="shared" si="26"/>
        <v>171</v>
      </c>
      <c r="I180" s="268">
        <f t="shared" si="26"/>
        <v>29</v>
      </c>
      <c r="J180" s="269">
        <f t="shared" si="26"/>
        <v>28</v>
      </c>
      <c r="K180" s="269">
        <f t="shared" si="26"/>
        <v>28</v>
      </c>
      <c r="L180" s="269">
        <f t="shared" si="26"/>
        <v>28</v>
      </c>
      <c r="M180" s="269">
        <f t="shared" si="26"/>
        <v>27</v>
      </c>
      <c r="N180" s="270">
        <f t="shared" si="26"/>
        <v>31</v>
      </c>
      <c r="O180" s="100">
        <f t="shared" si="26"/>
        <v>7</v>
      </c>
      <c r="P180" s="100">
        <f t="shared" si="26"/>
        <v>28</v>
      </c>
    </row>
    <row r="181" spans="1:16" ht="13.5" outlineLevel="3">
      <c r="A181" s="106" t="s">
        <v>150</v>
      </c>
      <c r="B181" s="107" t="s">
        <v>181</v>
      </c>
      <c r="C181" s="108" t="s">
        <v>182</v>
      </c>
      <c r="D181" s="109"/>
      <c r="E181" s="110">
        <v>1</v>
      </c>
      <c r="F181" s="111"/>
      <c r="G181" s="271">
        <f t="shared" si="20"/>
        <v>23</v>
      </c>
      <c r="H181" s="271">
        <f t="shared" si="21"/>
        <v>21</v>
      </c>
      <c r="I181" s="272">
        <v>4</v>
      </c>
      <c r="J181" s="273">
        <v>3</v>
      </c>
      <c r="K181" s="273">
        <v>3</v>
      </c>
      <c r="L181" s="273">
        <v>4</v>
      </c>
      <c r="M181" s="273">
        <v>4</v>
      </c>
      <c r="N181" s="274">
        <v>3</v>
      </c>
      <c r="O181" s="275">
        <v>0</v>
      </c>
      <c r="P181" s="275">
        <v>2</v>
      </c>
    </row>
    <row r="182" spans="1:16" ht="13.5" outlineLevel="3">
      <c r="A182" s="84" t="s">
        <v>150</v>
      </c>
      <c r="B182" s="85" t="s">
        <v>181</v>
      </c>
      <c r="C182" s="86" t="s">
        <v>183</v>
      </c>
      <c r="D182" s="87"/>
      <c r="E182" s="88">
        <v>1</v>
      </c>
      <c r="F182" s="89"/>
      <c r="G182" s="257">
        <f t="shared" si="20"/>
        <v>8</v>
      </c>
      <c r="H182" s="257">
        <f t="shared" si="21"/>
        <v>6</v>
      </c>
      <c r="I182" s="258">
        <v>1</v>
      </c>
      <c r="J182" s="259">
        <v>1</v>
      </c>
      <c r="K182" s="259">
        <v>1</v>
      </c>
      <c r="L182" s="259">
        <v>1</v>
      </c>
      <c r="M182" s="259">
        <v>1</v>
      </c>
      <c r="N182" s="260">
        <v>1</v>
      </c>
      <c r="O182" s="261">
        <v>0</v>
      </c>
      <c r="P182" s="261">
        <v>2</v>
      </c>
    </row>
    <row r="183" spans="1:16" ht="13.5" outlineLevel="3">
      <c r="A183" s="84" t="s">
        <v>150</v>
      </c>
      <c r="B183" s="85" t="s">
        <v>181</v>
      </c>
      <c r="C183" s="86" t="s">
        <v>184</v>
      </c>
      <c r="D183" s="87"/>
      <c r="E183" s="88">
        <v>1</v>
      </c>
      <c r="F183" s="89"/>
      <c r="G183" s="257">
        <f t="shared" si="20"/>
        <v>20</v>
      </c>
      <c r="H183" s="257">
        <f t="shared" si="21"/>
        <v>18</v>
      </c>
      <c r="I183" s="258">
        <v>3</v>
      </c>
      <c r="J183" s="259">
        <v>3</v>
      </c>
      <c r="K183" s="259">
        <v>3</v>
      </c>
      <c r="L183" s="259">
        <v>3</v>
      </c>
      <c r="M183" s="259">
        <v>3</v>
      </c>
      <c r="N183" s="260">
        <v>3</v>
      </c>
      <c r="O183" s="261">
        <v>0</v>
      </c>
      <c r="P183" s="261">
        <v>2</v>
      </c>
    </row>
    <row r="184" spans="1:16" ht="13.5" outlineLevel="3">
      <c r="A184" s="84" t="s">
        <v>150</v>
      </c>
      <c r="B184" s="85" t="s">
        <v>181</v>
      </c>
      <c r="C184" s="86" t="s">
        <v>185</v>
      </c>
      <c r="D184" s="87"/>
      <c r="E184" s="88">
        <v>1</v>
      </c>
      <c r="F184" s="89"/>
      <c r="G184" s="257">
        <f t="shared" si="20"/>
        <v>14</v>
      </c>
      <c r="H184" s="257">
        <f t="shared" si="21"/>
        <v>12</v>
      </c>
      <c r="I184" s="258">
        <v>2</v>
      </c>
      <c r="J184" s="259">
        <v>2</v>
      </c>
      <c r="K184" s="259">
        <v>2</v>
      </c>
      <c r="L184" s="259">
        <v>2</v>
      </c>
      <c r="M184" s="259">
        <v>2</v>
      </c>
      <c r="N184" s="260">
        <v>2</v>
      </c>
      <c r="O184" s="261">
        <v>0</v>
      </c>
      <c r="P184" s="261">
        <v>2</v>
      </c>
    </row>
    <row r="185" spans="1:16" ht="13.5" outlineLevel="3">
      <c r="A185" s="84" t="s">
        <v>150</v>
      </c>
      <c r="B185" s="85" t="s">
        <v>181</v>
      </c>
      <c r="C185" s="86" t="s">
        <v>186</v>
      </c>
      <c r="D185" s="87"/>
      <c r="E185" s="88">
        <v>1</v>
      </c>
      <c r="F185" s="89"/>
      <c r="G185" s="257">
        <f t="shared" si="20"/>
        <v>8</v>
      </c>
      <c r="H185" s="257">
        <f t="shared" si="21"/>
        <v>6</v>
      </c>
      <c r="I185" s="258">
        <v>1</v>
      </c>
      <c r="J185" s="259">
        <v>1</v>
      </c>
      <c r="K185" s="259">
        <v>1</v>
      </c>
      <c r="L185" s="259">
        <v>1</v>
      </c>
      <c r="M185" s="259">
        <v>1</v>
      </c>
      <c r="N185" s="260">
        <v>1</v>
      </c>
      <c r="O185" s="261">
        <v>0</v>
      </c>
      <c r="P185" s="261">
        <v>2</v>
      </c>
    </row>
    <row r="186" spans="1:16" ht="13.5" outlineLevel="3">
      <c r="A186" s="84" t="s">
        <v>150</v>
      </c>
      <c r="B186" s="85" t="s">
        <v>181</v>
      </c>
      <c r="C186" s="86" t="s">
        <v>187</v>
      </c>
      <c r="D186" s="87"/>
      <c r="E186" s="88">
        <v>1</v>
      </c>
      <c r="F186" s="89"/>
      <c r="G186" s="257">
        <f t="shared" si="20"/>
        <v>16</v>
      </c>
      <c r="H186" s="257">
        <f t="shared" si="21"/>
        <v>14</v>
      </c>
      <c r="I186" s="258">
        <v>2</v>
      </c>
      <c r="J186" s="259">
        <v>2</v>
      </c>
      <c r="K186" s="259">
        <v>3</v>
      </c>
      <c r="L186" s="259">
        <v>3</v>
      </c>
      <c r="M186" s="259">
        <v>2</v>
      </c>
      <c r="N186" s="260">
        <v>2</v>
      </c>
      <c r="O186" s="261">
        <v>0</v>
      </c>
      <c r="P186" s="261">
        <v>2</v>
      </c>
    </row>
    <row r="187" spans="1:16" ht="13.5" outlineLevel="3">
      <c r="A187" s="84" t="s">
        <v>150</v>
      </c>
      <c r="B187" s="85" t="s">
        <v>181</v>
      </c>
      <c r="C187" s="86" t="s">
        <v>188</v>
      </c>
      <c r="D187" s="87"/>
      <c r="E187" s="88">
        <v>1</v>
      </c>
      <c r="F187" s="89"/>
      <c r="G187" s="257">
        <f t="shared" si="20"/>
        <v>7</v>
      </c>
      <c r="H187" s="257">
        <f t="shared" si="21"/>
        <v>6</v>
      </c>
      <c r="I187" s="258">
        <v>1</v>
      </c>
      <c r="J187" s="259">
        <v>1</v>
      </c>
      <c r="K187" s="259">
        <v>1</v>
      </c>
      <c r="L187" s="259">
        <v>1</v>
      </c>
      <c r="M187" s="259">
        <v>1</v>
      </c>
      <c r="N187" s="260">
        <v>1</v>
      </c>
      <c r="O187" s="261">
        <v>0</v>
      </c>
      <c r="P187" s="261">
        <v>1</v>
      </c>
    </row>
    <row r="188" spans="1:16" ht="13.5" outlineLevel="3">
      <c r="A188" s="84" t="s">
        <v>150</v>
      </c>
      <c r="B188" s="85" t="s">
        <v>181</v>
      </c>
      <c r="C188" s="86" t="s">
        <v>189</v>
      </c>
      <c r="D188" s="87"/>
      <c r="E188" s="88">
        <v>1</v>
      </c>
      <c r="F188" s="89"/>
      <c r="G188" s="257">
        <f t="shared" si="20"/>
        <v>7</v>
      </c>
      <c r="H188" s="257">
        <f t="shared" si="21"/>
        <v>6</v>
      </c>
      <c r="I188" s="258">
        <v>1</v>
      </c>
      <c r="J188" s="259">
        <v>1</v>
      </c>
      <c r="K188" s="259">
        <v>1</v>
      </c>
      <c r="L188" s="259">
        <v>1</v>
      </c>
      <c r="M188" s="259">
        <v>1</v>
      </c>
      <c r="N188" s="260">
        <v>1</v>
      </c>
      <c r="O188" s="261">
        <v>0</v>
      </c>
      <c r="P188" s="261">
        <v>1</v>
      </c>
    </row>
    <row r="189" spans="1:16" ht="13.5" outlineLevel="3">
      <c r="A189" s="84" t="s">
        <v>150</v>
      </c>
      <c r="B189" s="85" t="s">
        <v>181</v>
      </c>
      <c r="C189" s="86" t="s">
        <v>190</v>
      </c>
      <c r="D189" s="87"/>
      <c r="E189" s="88">
        <v>1</v>
      </c>
      <c r="F189" s="89"/>
      <c r="G189" s="257">
        <f t="shared" si="20"/>
        <v>12</v>
      </c>
      <c r="H189" s="257">
        <f t="shared" si="21"/>
        <v>10</v>
      </c>
      <c r="I189" s="258">
        <v>1</v>
      </c>
      <c r="J189" s="259">
        <v>2</v>
      </c>
      <c r="K189" s="259">
        <v>2</v>
      </c>
      <c r="L189" s="259">
        <v>1</v>
      </c>
      <c r="M189" s="259">
        <v>2</v>
      </c>
      <c r="N189" s="260">
        <v>2</v>
      </c>
      <c r="O189" s="261">
        <v>0</v>
      </c>
      <c r="P189" s="261">
        <v>2</v>
      </c>
    </row>
    <row r="190" spans="1:16" ht="13.5" outlineLevel="3">
      <c r="A190" s="84" t="s">
        <v>150</v>
      </c>
      <c r="B190" s="85" t="s">
        <v>181</v>
      </c>
      <c r="C190" s="86" t="s">
        <v>191</v>
      </c>
      <c r="D190" s="87"/>
      <c r="E190" s="88">
        <v>1</v>
      </c>
      <c r="F190" s="89"/>
      <c r="G190" s="257">
        <f t="shared" si="20"/>
        <v>14</v>
      </c>
      <c r="H190" s="257">
        <f t="shared" si="21"/>
        <v>12</v>
      </c>
      <c r="I190" s="258">
        <v>2</v>
      </c>
      <c r="J190" s="259">
        <v>2</v>
      </c>
      <c r="K190" s="259">
        <v>2</v>
      </c>
      <c r="L190" s="259">
        <v>2</v>
      </c>
      <c r="M190" s="259">
        <v>2</v>
      </c>
      <c r="N190" s="260">
        <v>2</v>
      </c>
      <c r="O190" s="261">
        <v>0</v>
      </c>
      <c r="P190" s="261">
        <v>2</v>
      </c>
    </row>
    <row r="191" spans="1:16" ht="13.5" outlineLevel="3">
      <c r="A191" s="84" t="s">
        <v>150</v>
      </c>
      <c r="B191" s="85" t="s">
        <v>181</v>
      </c>
      <c r="C191" s="86" t="s">
        <v>192</v>
      </c>
      <c r="D191" s="87"/>
      <c r="E191" s="88">
        <v>1</v>
      </c>
      <c r="F191" s="89"/>
      <c r="G191" s="257">
        <f t="shared" si="20"/>
        <v>5</v>
      </c>
      <c r="H191" s="257">
        <f t="shared" si="21"/>
        <v>4</v>
      </c>
      <c r="I191" s="258">
        <v>1</v>
      </c>
      <c r="J191" s="259">
        <v>1</v>
      </c>
      <c r="K191" s="259">
        <v>0</v>
      </c>
      <c r="L191" s="259">
        <v>0</v>
      </c>
      <c r="M191" s="259">
        <v>1</v>
      </c>
      <c r="N191" s="260">
        <v>1</v>
      </c>
      <c r="O191" s="261">
        <v>1</v>
      </c>
      <c r="P191" s="261">
        <v>0</v>
      </c>
    </row>
    <row r="192" spans="1:16" ht="13.5" outlineLevel="3">
      <c r="A192" s="84" t="s">
        <v>150</v>
      </c>
      <c r="B192" s="85" t="s">
        <v>181</v>
      </c>
      <c r="C192" s="86" t="s">
        <v>193</v>
      </c>
      <c r="D192" s="87"/>
      <c r="E192" s="88">
        <v>1</v>
      </c>
      <c r="F192" s="89"/>
      <c r="G192" s="257">
        <f t="shared" si="20"/>
        <v>14</v>
      </c>
      <c r="H192" s="257">
        <f t="shared" si="21"/>
        <v>12</v>
      </c>
      <c r="I192" s="258">
        <v>2</v>
      </c>
      <c r="J192" s="259">
        <v>2</v>
      </c>
      <c r="K192" s="259">
        <v>2</v>
      </c>
      <c r="L192" s="259">
        <v>2</v>
      </c>
      <c r="M192" s="259">
        <v>2</v>
      </c>
      <c r="N192" s="260">
        <v>2</v>
      </c>
      <c r="O192" s="261">
        <v>0</v>
      </c>
      <c r="P192" s="261">
        <v>2</v>
      </c>
    </row>
    <row r="193" spans="1:16" ht="13.5" outlineLevel="3">
      <c r="A193" s="84" t="s">
        <v>150</v>
      </c>
      <c r="B193" s="85" t="s">
        <v>181</v>
      </c>
      <c r="C193" s="86" t="s">
        <v>194</v>
      </c>
      <c r="D193" s="87"/>
      <c r="E193" s="88">
        <v>1</v>
      </c>
      <c r="F193" s="89"/>
      <c r="G193" s="257">
        <f t="shared" si="20"/>
        <v>5</v>
      </c>
      <c r="H193" s="257">
        <f t="shared" si="21"/>
        <v>4</v>
      </c>
      <c r="I193" s="258">
        <v>1</v>
      </c>
      <c r="J193" s="259">
        <v>0</v>
      </c>
      <c r="K193" s="259">
        <v>0</v>
      </c>
      <c r="L193" s="259">
        <v>1</v>
      </c>
      <c r="M193" s="259">
        <v>1</v>
      </c>
      <c r="N193" s="260">
        <v>1</v>
      </c>
      <c r="O193" s="261">
        <v>1</v>
      </c>
      <c r="P193" s="261">
        <v>0</v>
      </c>
    </row>
    <row r="194" spans="1:16" ht="13.5" outlineLevel="3">
      <c r="A194" s="84" t="s">
        <v>150</v>
      </c>
      <c r="B194" s="85" t="s">
        <v>181</v>
      </c>
      <c r="C194" s="86" t="s">
        <v>275</v>
      </c>
      <c r="D194" s="87"/>
      <c r="E194" s="88">
        <v>1</v>
      </c>
      <c r="F194" s="89"/>
      <c r="G194" s="257">
        <f t="shared" si="20"/>
        <v>26</v>
      </c>
      <c r="H194" s="257">
        <f t="shared" si="21"/>
        <v>23</v>
      </c>
      <c r="I194" s="258">
        <v>4</v>
      </c>
      <c r="J194" s="259">
        <v>4</v>
      </c>
      <c r="K194" s="259">
        <v>3</v>
      </c>
      <c r="L194" s="259">
        <v>4</v>
      </c>
      <c r="M194" s="259">
        <v>4</v>
      </c>
      <c r="N194" s="260">
        <v>4</v>
      </c>
      <c r="O194" s="261">
        <v>0</v>
      </c>
      <c r="P194" s="261">
        <v>3</v>
      </c>
    </row>
    <row r="195" spans="1:16" ht="13.5" outlineLevel="3">
      <c r="A195" s="84" t="s">
        <v>150</v>
      </c>
      <c r="B195" s="85" t="s">
        <v>181</v>
      </c>
      <c r="C195" s="86" t="s">
        <v>195</v>
      </c>
      <c r="D195" s="87"/>
      <c r="E195" s="88">
        <v>1</v>
      </c>
      <c r="F195" s="89"/>
      <c r="G195" s="257">
        <f aca="true" t="shared" si="27" ref="G195:G237">SUM(H195,O195,P195)</f>
        <v>7</v>
      </c>
      <c r="H195" s="257">
        <f aca="true" t="shared" si="28" ref="H195:H237">SUM(I195:N195)</f>
        <v>6</v>
      </c>
      <c r="I195" s="258">
        <v>1</v>
      </c>
      <c r="J195" s="259">
        <v>1</v>
      </c>
      <c r="K195" s="259">
        <v>1</v>
      </c>
      <c r="L195" s="259">
        <v>1</v>
      </c>
      <c r="M195" s="259">
        <v>1</v>
      </c>
      <c r="N195" s="260">
        <v>1</v>
      </c>
      <c r="O195" s="261">
        <v>0</v>
      </c>
      <c r="P195" s="261">
        <v>1</v>
      </c>
    </row>
    <row r="196" spans="1:16" ht="13.5" outlineLevel="3">
      <c r="A196" s="84" t="s">
        <v>150</v>
      </c>
      <c r="B196" s="85" t="s">
        <v>181</v>
      </c>
      <c r="C196" s="86" t="s">
        <v>196</v>
      </c>
      <c r="D196" s="87"/>
      <c r="E196" s="88">
        <v>1</v>
      </c>
      <c r="F196" s="89"/>
      <c r="G196" s="257">
        <f t="shared" si="27"/>
        <v>9</v>
      </c>
      <c r="H196" s="257">
        <f t="shared" si="28"/>
        <v>7</v>
      </c>
      <c r="I196" s="258">
        <v>1</v>
      </c>
      <c r="J196" s="259">
        <v>1</v>
      </c>
      <c r="K196" s="259">
        <v>1</v>
      </c>
      <c r="L196" s="259">
        <v>1</v>
      </c>
      <c r="M196" s="259">
        <v>1</v>
      </c>
      <c r="N196" s="260">
        <v>2</v>
      </c>
      <c r="O196" s="261">
        <v>0</v>
      </c>
      <c r="P196" s="261">
        <v>2</v>
      </c>
    </row>
    <row r="197" spans="1:16" ht="13.5" outlineLevel="3">
      <c r="A197" s="84" t="s">
        <v>150</v>
      </c>
      <c r="B197" s="85" t="s">
        <v>181</v>
      </c>
      <c r="C197" s="86" t="s">
        <v>197</v>
      </c>
      <c r="D197" s="87"/>
      <c r="E197" s="88">
        <v>1</v>
      </c>
      <c r="F197" s="89"/>
      <c r="G197" s="257">
        <f t="shared" si="27"/>
        <v>7</v>
      </c>
      <c r="H197" s="257">
        <f t="shared" si="28"/>
        <v>6</v>
      </c>
      <c r="I197" s="258">
        <v>1</v>
      </c>
      <c r="J197" s="259">
        <v>1</v>
      </c>
      <c r="K197" s="259">
        <v>1</v>
      </c>
      <c r="L197" s="259">
        <v>1</v>
      </c>
      <c r="M197" s="259">
        <v>1</v>
      </c>
      <c r="N197" s="260">
        <v>1</v>
      </c>
      <c r="O197" s="261">
        <v>0</v>
      </c>
      <c r="P197" s="261">
        <v>1</v>
      </c>
    </row>
    <row r="198" spans="1:16" ht="13.5" outlineLevel="3">
      <c r="A198" s="90" t="s">
        <v>150</v>
      </c>
      <c r="B198" s="91" t="s">
        <v>181</v>
      </c>
      <c r="C198" s="92" t="s">
        <v>198</v>
      </c>
      <c r="D198" s="93"/>
      <c r="E198" s="94">
        <v>1</v>
      </c>
      <c r="F198" s="95"/>
      <c r="G198" s="262">
        <f t="shared" si="27"/>
        <v>6</v>
      </c>
      <c r="H198" s="262">
        <f t="shared" si="28"/>
        <v>4</v>
      </c>
      <c r="I198" s="263">
        <v>1</v>
      </c>
      <c r="J198" s="264">
        <v>1</v>
      </c>
      <c r="K198" s="264">
        <v>0</v>
      </c>
      <c r="L198" s="264">
        <v>0</v>
      </c>
      <c r="M198" s="264">
        <v>1</v>
      </c>
      <c r="N198" s="265">
        <v>1</v>
      </c>
      <c r="O198" s="266">
        <v>1</v>
      </c>
      <c r="P198" s="266">
        <v>1</v>
      </c>
    </row>
    <row r="199" spans="1:16" ht="13.5" outlineLevel="2">
      <c r="A199" s="96" t="s">
        <v>150</v>
      </c>
      <c r="B199" s="97" t="s">
        <v>267</v>
      </c>
      <c r="C199" s="98"/>
      <c r="D199" s="276">
        <f>SUBTOTAL(3,D181:D198)</f>
        <v>0</v>
      </c>
      <c r="E199" s="99">
        <f aca="true" t="shared" si="29" ref="E199:P199">SUBTOTAL(9,E181:E198)</f>
        <v>18</v>
      </c>
      <c r="F199" s="100">
        <f t="shared" si="29"/>
        <v>0</v>
      </c>
      <c r="G199" s="267">
        <f t="shared" si="29"/>
        <v>208</v>
      </c>
      <c r="H199" s="267">
        <f t="shared" si="29"/>
        <v>177</v>
      </c>
      <c r="I199" s="268">
        <f t="shared" si="29"/>
        <v>30</v>
      </c>
      <c r="J199" s="269">
        <f t="shared" si="29"/>
        <v>29</v>
      </c>
      <c r="K199" s="269">
        <f t="shared" si="29"/>
        <v>27</v>
      </c>
      <c r="L199" s="269">
        <f t="shared" si="29"/>
        <v>29</v>
      </c>
      <c r="M199" s="269">
        <f t="shared" si="29"/>
        <v>31</v>
      </c>
      <c r="N199" s="270">
        <f t="shared" si="29"/>
        <v>31</v>
      </c>
      <c r="O199" s="100">
        <f t="shared" si="29"/>
        <v>3</v>
      </c>
      <c r="P199" s="100">
        <f t="shared" si="29"/>
        <v>28</v>
      </c>
    </row>
    <row r="200" spans="1:16" ht="13.5" outlineLevel="1">
      <c r="A200" s="117" t="s">
        <v>268</v>
      </c>
      <c r="B200" s="118"/>
      <c r="C200" s="98"/>
      <c r="D200" s="276">
        <f>SUBTOTAL(3,D149:D199)</f>
        <v>1</v>
      </c>
      <c r="E200" s="99">
        <f aca="true" t="shared" si="30" ref="E200:P200">SUBTOTAL(9,E149:E199)</f>
        <v>48</v>
      </c>
      <c r="F200" s="100">
        <f t="shared" si="30"/>
        <v>0</v>
      </c>
      <c r="G200" s="267">
        <f t="shared" si="30"/>
        <v>510</v>
      </c>
      <c r="H200" s="267">
        <f t="shared" si="30"/>
        <v>427</v>
      </c>
      <c r="I200" s="268">
        <f t="shared" si="30"/>
        <v>71</v>
      </c>
      <c r="J200" s="269">
        <f t="shared" si="30"/>
        <v>69</v>
      </c>
      <c r="K200" s="269">
        <f t="shared" si="30"/>
        <v>69</v>
      </c>
      <c r="L200" s="269">
        <f t="shared" si="30"/>
        <v>71</v>
      </c>
      <c r="M200" s="269">
        <f t="shared" si="30"/>
        <v>72</v>
      </c>
      <c r="N200" s="270">
        <f t="shared" si="30"/>
        <v>75</v>
      </c>
      <c r="O200" s="100">
        <f t="shared" si="30"/>
        <v>10</v>
      </c>
      <c r="P200" s="100">
        <f t="shared" si="30"/>
        <v>73</v>
      </c>
    </row>
    <row r="201" spans="1:16" ht="13.5" outlineLevel="3">
      <c r="A201" s="106" t="s">
        <v>199</v>
      </c>
      <c r="B201" s="107" t="s">
        <v>200</v>
      </c>
      <c r="C201" s="108" t="s">
        <v>201</v>
      </c>
      <c r="D201" s="109"/>
      <c r="E201" s="110">
        <v>1</v>
      </c>
      <c r="F201" s="111"/>
      <c r="G201" s="271">
        <f t="shared" si="27"/>
        <v>20</v>
      </c>
      <c r="H201" s="271">
        <f t="shared" si="28"/>
        <v>17</v>
      </c>
      <c r="I201" s="272">
        <v>3</v>
      </c>
      <c r="J201" s="273">
        <v>2</v>
      </c>
      <c r="K201" s="273">
        <v>3</v>
      </c>
      <c r="L201" s="273">
        <v>3</v>
      </c>
      <c r="M201" s="273">
        <v>3</v>
      </c>
      <c r="N201" s="274">
        <v>3</v>
      </c>
      <c r="O201" s="275">
        <v>0</v>
      </c>
      <c r="P201" s="275">
        <v>3</v>
      </c>
    </row>
    <row r="202" spans="1:16" ht="13.5" outlineLevel="3">
      <c r="A202" s="84" t="s">
        <v>199</v>
      </c>
      <c r="B202" s="85" t="s">
        <v>200</v>
      </c>
      <c r="C202" s="86" t="s">
        <v>202</v>
      </c>
      <c r="D202" s="87"/>
      <c r="E202" s="88">
        <v>1</v>
      </c>
      <c r="F202" s="89"/>
      <c r="G202" s="257">
        <f t="shared" si="27"/>
        <v>7</v>
      </c>
      <c r="H202" s="257">
        <f t="shared" si="28"/>
        <v>6</v>
      </c>
      <c r="I202" s="258">
        <v>1</v>
      </c>
      <c r="J202" s="259">
        <v>1</v>
      </c>
      <c r="K202" s="259">
        <v>1</v>
      </c>
      <c r="L202" s="259">
        <v>1</v>
      </c>
      <c r="M202" s="259">
        <v>1</v>
      </c>
      <c r="N202" s="260">
        <v>1</v>
      </c>
      <c r="O202" s="261">
        <v>0</v>
      </c>
      <c r="P202" s="261">
        <v>1</v>
      </c>
    </row>
    <row r="203" spans="1:16" ht="13.5" outlineLevel="3">
      <c r="A203" s="84" t="s">
        <v>199</v>
      </c>
      <c r="B203" s="85" t="s">
        <v>200</v>
      </c>
      <c r="C203" s="86" t="s">
        <v>203</v>
      </c>
      <c r="D203" s="87"/>
      <c r="E203" s="88">
        <v>1</v>
      </c>
      <c r="F203" s="89"/>
      <c r="G203" s="257">
        <f t="shared" si="27"/>
        <v>8</v>
      </c>
      <c r="H203" s="257">
        <f t="shared" si="28"/>
        <v>6</v>
      </c>
      <c r="I203" s="258">
        <v>1</v>
      </c>
      <c r="J203" s="259">
        <v>1</v>
      </c>
      <c r="K203" s="259">
        <v>1</v>
      </c>
      <c r="L203" s="259">
        <v>1</v>
      </c>
      <c r="M203" s="259">
        <v>1</v>
      </c>
      <c r="N203" s="260">
        <v>1</v>
      </c>
      <c r="O203" s="261">
        <v>0</v>
      </c>
      <c r="P203" s="261">
        <v>2</v>
      </c>
    </row>
    <row r="204" spans="1:16" ht="13.5" outlineLevel="3">
      <c r="A204" s="84" t="s">
        <v>199</v>
      </c>
      <c r="B204" s="85" t="s">
        <v>200</v>
      </c>
      <c r="C204" s="86" t="s">
        <v>204</v>
      </c>
      <c r="D204" s="87"/>
      <c r="E204" s="88">
        <v>1</v>
      </c>
      <c r="F204" s="89"/>
      <c r="G204" s="257">
        <f t="shared" si="27"/>
        <v>8</v>
      </c>
      <c r="H204" s="257">
        <f t="shared" si="28"/>
        <v>6</v>
      </c>
      <c r="I204" s="258">
        <v>1</v>
      </c>
      <c r="J204" s="259">
        <v>1</v>
      </c>
      <c r="K204" s="259">
        <v>1</v>
      </c>
      <c r="L204" s="259">
        <v>1</v>
      </c>
      <c r="M204" s="259">
        <v>1</v>
      </c>
      <c r="N204" s="260">
        <v>1</v>
      </c>
      <c r="O204" s="261">
        <v>0</v>
      </c>
      <c r="P204" s="261">
        <v>2</v>
      </c>
    </row>
    <row r="205" spans="1:16" ht="13.5" outlineLevel="3">
      <c r="A205" s="84" t="s">
        <v>199</v>
      </c>
      <c r="B205" s="85" t="s">
        <v>200</v>
      </c>
      <c r="C205" s="86" t="s">
        <v>205</v>
      </c>
      <c r="D205" s="87"/>
      <c r="E205" s="88">
        <v>1</v>
      </c>
      <c r="F205" s="89"/>
      <c r="G205" s="257">
        <f t="shared" si="27"/>
        <v>4</v>
      </c>
      <c r="H205" s="257">
        <f t="shared" si="28"/>
        <v>2</v>
      </c>
      <c r="I205" s="258">
        <v>1</v>
      </c>
      <c r="J205" s="259">
        <v>0</v>
      </c>
      <c r="K205" s="259">
        <v>0</v>
      </c>
      <c r="L205" s="259">
        <v>1</v>
      </c>
      <c r="M205" s="259">
        <v>0</v>
      </c>
      <c r="N205" s="260">
        <v>0</v>
      </c>
      <c r="O205" s="261">
        <v>2</v>
      </c>
      <c r="P205" s="261">
        <v>0</v>
      </c>
    </row>
    <row r="206" spans="1:16" ht="13.5" outlineLevel="3">
      <c r="A206" s="90" t="s">
        <v>199</v>
      </c>
      <c r="B206" s="91" t="s">
        <v>200</v>
      </c>
      <c r="C206" s="92" t="s">
        <v>206</v>
      </c>
      <c r="D206" s="93"/>
      <c r="E206" s="94">
        <v>1</v>
      </c>
      <c r="F206" s="95"/>
      <c r="G206" s="262">
        <f t="shared" si="27"/>
        <v>6</v>
      </c>
      <c r="H206" s="262">
        <f t="shared" si="28"/>
        <v>4</v>
      </c>
      <c r="I206" s="263">
        <v>1</v>
      </c>
      <c r="J206" s="264">
        <v>1</v>
      </c>
      <c r="K206" s="264">
        <v>0</v>
      </c>
      <c r="L206" s="264">
        <v>0</v>
      </c>
      <c r="M206" s="264">
        <v>1</v>
      </c>
      <c r="N206" s="265">
        <v>1</v>
      </c>
      <c r="O206" s="266">
        <v>1</v>
      </c>
      <c r="P206" s="266">
        <v>1</v>
      </c>
    </row>
    <row r="207" spans="1:16" ht="13.5" outlineLevel="2">
      <c r="A207" s="96" t="s">
        <v>199</v>
      </c>
      <c r="B207" s="97" t="s">
        <v>269</v>
      </c>
      <c r="C207" s="98"/>
      <c r="D207" s="276">
        <f>SUBTOTAL(3,D201:D206)</f>
        <v>0</v>
      </c>
      <c r="E207" s="99">
        <f aca="true" t="shared" si="31" ref="E207:P207">SUBTOTAL(9,E201:E206)</f>
        <v>6</v>
      </c>
      <c r="F207" s="100">
        <f t="shared" si="31"/>
        <v>0</v>
      </c>
      <c r="G207" s="267">
        <f t="shared" si="31"/>
        <v>53</v>
      </c>
      <c r="H207" s="267">
        <f t="shared" si="31"/>
        <v>41</v>
      </c>
      <c r="I207" s="268">
        <f t="shared" si="31"/>
        <v>8</v>
      </c>
      <c r="J207" s="269">
        <f t="shared" si="31"/>
        <v>6</v>
      </c>
      <c r="K207" s="269">
        <f t="shared" si="31"/>
        <v>6</v>
      </c>
      <c r="L207" s="269">
        <f t="shared" si="31"/>
        <v>7</v>
      </c>
      <c r="M207" s="269">
        <f t="shared" si="31"/>
        <v>7</v>
      </c>
      <c r="N207" s="270">
        <f t="shared" si="31"/>
        <v>7</v>
      </c>
      <c r="O207" s="100">
        <f t="shared" si="31"/>
        <v>3</v>
      </c>
      <c r="P207" s="100">
        <f t="shared" si="31"/>
        <v>9</v>
      </c>
    </row>
    <row r="208" spans="1:16" ht="13.5" outlineLevel="3">
      <c r="A208" s="106" t="s">
        <v>199</v>
      </c>
      <c r="B208" s="107" t="s">
        <v>207</v>
      </c>
      <c r="C208" s="108" t="s">
        <v>208</v>
      </c>
      <c r="D208" s="109"/>
      <c r="E208" s="110">
        <v>1</v>
      </c>
      <c r="F208" s="111"/>
      <c r="G208" s="271">
        <f>SUM(H208,O208,P208)</f>
        <v>8</v>
      </c>
      <c r="H208" s="271">
        <f>SUM(I208:N208)</f>
        <v>6</v>
      </c>
      <c r="I208" s="272">
        <v>1</v>
      </c>
      <c r="J208" s="273">
        <v>1</v>
      </c>
      <c r="K208" s="273">
        <v>1</v>
      </c>
      <c r="L208" s="273">
        <v>1</v>
      </c>
      <c r="M208" s="273">
        <v>1</v>
      </c>
      <c r="N208" s="274">
        <v>1</v>
      </c>
      <c r="O208" s="275">
        <v>0</v>
      </c>
      <c r="P208" s="275">
        <v>2</v>
      </c>
    </row>
    <row r="209" spans="1:16" ht="13.5" outlineLevel="3">
      <c r="A209" s="84" t="s">
        <v>199</v>
      </c>
      <c r="B209" s="85" t="s">
        <v>207</v>
      </c>
      <c r="C209" s="86" t="s">
        <v>589</v>
      </c>
      <c r="D209" s="87"/>
      <c r="E209" s="88">
        <v>1</v>
      </c>
      <c r="F209" s="89"/>
      <c r="G209" s="257">
        <f t="shared" si="27"/>
        <v>10</v>
      </c>
      <c r="H209" s="257">
        <f t="shared" si="28"/>
        <v>8</v>
      </c>
      <c r="I209" s="258">
        <v>1</v>
      </c>
      <c r="J209" s="259">
        <v>1</v>
      </c>
      <c r="K209" s="259">
        <v>1</v>
      </c>
      <c r="L209" s="259">
        <v>1</v>
      </c>
      <c r="M209" s="259">
        <v>2</v>
      </c>
      <c r="N209" s="260">
        <v>2</v>
      </c>
      <c r="O209" s="261">
        <v>0</v>
      </c>
      <c r="P209" s="261">
        <v>2</v>
      </c>
    </row>
    <row r="210" spans="1:16" ht="13.5" outlineLevel="3">
      <c r="A210" s="84" t="s">
        <v>199</v>
      </c>
      <c r="B210" s="85" t="s">
        <v>207</v>
      </c>
      <c r="C210" s="86" t="s">
        <v>209</v>
      </c>
      <c r="D210" s="87"/>
      <c r="E210" s="88">
        <v>1</v>
      </c>
      <c r="F210" s="89"/>
      <c r="G210" s="257">
        <f t="shared" si="27"/>
        <v>7</v>
      </c>
      <c r="H210" s="257">
        <f t="shared" si="28"/>
        <v>6</v>
      </c>
      <c r="I210" s="258">
        <v>1</v>
      </c>
      <c r="J210" s="259">
        <v>1</v>
      </c>
      <c r="K210" s="259">
        <v>1</v>
      </c>
      <c r="L210" s="259">
        <v>1</v>
      </c>
      <c r="M210" s="259">
        <v>1</v>
      </c>
      <c r="N210" s="260">
        <v>1</v>
      </c>
      <c r="O210" s="261">
        <v>0</v>
      </c>
      <c r="P210" s="261">
        <v>1</v>
      </c>
    </row>
    <row r="211" spans="1:16" ht="13.5" outlineLevel="3">
      <c r="A211" s="84" t="s">
        <v>199</v>
      </c>
      <c r="B211" s="85" t="s">
        <v>207</v>
      </c>
      <c r="C211" s="86" t="s">
        <v>210</v>
      </c>
      <c r="D211" s="87"/>
      <c r="E211" s="88">
        <v>1</v>
      </c>
      <c r="F211" s="89"/>
      <c r="G211" s="257">
        <f t="shared" si="27"/>
        <v>20</v>
      </c>
      <c r="H211" s="257">
        <f t="shared" si="28"/>
        <v>17</v>
      </c>
      <c r="I211" s="258">
        <v>3</v>
      </c>
      <c r="J211" s="259">
        <v>2</v>
      </c>
      <c r="K211" s="259">
        <v>3</v>
      </c>
      <c r="L211" s="259">
        <v>3</v>
      </c>
      <c r="M211" s="259">
        <v>3</v>
      </c>
      <c r="N211" s="260">
        <v>3</v>
      </c>
      <c r="O211" s="261">
        <v>0</v>
      </c>
      <c r="P211" s="261">
        <v>3</v>
      </c>
    </row>
    <row r="212" spans="1:16" ht="13.5" outlineLevel="3">
      <c r="A212" s="84" t="s">
        <v>199</v>
      </c>
      <c r="B212" s="85" t="s">
        <v>207</v>
      </c>
      <c r="C212" s="86" t="s">
        <v>211</v>
      </c>
      <c r="D212" s="87"/>
      <c r="E212" s="88">
        <v>1</v>
      </c>
      <c r="F212" s="89"/>
      <c r="G212" s="257">
        <f t="shared" si="27"/>
        <v>7</v>
      </c>
      <c r="H212" s="257">
        <f t="shared" si="28"/>
        <v>6</v>
      </c>
      <c r="I212" s="258">
        <v>1</v>
      </c>
      <c r="J212" s="259">
        <v>1</v>
      </c>
      <c r="K212" s="259">
        <v>1</v>
      </c>
      <c r="L212" s="259">
        <v>1</v>
      </c>
      <c r="M212" s="259">
        <v>1</v>
      </c>
      <c r="N212" s="260">
        <v>1</v>
      </c>
      <c r="O212" s="261">
        <v>0</v>
      </c>
      <c r="P212" s="261">
        <v>1</v>
      </c>
    </row>
    <row r="213" spans="1:16" ht="13.5" outlineLevel="3">
      <c r="A213" s="84" t="s">
        <v>199</v>
      </c>
      <c r="B213" s="85" t="s">
        <v>207</v>
      </c>
      <c r="C213" s="86" t="s">
        <v>212</v>
      </c>
      <c r="D213" s="87"/>
      <c r="E213" s="88">
        <v>1</v>
      </c>
      <c r="F213" s="89"/>
      <c r="G213" s="257">
        <f t="shared" si="27"/>
        <v>8</v>
      </c>
      <c r="H213" s="257">
        <f t="shared" si="28"/>
        <v>6</v>
      </c>
      <c r="I213" s="258">
        <v>1</v>
      </c>
      <c r="J213" s="259">
        <v>1</v>
      </c>
      <c r="K213" s="259">
        <v>1</v>
      </c>
      <c r="L213" s="259">
        <v>1</v>
      </c>
      <c r="M213" s="259">
        <v>1</v>
      </c>
      <c r="N213" s="260">
        <v>1</v>
      </c>
      <c r="O213" s="261">
        <v>0</v>
      </c>
      <c r="P213" s="261">
        <v>2</v>
      </c>
    </row>
    <row r="214" spans="1:16" ht="13.5" outlineLevel="3">
      <c r="A214" s="84" t="s">
        <v>199</v>
      </c>
      <c r="B214" s="85" t="s">
        <v>207</v>
      </c>
      <c r="C214" s="86" t="s">
        <v>213</v>
      </c>
      <c r="D214" s="87"/>
      <c r="E214" s="88">
        <v>1</v>
      </c>
      <c r="F214" s="89"/>
      <c r="G214" s="257">
        <f t="shared" si="27"/>
        <v>7</v>
      </c>
      <c r="H214" s="257">
        <f t="shared" si="28"/>
        <v>6</v>
      </c>
      <c r="I214" s="258">
        <v>1</v>
      </c>
      <c r="J214" s="259">
        <v>1</v>
      </c>
      <c r="K214" s="259">
        <v>1</v>
      </c>
      <c r="L214" s="259">
        <v>1</v>
      </c>
      <c r="M214" s="259">
        <v>1</v>
      </c>
      <c r="N214" s="260">
        <v>1</v>
      </c>
      <c r="O214" s="261">
        <v>0</v>
      </c>
      <c r="P214" s="261">
        <v>1</v>
      </c>
    </row>
    <row r="215" spans="1:16" ht="13.5" outlineLevel="3">
      <c r="A215" s="84" t="s">
        <v>199</v>
      </c>
      <c r="B215" s="85" t="s">
        <v>207</v>
      </c>
      <c r="C215" s="86" t="s">
        <v>214</v>
      </c>
      <c r="D215" s="87"/>
      <c r="E215" s="88">
        <v>1</v>
      </c>
      <c r="F215" s="89"/>
      <c r="G215" s="257">
        <f t="shared" si="27"/>
        <v>7</v>
      </c>
      <c r="H215" s="257">
        <f t="shared" si="28"/>
        <v>6</v>
      </c>
      <c r="I215" s="258">
        <v>1</v>
      </c>
      <c r="J215" s="259">
        <v>1</v>
      </c>
      <c r="K215" s="259">
        <v>1</v>
      </c>
      <c r="L215" s="259">
        <v>1</v>
      </c>
      <c r="M215" s="259">
        <v>1</v>
      </c>
      <c r="N215" s="260">
        <v>1</v>
      </c>
      <c r="O215" s="261">
        <v>0</v>
      </c>
      <c r="P215" s="261">
        <v>1</v>
      </c>
    </row>
    <row r="216" spans="1:16" ht="13.5" outlineLevel="3">
      <c r="A216" s="84" t="s">
        <v>199</v>
      </c>
      <c r="B216" s="85" t="s">
        <v>207</v>
      </c>
      <c r="C216" s="86" t="s">
        <v>215</v>
      </c>
      <c r="D216" s="87"/>
      <c r="E216" s="88">
        <v>1</v>
      </c>
      <c r="F216" s="89"/>
      <c r="G216" s="257">
        <f t="shared" si="27"/>
        <v>7</v>
      </c>
      <c r="H216" s="257">
        <f t="shared" si="28"/>
        <v>6</v>
      </c>
      <c r="I216" s="258">
        <v>1</v>
      </c>
      <c r="J216" s="259">
        <v>1</v>
      </c>
      <c r="K216" s="259">
        <v>1</v>
      </c>
      <c r="L216" s="259">
        <v>1</v>
      </c>
      <c r="M216" s="259">
        <v>1</v>
      </c>
      <c r="N216" s="260">
        <v>1</v>
      </c>
      <c r="O216" s="261">
        <v>0</v>
      </c>
      <c r="P216" s="261">
        <v>1</v>
      </c>
    </row>
    <row r="217" spans="1:16" ht="13.5" outlineLevel="3">
      <c r="A217" s="84" t="s">
        <v>199</v>
      </c>
      <c r="B217" s="85" t="s">
        <v>207</v>
      </c>
      <c r="C217" s="86" t="s">
        <v>619</v>
      </c>
      <c r="D217" s="87"/>
      <c r="E217" s="88">
        <v>1</v>
      </c>
      <c r="F217" s="89"/>
      <c r="G217" s="257">
        <f t="shared" si="27"/>
        <v>8</v>
      </c>
      <c r="H217" s="257">
        <f t="shared" si="28"/>
        <v>7</v>
      </c>
      <c r="I217" s="258">
        <v>1</v>
      </c>
      <c r="J217" s="259">
        <v>1</v>
      </c>
      <c r="K217" s="259">
        <v>1</v>
      </c>
      <c r="L217" s="259">
        <v>2</v>
      </c>
      <c r="M217" s="259">
        <v>1</v>
      </c>
      <c r="N217" s="260">
        <v>1</v>
      </c>
      <c r="O217" s="261">
        <v>0</v>
      </c>
      <c r="P217" s="261">
        <v>1</v>
      </c>
    </row>
    <row r="218" spans="1:16" ht="13.5" outlineLevel="3">
      <c r="A218" s="84" t="s">
        <v>199</v>
      </c>
      <c r="B218" s="85" t="s">
        <v>207</v>
      </c>
      <c r="C218" s="86" t="s">
        <v>216</v>
      </c>
      <c r="D218" s="87"/>
      <c r="E218" s="88">
        <v>1</v>
      </c>
      <c r="F218" s="89"/>
      <c r="G218" s="257">
        <f t="shared" si="27"/>
        <v>7</v>
      </c>
      <c r="H218" s="257">
        <f t="shared" si="28"/>
        <v>6</v>
      </c>
      <c r="I218" s="258">
        <v>1</v>
      </c>
      <c r="J218" s="259">
        <v>1</v>
      </c>
      <c r="K218" s="259">
        <v>1</v>
      </c>
      <c r="L218" s="259">
        <v>1</v>
      </c>
      <c r="M218" s="259">
        <v>1</v>
      </c>
      <c r="N218" s="260">
        <v>1</v>
      </c>
      <c r="O218" s="261">
        <v>0</v>
      </c>
      <c r="P218" s="261">
        <v>1</v>
      </c>
    </row>
    <row r="219" spans="1:16" ht="13.5" outlineLevel="3">
      <c r="A219" s="84" t="s">
        <v>199</v>
      </c>
      <c r="B219" s="85" t="s">
        <v>207</v>
      </c>
      <c r="C219" s="86" t="s">
        <v>217</v>
      </c>
      <c r="D219" s="87"/>
      <c r="E219" s="88">
        <v>1</v>
      </c>
      <c r="F219" s="89"/>
      <c r="G219" s="257">
        <f t="shared" si="27"/>
        <v>7</v>
      </c>
      <c r="H219" s="257">
        <f t="shared" si="28"/>
        <v>6</v>
      </c>
      <c r="I219" s="258">
        <v>1</v>
      </c>
      <c r="J219" s="259">
        <v>1</v>
      </c>
      <c r="K219" s="259">
        <v>1</v>
      </c>
      <c r="L219" s="259">
        <v>1</v>
      </c>
      <c r="M219" s="259">
        <v>1</v>
      </c>
      <c r="N219" s="260">
        <v>1</v>
      </c>
      <c r="O219" s="261">
        <v>0</v>
      </c>
      <c r="P219" s="261">
        <v>1</v>
      </c>
    </row>
    <row r="220" spans="1:16" ht="13.5" outlineLevel="3">
      <c r="A220" s="84" t="s">
        <v>199</v>
      </c>
      <c r="B220" s="85" t="s">
        <v>207</v>
      </c>
      <c r="C220" s="86" t="s">
        <v>218</v>
      </c>
      <c r="D220" s="87"/>
      <c r="E220" s="88">
        <v>1</v>
      </c>
      <c r="F220" s="89"/>
      <c r="G220" s="257">
        <f t="shared" si="27"/>
        <v>8</v>
      </c>
      <c r="H220" s="257">
        <f t="shared" si="28"/>
        <v>6</v>
      </c>
      <c r="I220" s="258">
        <v>1</v>
      </c>
      <c r="J220" s="259">
        <v>1</v>
      </c>
      <c r="K220" s="259">
        <v>1</v>
      </c>
      <c r="L220" s="259">
        <v>1</v>
      </c>
      <c r="M220" s="259">
        <v>1</v>
      </c>
      <c r="N220" s="260">
        <v>1</v>
      </c>
      <c r="O220" s="261">
        <v>0</v>
      </c>
      <c r="P220" s="261">
        <v>2</v>
      </c>
    </row>
    <row r="221" spans="1:16" ht="13.5" outlineLevel="3">
      <c r="A221" s="84" t="s">
        <v>199</v>
      </c>
      <c r="B221" s="85" t="s">
        <v>207</v>
      </c>
      <c r="C221" s="86" t="s">
        <v>219</v>
      </c>
      <c r="D221" s="87"/>
      <c r="E221" s="88">
        <v>1</v>
      </c>
      <c r="F221" s="89"/>
      <c r="G221" s="257">
        <f t="shared" si="27"/>
        <v>9</v>
      </c>
      <c r="H221" s="257">
        <f t="shared" si="28"/>
        <v>7</v>
      </c>
      <c r="I221" s="258">
        <v>2</v>
      </c>
      <c r="J221" s="259">
        <v>1</v>
      </c>
      <c r="K221" s="259">
        <v>1</v>
      </c>
      <c r="L221" s="259">
        <v>1</v>
      </c>
      <c r="M221" s="259">
        <v>1</v>
      </c>
      <c r="N221" s="260">
        <v>1</v>
      </c>
      <c r="O221" s="261">
        <v>0</v>
      </c>
      <c r="P221" s="261">
        <v>2</v>
      </c>
    </row>
    <row r="222" spans="1:16" ht="13.5" outlineLevel="3">
      <c r="A222" s="84" t="s">
        <v>199</v>
      </c>
      <c r="B222" s="85" t="s">
        <v>207</v>
      </c>
      <c r="C222" s="86" t="s">
        <v>220</v>
      </c>
      <c r="D222" s="87"/>
      <c r="E222" s="88">
        <v>1</v>
      </c>
      <c r="F222" s="89"/>
      <c r="G222" s="257">
        <f t="shared" si="27"/>
        <v>8</v>
      </c>
      <c r="H222" s="257">
        <f t="shared" si="28"/>
        <v>6</v>
      </c>
      <c r="I222" s="258">
        <v>1</v>
      </c>
      <c r="J222" s="259">
        <v>1</v>
      </c>
      <c r="K222" s="259">
        <v>1</v>
      </c>
      <c r="L222" s="259">
        <v>1</v>
      </c>
      <c r="M222" s="259">
        <v>1</v>
      </c>
      <c r="N222" s="260">
        <v>1</v>
      </c>
      <c r="O222" s="261">
        <v>0</v>
      </c>
      <c r="P222" s="261">
        <v>2</v>
      </c>
    </row>
    <row r="223" spans="1:16" ht="13.5" outlineLevel="3">
      <c r="A223" s="84" t="s">
        <v>199</v>
      </c>
      <c r="B223" s="85" t="s">
        <v>207</v>
      </c>
      <c r="C223" s="86" t="s">
        <v>221</v>
      </c>
      <c r="D223" s="87"/>
      <c r="E223" s="88">
        <v>1</v>
      </c>
      <c r="F223" s="89"/>
      <c r="G223" s="257">
        <f t="shared" si="27"/>
        <v>7</v>
      </c>
      <c r="H223" s="257">
        <f t="shared" si="28"/>
        <v>6</v>
      </c>
      <c r="I223" s="258">
        <v>1</v>
      </c>
      <c r="J223" s="259">
        <v>1</v>
      </c>
      <c r="K223" s="259">
        <v>1</v>
      </c>
      <c r="L223" s="259">
        <v>1</v>
      </c>
      <c r="M223" s="259">
        <v>1</v>
      </c>
      <c r="N223" s="260">
        <v>1</v>
      </c>
      <c r="O223" s="261">
        <v>0</v>
      </c>
      <c r="P223" s="261">
        <v>1</v>
      </c>
    </row>
    <row r="224" spans="1:16" ht="13.5" outlineLevel="3">
      <c r="A224" s="90" t="s">
        <v>199</v>
      </c>
      <c r="B224" s="91" t="s">
        <v>207</v>
      </c>
      <c r="C224" s="92" t="s">
        <v>222</v>
      </c>
      <c r="D224" s="93"/>
      <c r="E224" s="94">
        <v>1</v>
      </c>
      <c r="F224" s="95"/>
      <c r="G224" s="262">
        <f t="shared" si="27"/>
        <v>8</v>
      </c>
      <c r="H224" s="262">
        <f t="shared" si="28"/>
        <v>7</v>
      </c>
      <c r="I224" s="263">
        <v>1</v>
      </c>
      <c r="J224" s="264">
        <v>1</v>
      </c>
      <c r="K224" s="264">
        <v>1</v>
      </c>
      <c r="L224" s="264">
        <v>1</v>
      </c>
      <c r="M224" s="264">
        <v>2</v>
      </c>
      <c r="N224" s="265">
        <v>1</v>
      </c>
      <c r="O224" s="266">
        <v>0</v>
      </c>
      <c r="P224" s="266">
        <v>1</v>
      </c>
    </row>
    <row r="225" spans="1:16" ht="13.5" outlineLevel="2">
      <c r="A225" s="279" t="s">
        <v>199</v>
      </c>
      <c r="B225" s="280" t="s">
        <v>270</v>
      </c>
      <c r="C225" s="281"/>
      <c r="D225" s="282">
        <f>SUBTOTAL(3,D208:D224)</f>
        <v>0</v>
      </c>
      <c r="E225" s="283">
        <f aca="true" t="shared" si="32" ref="E225:P225">SUBTOTAL(9,E208:E224)</f>
        <v>17</v>
      </c>
      <c r="F225" s="284">
        <f t="shared" si="32"/>
        <v>0</v>
      </c>
      <c r="G225" s="285">
        <f t="shared" si="32"/>
        <v>143</v>
      </c>
      <c r="H225" s="285">
        <f t="shared" si="32"/>
        <v>118</v>
      </c>
      <c r="I225" s="286">
        <f t="shared" si="32"/>
        <v>20</v>
      </c>
      <c r="J225" s="287">
        <f t="shared" si="32"/>
        <v>18</v>
      </c>
      <c r="K225" s="287">
        <f t="shared" si="32"/>
        <v>19</v>
      </c>
      <c r="L225" s="287">
        <f t="shared" si="32"/>
        <v>20</v>
      </c>
      <c r="M225" s="287">
        <f t="shared" si="32"/>
        <v>21</v>
      </c>
      <c r="N225" s="288">
        <f t="shared" si="32"/>
        <v>20</v>
      </c>
      <c r="O225" s="284">
        <f t="shared" si="32"/>
        <v>0</v>
      </c>
      <c r="P225" s="284">
        <f t="shared" si="32"/>
        <v>25</v>
      </c>
    </row>
    <row r="226" spans="1:16" ht="13.5" outlineLevel="3">
      <c r="A226" s="299" t="s">
        <v>199</v>
      </c>
      <c r="B226" s="300" t="s">
        <v>223</v>
      </c>
      <c r="C226" s="301" t="s">
        <v>224</v>
      </c>
      <c r="D226" s="302"/>
      <c r="E226" s="303">
        <v>1</v>
      </c>
      <c r="F226" s="304"/>
      <c r="G226" s="305">
        <f t="shared" si="27"/>
        <v>6</v>
      </c>
      <c r="H226" s="305">
        <f t="shared" si="28"/>
        <v>4</v>
      </c>
      <c r="I226" s="306">
        <v>1</v>
      </c>
      <c r="J226" s="307">
        <v>1</v>
      </c>
      <c r="K226" s="307">
        <v>1</v>
      </c>
      <c r="L226" s="307">
        <v>0</v>
      </c>
      <c r="M226" s="307">
        <v>0</v>
      </c>
      <c r="N226" s="308">
        <v>1</v>
      </c>
      <c r="O226" s="309">
        <v>1</v>
      </c>
      <c r="P226" s="310">
        <v>1</v>
      </c>
    </row>
    <row r="227" spans="1:16" ht="13.5" outlineLevel="3">
      <c r="A227" s="311" t="s">
        <v>199</v>
      </c>
      <c r="B227" s="312" t="s">
        <v>223</v>
      </c>
      <c r="C227" s="313" t="s">
        <v>225</v>
      </c>
      <c r="D227" s="314"/>
      <c r="E227" s="315">
        <v>1</v>
      </c>
      <c r="F227" s="316"/>
      <c r="G227" s="317">
        <f t="shared" si="27"/>
        <v>5</v>
      </c>
      <c r="H227" s="317">
        <f t="shared" si="28"/>
        <v>2</v>
      </c>
      <c r="I227" s="318">
        <v>1</v>
      </c>
      <c r="J227" s="319">
        <v>0</v>
      </c>
      <c r="K227" s="319">
        <v>0</v>
      </c>
      <c r="L227" s="319">
        <v>0</v>
      </c>
      <c r="M227" s="319">
        <v>0</v>
      </c>
      <c r="N227" s="320">
        <v>1</v>
      </c>
      <c r="O227" s="321">
        <v>2</v>
      </c>
      <c r="P227" s="322">
        <v>1</v>
      </c>
    </row>
    <row r="228" spans="1:16" ht="13.5" outlineLevel="2">
      <c r="A228" s="289" t="s">
        <v>199</v>
      </c>
      <c r="B228" s="290" t="s">
        <v>271</v>
      </c>
      <c r="C228" s="291"/>
      <c r="D228" s="292">
        <f>SUBTOTAL(3,D226:D227)</f>
        <v>0</v>
      </c>
      <c r="E228" s="293">
        <f aca="true" t="shared" si="33" ref="E228:P228">SUBTOTAL(9,E226:E227)</f>
        <v>2</v>
      </c>
      <c r="F228" s="294">
        <f t="shared" si="33"/>
        <v>0</v>
      </c>
      <c r="G228" s="295">
        <f t="shared" si="33"/>
        <v>11</v>
      </c>
      <c r="H228" s="295">
        <f t="shared" si="33"/>
        <v>6</v>
      </c>
      <c r="I228" s="296">
        <f t="shared" si="33"/>
        <v>2</v>
      </c>
      <c r="J228" s="297">
        <f t="shared" si="33"/>
        <v>1</v>
      </c>
      <c r="K228" s="297">
        <f t="shared" si="33"/>
        <v>1</v>
      </c>
      <c r="L228" s="297">
        <f t="shared" si="33"/>
        <v>0</v>
      </c>
      <c r="M228" s="297">
        <f t="shared" si="33"/>
        <v>0</v>
      </c>
      <c r="N228" s="298">
        <f t="shared" si="33"/>
        <v>2</v>
      </c>
      <c r="O228" s="294">
        <f t="shared" si="33"/>
        <v>3</v>
      </c>
      <c r="P228" s="294">
        <f t="shared" si="33"/>
        <v>2</v>
      </c>
    </row>
    <row r="229" spans="1:16" ht="13.5" outlineLevel="3">
      <c r="A229" s="106" t="s">
        <v>199</v>
      </c>
      <c r="B229" s="107" t="s">
        <v>226</v>
      </c>
      <c r="C229" s="108" t="s">
        <v>227</v>
      </c>
      <c r="D229" s="109"/>
      <c r="E229" s="110">
        <v>1</v>
      </c>
      <c r="F229" s="111"/>
      <c r="G229" s="271">
        <f t="shared" si="27"/>
        <v>7</v>
      </c>
      <c r="H229" s="271">
        <f t="shared" si="28"/>
        <v>6</v>
      </c>
      <c r="I229" s="272">
        <v>1</v>
      </c>
      <c r="J229" s="273">
        <v>1</v>
      </c>
      <c r="K229" s="273">
        <v>1</v>
      </c>
      <c r="L229" s="273">
        <v>1</v>
      </c>
      <c r="M229" s="273">
        <v>1</v>
      </c>
      <c r="N229" s="274">
        <v>1</v>
      </c>
      <c r="O229" s="275">
        <v>0</v>
      </c>
      <c r="P229" s="275">
        <v>1</v>
      </c>
    </row>
    <row r="230" spans="1:16" ht="13.5" outlineLevel="3">
      <c r="A230" s="84" t="s">
        <v>199</v>
      </c>
      <c r="B230" s="85" t="s">
        <v>226</v>
      </c>
      <c r="C230" s="86" t="s">
        <v>228</v>
      </c>
      <c r="D230" s="87"/>
      <c r="E230" s="88">
        <v>1</v>
      </c>
      <c r="F230" s="89"/>
      <c r="G230" s="257">
        <f t="shared" si="27"/>
        <v>7</v>
      </c>
      <c r="H230" s="257">
        <f t="shared" si="28"/>
        <v>6</v>
      </c>
      <c r="I230" s="258">
        <v>1</v>
      </c>
      <c r="J230" s="259">
        <v>1</v>
      </c>
      <c r="K230" s="259">
        <v>1</v>
      </c>
      <c r="L230" s="259">
        <v>1</v>
      </c>
      <c r="M230" s="259">
        <v>1</v>
      </c>
      <c r="N230" s="260">
        <v>1</v>
      </c>
      <c r="O230" s="261">
        <v>0</v>
      </c>
      <c r="P230" s="261">
        <v>1</v>
      </c>
    </row>
    <row r="231" spans="1:16" ht="13.5" outlineLevel="3">
      <c r="A231" s="84" t="s">
        <v>199</v>
      </c>
      <c r="B231" s="85" t="s">
        <v>226</v>
      </c>
      <c r="C231" s="86" t="s">
        <v>229</v>
      </c>
      <c r="D231" s="87"/>
      <c r="E231" s="88">
        <v>1</v>
      </c>
      <c r="F231" s="89"/>
      <c r="G231" s="257">
        <f t="shared" si="27"/>
        <v>8</v>
      </c>
      <c r="H231" s="257">
        <f t="shared" si="28"/>
        <v>6</v>
      </c>
      <c r="I231" s="258">
        <v>1</v>
      </c>
      <c r="J231" s="259">
        <v>1</v>
      </c>
      <c r="K231" s="259">
        <v>1</v>
      </c>
      <c r="L231" s="259">
        <v>1</v>
      </c>
      <c r="M231" s="259">
        <v>1</v>
      </c>
      <c r="N231" s="260">
        <v>1</v>
      </c>
      <c r="O231" s="261">
        <v>0</v>
      </c>
      <c r="P231" s="261">
        <v>2</v>
      </c>
    </row>
    <row r="232" spans="1:16" ht="13.5" outlineLevel="3">
      <c r="A232" s="84" t="s">
        <v>199</v>
      </c>
      <c r="B232" s="85" t="s">
        <v>226</v>
      </c>
      <c r="C232" s="86" t="s">
        <v>230</v>
      </c>
      <c r="D232" s="87"/>
      <c r="E232" s="88">
        <v>1</v>
      </c>
      <c r="F232" s="89"/>
      <c r="G232" s="257">
        <f t="shared" si="27"/>
        <v>13</v>
      </c>
      <c r="H232" s="257">
        <f t="shared" si="28"/>
        <v>11</v>
      </c>
      <c r="I232" s="258">
        <v>1</v>
      </c>
      <c r="J232" s="259">
        <v>2</v>
      </c>
      <c r="K232" s="259">
        <v>2</v>
      </c>
      <c r="L232" s="259">
        <v>2</v>
      </c>
      <c r="M232" s="259">
        <v>2</v>
      </c>
      <c r="N232" s="260">
        <v>2</v>
      </c>
      <c r="O232" s="261">
        <v>0</v>
      </c>
      <c r="P232" s="261">
        <v>2</v>
      </c>
    </row>
    <row r="233" spans="1:16" ht="13.5" outlineLevel="3">
      <c r="A233" s="84" t="s">
        <v>199</v>
      </c>
      <c r="B233" s="85" t="s">
        <v>226</v>
      </c>
      <c r="C233" s="86" t="s">
        <v>231</v>
      </c>
      <c r="D233" s="87"/>
      <c r="E233" s="88">
        <v>1</v>
      </c>
      <c r="F233" s="89"/>
      <c r="G233" s="257">
        <f t="shared" si="27"/>
        <v>8</v>
      </c>
      <c r="H233" s="257">
        <f t="shared" si="28"/>
        <v>6</v>
      </c>
      <c r="I233" s="258">
        <v>1</v>
      </c>
      <c r="J233" s="259">
        <v>1</v>
      </c>
      <c r="K233" s="259">
        <v>1</v>
      </c>
      <c r="L233" s="259">
        <v>1</v>
      </c>
      <c r="M233" s="259">
        <v>1</v>
      </c>
      <c r="N233" s="260">
        <v>1</v>
      </c>
      <c r="O233" s="261">
        <v>0</v>
      </c>
      <c r="P233" s="261">
        <v>2</v>
      </c>
    </row>
    <row r="234" spans="1:16" ht="13.5" outlineLevel="3">
      <c r="A234" s="84" t="s">
        <v>199</v>
      </c>
      <c r="B234" s="85" t="s">
        <v>226</v>
      </c>
      <c r="C234" s="86" t="s">
        <v>232</v>
      </c>
      <c r="D234" s="87"/>
      <c r="E234" s="88">
        <v>1</v>
      </c>
      <c r="F234" s="89"/>
      <c r="G234" s="257">
        <f t="shared" si="27"/>
        <v>7</v>
      </c>
      <c r="H234" s="257">
        <f t="shared" si="28"/>
        <v>6</v>
      </c>
      <c r="I234" s="258">
        <v>1</v>
      </c>
      <c r="J234" s="259">
        <v>1</v>
      </c>
      <c r="K234" s="259">
        <v>1</v>
      </c>
      <c r="L234" s="259">
        <v>1</v>
      </c>
      <c r="M234" s="259">
        <v>1</v>
      </c>
      <c r="N234" s="260">
        <v>1</v>
      </c>
      <c r="O234" s="261">
        <v>0</v>
      </c>
      <c r="P234" s="261">
        <v>1</v>
      </c>
    </row>
    <row r="235" spans="1:16" ht="13.5" outlineLevel="3">
      <c r="A235" s="84" t="s">
        <v>199</v>
      </c>
      <c r="B235" s="85" t="s">
        <v>226</v>
      </c>
      <c r="C235" s="86" t="s">
        <v>233</v>
      </c>
      <c r="D235" s="87" t="s">
        <v>255</v>
      </c>
      <c r="E235" s="88">
        <v>1</v>
      </c>
      <c r="F235" s="89"/>
      <c r="G235" s="257">
        <f t="shared" si="27"/>
        <v>0</v>
      </c>
      <c r="H235" s="257">
        <f t="shared" si="28"/>
        <v>0</v>
      </c>
      <c r="I235" s="258">
        <v>0</v>
      </c>
      <c r="J235" s="259">
        <v>0</v>
      </c>
      <c r="K235" s="259">
        <v>0</v>
      </c>
      <c r="L235" s="259">
        <v>0</v>
      </c>
      <c r="M235" s="259">
        <v>0</v>
      </c>
      <c r="N235" s="260">
        <v>0</v>
      </c>
      <c r="O235" s="261">
        <v>0</v>
      </c>
      <c r="P235" s="261">
        <v>0</v>
      </c>
    </row>
    <row r="236" spans="1:16" ht="13.5" outlineLevel="3">
      <c r="A236" s="84" t="s">
        <v>199</v>
      </c>
      <c r="B236" s="85" t="s">
        <v>226</v>
      </c>
      <c r="C236" s="86" t="s">
        <v>234</v>
      </c>
      <c r="D236" s="87"/>
      <c r="E236" s="88">
        <v>1</v>
      </c>
      <c r="F236" s="89"/>
      <c r="G236" s="257">
        <f t="shared" si="27"/>
        <v>8</v>
      </c>
      <c r="H236" s="257">
        <f t="shared" si="28"/>
        <v>6</v>
      </c>
      <c r="I236" s="258">
        <v>1</v>
      </c>
      <c r="J236" s="259">
        <v>1</v>
      </c>
      <c r="K236" s="259">
        <v>1</v>
      </c>
      <c r="L236" s="259">
        <v>1</v>
      </c>
      <c r="M236" s="259">
        <v>1</v>
      </c>
      <c r="N236" s="260">
        <v>1</v>
      </c>
      <c r="O236" s="261">
        <v>0</v>
      </c>
      <c r="P236" s="261">
        <v>2</v>
      </c>
    </row>
    <row r="237" spans="1:16" ht="13.5" outlineLevel="3">
      <c r="A237" s="90" t="s">
        <v>199</v>
      </c>
      <c r="B237" s="91" t="s">
        <v>226</v>
      </c>
      <c r="C237" s="92" t="s">
        <v>235</v>
      </c>
      <c r="D237" s="93"/>
      <c r="E237" s="94">
        <v>1</v>
      </c>
      <c r="F237" s="95"/>
      <c r="G237" s="262">
        <f t="shared" si="27"/>
        <v>7</v>
      </c>
      <c r="H237" s="262">
        <f t="shared" si="28"/>
        <v>6</v>
      </c>
      <c r="I237" s="263">
        <v>1</v>
      </c>
      <c r="J237" s="264">
        <v>1</v>
      </c>
      <c r="K237" s="264">
        <v>1</v>
      </c>
      <c r="L237" s="264">
        <v>1</v>
      </c>
      <c r="M237" s="264">
        <v>1</v>
      </c>
      <c r="N237" s="265">
        <v>1</v>
      </c>
      <c r="O237" s="266">
        <v>0</v>
      </c>
      <c r="P237" s="266">
        <v>1</v>
      </c>
    </row>
    <row r="238" spans="1:16" ht="13.5" outlineLevel="2">
      <c r="A238" s="96" t="s">
        <v>199</v>
      </c>
      <c r="B238" s="97" t="s">
        <v>272</v>
      </c>
      <c r="C238" s="98"/>
      <c r="D238" s="276">
        <f>SUBTOTAL(3,D229:D237)</f>
        <v>1</v>
      </c>
      <c r="E238" s="99">
        <f aca="true" t="shared" si="34" ref="E238:P238">SUBTOTAL(9,E229:E237)</f>
        <v>9</v>
      </c>
      <c r="F238" s="100">
        <f t="shared" si="34"/>
        <v>0</v>
      </c>
      <c r="G238" s="267">
        <f t="shared" si="34"/>
        <v>65</v>
      </c>
      <c r="H238" s="267">
        <f t="shared" si="34"/>
        <v>53</v>
      </c>
      <c r="I238" s="268">
        <f t="shared" si="34"/>
        <v>8</v>
      </c>
      <c r="J238" s="269">
        <f t="shared" si="34"/>
        <v>9</v>
      </c>
      <c r="K238" s="269">
        <f t="shared" si="34"/>
        <v>9</v>
      </c>
      <c r="L238" s="269">
        <f t="shared" si="34"/>
        <v>9</v>
      </c>
      <c r="M238" s="269">
        <f t="shared" si="34"/>
        <v>9</v>
      </c>
      <c r="N238" s="270">
        <f t="shared" si="34"/>
        <v>9</v>
      </c>
      <c r="O238" s="100">
        <f t="shared" si="34"/>
        <v>0</v>
      </c>
      <c r="P238" s="100">
        <f t="shared" si="34"/>
        <v>12</v>
      </c>
    </row>
    <row r="239" spans="1:16" ht="13.5" outlineLevel="1">
      <c r="A239" s="117" t="s">
        <v>273</v>
      </c>
      <c r="B239" s="118"/>
      <c r="C239" s="98"/>
      <c r="D239" s="276">
        <f>SUBTOTAL(3,D201:D238)</f>
        <v>1</v>
      </c>
      <c r="E239" s="99">
        <f aca="true" t="shared" si="35" ref="E239:P239">SUBTOTAL(9,E201:E238)</f>
        <v>34</v>
      </c>
      <c r="F239" s="100">
        <f t="shared" si="35"/>
        <v>0</v>
      </c>
      <c r="G239" s="267">
        <f t="shared" si="35"/>
        <v>272</v>
      </c>
      <c r="H239" s="267">
        <f t="shared" si="35"/>
        <v>218</v>
      </c>
      <c r="I239" s="268">
        <f t="shared" si="35"/>
        <v>38</v>
      </c>
      <c r="J239" s="269">
        <f t="shared" si="35"/>
        <v>34</v>
      </c>
      <c r="K239" s="269">
        <f t="shared" si="35"/>
        <v>35</v>
      </c>
      <c r="L239" s="269">
        <f t="shared" si="35"/>
        <v>36</v>
      </c>
      <c r="M239" s="269">
        <f t="shared" si="35"/>
        <v>37</v>
      </c>
      <c r="N239" s="270">
        <f t="shared" si="35"/>
        <v>38</v>
      </c>
      <c r="O239" s="100">
        <f t="shared" si="35"/>
        <v>6</v>
      </c>
      <c r="P239" s="100">
        <f t="shared" si="35"/>
        <v>48</v>
      </c>
    </row>
    <row r="240" spans="1:16" ht="13.5">
      <c r="A240" s="117" t="s">
        <v>274</v>
      </c>
      <c r="B240" s="118"/>
      <c r="C240" s="98"/>
      <c r="D240" s="276">
        <f>SUBTOTAL(3,D5:D239)</f>
        <v>3</v>
      </c>
      <c r="E240" s="99">
        <f aca="true" t="shared" si="36" ref="E240:P240">SUBTOTAL(9,E5:E239)</f>
        <v>206</v>
      </c>
      <c r="F240" s="100">
        <f t="shared" si="36"/>
        <v>1</v>
      </c>
      <c r="G240" s="267">
        <f t="shared" si="36"/>
        <v>2739</v>
      </c>
      <c r="H240" s="267">
        <f t="shared" si="36"/>
        <v>2279</v>
      </c>
      <c r="I240" s="268">
        <f t="shared" si="36"/>
        <v>372</v>
      </c>
      <c r="J240" s="269">
        <f t="shared" si="36"/>
        <v>369</v>
      </c>
      <c r="K240" s="269">
        <f t="shared" si="36"/>
        <v>373</v>
      </c>
      <c r="L240" s="269">
        <f t="shared" si="36"/>
        <v>377</v>
      </c>
      <c r="M240" s="269">
        <f t="shared" si="36"/>
        <v>389</v>
      </c>
      <c r="N240" s="270">
        <f t="shared" si="36"/>
        <v>399</v>
      </c>
      <c r="O240" s="100">
        <f t="shared" si="36"/>
        <v>28</v>
      </c>
      <c r="P240" s="100">
        <f t="shared" si="36"/>
        <v>432</v>
      </c>
    </row>
    <row r="241" spans="1:16" ht="13.5">
      <c r="A241" s="117" t="s">
        <v>576</v>
      </c>
      <c r="B241" s="118"/>
      <c r="C241" s="98"/>
      <c r="D241" s="276">
        <v>5</v>
      </c>
      <c r="E241" s="99">
        <v>160</v>
      </c>
      <c r="F241" s="100">
        <v>1</v>
      </c>
      <c r="G241" s="267">
        <f>SUM(H241,O241,P241)</f>
        <v>2386</v>
      </c>
      <c r="H241" s="267">
        <f>SUM(I241:N241)</f>
        <v>2059</v>
      </c>
      <c r="I241" s="268">
        <v>344</v>
      </c>
      <c r="J241" s="269">
        <v>351</v>
      </c>
      <c r="K241" s="269">
        <v>337</v>
      </c>
      <c r="L241" s="269">
        <v>339</v>
      </c>
      <c r="M241" s="269">
        <v>340</v>
      </c>
      <c r="N241" s="270">
        <v>348</v>
      </c>
      <c r="O241" s="100">
        <v>0</v>
      </c>
      <c r="P241" s="100">
        <v>327</v>
      </c>
    </row>
    <row r="242" spans="1:16" ht="13.5">
      <c r="A242" s="117" t="s">
        <v>584</v>
      </c>
      <c r="B242" s="118"/>
      <c r="C242" s="98"/>
      <c r="D242" s="276">
        <f>SUBTOTAL(3,D5:D240)+D241</f>
        <v>8</v>
      </c>
      <c r="E242" s="99">
        <f aca="true" t="shared" si="37" ref="E242:P242">SUBTOTAL(9,E5:E241)</f>
        <v>366</v>
      </c>
      <c r="F242" s="100">
        <f t="shared" si="37"/>
        <v>2</v>
      </c>
      <c r="G242" s="267">
        <f>SUBTOTAL(9,G5:G241)</f>
        <v>5125</v>
      </c>
      <c r="H242" s="267">
        <f t="shared" si="37"/>
        <v>4338</v>
      </c>
      <c r="I242" s="268">
        <f t="shared" si="37"/>
        <v>716</v>
      </c>
      <c r="J242" s="269">
        <f t="shared" si="37"/>
        <v>720</v>
      </c>
      <c r="K242" s="269">
        <f t="shared" si="37"/>
        <v>710</v>
      </c>
      <c r="L242" s="269">
        <f t="shared" si="37"/>
        <v>716</v>
      </c>
      <c r="M242" s="269">
        <f t="shared" si="37"/>
        <v>729</v>
      </c>
      <c r="N242" s="270">
        <f t="shared" si="37"/>
        <v>747</v>
      </c>
      <c r="O242" s="100">
        <f t="shared" si="37"/>
        <v>28</v>
      </c>
      <c r="P242" s="100">
        <f t="shared" si="37"/>
        <v>759</v>
      </c>
    </row>
    <row r="244" ht="13.5">
      <c r="A244" s="215" t="s">
        <v>590</v>
      </c>
    </row>
    <row r="245" ht="13.5">
      <c r="A245" s="215" t="s">
        <v>591</v>
      </c>
    </row>
  </sheetData>
  <sheetProtection selectLockedCells="1" selectUnlockedCells="1"/>
  <mergeCells count="12">
    <mergeCell ref="O3:O4"/>
    <mergeCell ref="P3:P4"/>
    <mergeCell ref="E2:F2"/>
    <mergeCell ref="G2:P2"/>
    <mergeCell ref="E3:E4"/>
    <mergeCell ref="F3:F4"/>
    <mergeCell ref="G3:G4"/>
    <mergeCell ref="H3:N3"/>
    <mergeCell ref="A2:A4"/>
    <mergeCell ref="B2:B4"/>
    <mergeCell ref="C2:C4"/>
    <mergeCell ref="D2:D4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300" verticalDpi="300" orientation="portrait" paperSize="9" scale="75" r:id="rId1"/>
  <headerFooter alignWithMargins="0">
    <oddHeader>&amp;R&amp;K000000調査基準日：令和元年５月１日</oddHeader>
    <oddFooter>&amp;R&amp;K000000令和元年度公立小学校学校数・学級数　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37"/>
  <sheetViews>
    <sheetView zoomScalePageLayoutView="0" workbookViewId="0" topLeftCell="A1">
      <pane xSplit="3" ySplit="4" topLeftCell="D113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K134" sqref="K134"/>
    </sheetView>
  </sheetViews>
  <sheetFormatPr defaultColWidth="9.00390625" defaultRowHeight="13.5" outlineLevelRow="2"/>
  <cols>
    <col min="1" max="1" width="9.625" style="75" bestFit="1" customWidth="1"/>
    <col min="2" max="2" width="17.25390625" style="75" customWidth="1"/>
    <col min="3" max="3" width="22.25390625" style="75" bestFit="1" customWidth="1"/>
    <col min="4" max="4" width="6.375" style="76" bestFit="1" customWidth="1"/>
    <col min="5" max="6" width="5.50390625" style="75" customWidth="1"/>
    <col min="7" max="7" width="7.50390625" style="75" customWidth="1"/>
    <col min="8" max="13" width="6.125" style="75" customWidth="1"/>
    <col min="14" max="16384" width="9.00390625" style="75" customWidth="1"/>
  </cols>
  <sheetData>
    <row r="1" spans="1:13" ht="12">
      <c r="A1" s="120" t="s">
        <v>622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s="8" customFormat="1" ht="18.75" customHeight="1">
      <c r="A2" s="522" t="s">
        <v>278</v>
      </c>
      <c r="B2" s="519" t="s">
        <v>585</v>
      </c>
      <c r="C2" s="516" t="s">
        <v>279</v>
      </c>
      <c r="D2" s="513" t="s">
        <v>280</v>
      </c>
      <c r="E2" s="3" t="s">
        <v>276</v>
      </c>
      <c r="F2" s="4"/>
      <c r="G2" s="5" t="s">
        <v>277</v>
      </c>
      <c r="H2" s="6"/>
      <c r="I2" s="6"/>
      <c r="J2" s="6"/>
      <c r="K2" s="6"/>
      <c r="L2" s="6"/>
      <c r="M2" s="7"/>
    </row>
    <row r="3" spans="1:13" s="8" customFormat="1" ht="19.5" customHeight="1">
      <c r="A3" s="523"/>
      <c r="B3" s="520"/>
      <c r="C3" s="517"/>
      <c r="D3" s="514"/>
      <c r="E3" s="524" t="s">
        <v>281</v>
      </c>
      <c r="F3" s="526" t="s">
        <v>282</v>
      </c>
      <c r="G3" s="528" t="s">
        <v>283</v>
      </c>
      <c r="H3" s="9" t="s">
        <v>284</v>
      </c>
      <c r="I3" s="10"/>
      <c r="J3" s="10"/>
      <c r="K3" s="10"/>
      <c r="L3" s="510" t="s">
        <v>285</v>
      </c>
      <c r="M3" s="510" t="s">
        <v>286</v>
      </c>
    </row>
    <row r="4" spans="1:13" s="8" customFormat="1" ht="22.5" customHeight="1">
      <c r="A4" s="524"/>
      <c r="B4" s="521"/>
      <c r="C4" s="518"/>
      <c r="D4" s="515"/>
      <c r="E4" s="525"/>
      <c r="F4" s="527"/>
      <c r="G4" s="528"/>
      <c r="H4" s="349" t="s">
        <v>287</v>
      </c>
      <c r="I4" s="11" t="s">
        <v>0</v>
      </c>
      <c r="J4" s="12" t="s">
        <v>1</v>
      </c>
      <c r="K4" s="13" t="s">
        <v>2</v>
      </c>
      <c r="L4" s="511"/>
      <c r="M4" s="512"/>
    </row>
    <row r="5" spans="1:13" ht="12.75" customHeight="1" outlineLevel="1">
      <c r="A5" s="122" t="s">
        <v>288</v>
      </c>
      <c r="B5" s="123"/>
      <c r="C5" s="489" t="s">
        <v>623</v>
      </c>
      <c r="D5" s="124"/>
      <c r="E5" s="125">
        <v>1</v>
      </c>
      <c r="F5" s="126"/>
      <c r="G5" s="127">
        <f>SUM(H5,L5,M5)</f>
        <v>6</v>
      </c>
      <c r="H5" s="127">
        <f>SUM(I5:K5)</f>
        <v>6</v>
      </c>
      <c r="I5" s="128">
        <v>2</v>
      </c>
      <c r="J5" s="129">
        <v>2</v>
      </c>
      <c r="K5" s="130">
        <v>2</v>
      </c>
      <c r="L5" s="127">
        <v>0</v>
      </c>
      <c r="M5" s="127">
        <v>0</v>
      </c>
    </row>
    <row r="6" spans="1:13" ht="12.75" customHeight="1" outlineLevel="1">
      <c r="A6" s="131" t="s">
        <v>288</v>
      </c>
      <c r="B6" s="132"/>
      <c r="C6" s="490" t="s">
        <v>624</v>
      </c>
      <c r="D6" s="134"/>
      <c r="E6" s="135">
        <v>1</v>
      </c>
      <c r="F6" s="136"/>
      <c r="G6" s="137">
        <f>SUM(H6,L6,M6)</f>
        <v>3</v>
      </c>
      <c r="H6" s="137">
        <f>SUM(I6:K6)</f>
        <v>3</v>
      </c>
      <c r="I6" s="138">
        <v>1</v>
      </c>
      <c r="J6" s="139">
        <v>1</v>
      </c>
      <c r="K6" s="140">
        <v>1</v>
      </c>
      <c r="L6" s="137">
        <v>0</v>
      </c>
      <c r="M6" s="137">
        <v>0</v>
      </c>
    </row>
    <row r="7" spans="1:13" ht="12.75" customHeight="1" outlineLevel="1">
      <c r="A7" s="131" t="s">
        <v>288</v>
      </c>
      <c r="B7" s="132"/>
      <c r="C7" s="490" t="s">
        <v>626</v>
      </c>
      <c r="D7" s="134"/>
      <c r="E7" s="135">
        <v>1</v>
      </c>
      <c r="F7" s="136"/>
      <c r="G7" s="137">
        <f aca="true" t="shared" si="0" ref="G7:G70">SUM(H7,L7,M7)</f>
        <v>2</v>
      </c>
      <c r="H7" s="137">
        <f aca="true" t="shared" si="1" ref="H7:H70">SUM(I7:K7)</f>
        <v>2</v>
      </c>
      <c r="I7" s="138">
        <v>1</v>
      </c>
      <c r="J7" s="139">
        <v>1</v>
      </c>
      <c r="K7" s="140">
        <v>0</v>
      </c>
      <c r="L7" s="137">
        <v>0</v>
      </c>
      <c r="M7" s="137">
        <v>0</v>
      </c>
    </row>
    <row r="8" spans="1:13" ht="12.75" customHeight="1" outlineLevel="1">
      <c r="A8" s="141" t="s">
        <v>288</v>
      </c>
      <c r="B8" s="142"/>
      <c r="C8" s="491" t="s">
        <v>625</v>
      </c>
      <c r="D8" s="144"/>
      <c r="E8" s="145">
        <v>1</v>
      </c>
      <c r="F8" s="146"/>
      <c r="G8" s="147">
        <f t="shared" si="0"/>
        <v>3</v>
      </c>
      <c r="H8" s="147">
        <f t="shared" si="1"/>
        <v>3</v>
      </c>
      <c r="I8" s="148">
        <v>1</v>
      </c>
      <c r="J8" s="149">
        <v>1</v>
      </c>
      <c r="K8" s="150">
        <v>1</v>
      </c>
      <c r="L8" s="147">
        <v>0</v>
      </c>
      <c r="M8" s="147">
        <v>0</v>
      </c>
    </row>
    <row r="9" spans="1:13" s="159" customFormat="1" ht="12.75">
      <c r="A9" s="151" t="s">
        <v>289</v>
      </c>
      <c r="B9" s="152"/>
      <c r="C9" s="152"/>
      <c r="D9" s="153">
        <f>SUBTOTAL(3,D5:D8)</f>
        <v>0</v>
      </c>
      <c r="E9" s="154">
        <f>SUBTOTAL(9,E5:E8)</f>
        <v>4</v>
      </c>
      <c r="F9" s="155">
        <f aca="true" t="shared" si="2" ref="F9:M9">SUBTOTAL(9,F5:F8)</f>
        <v>0</v>
      </c>
      <c r="G9" s="156">
        <f t="shared" si="2"/>
        <v>14</v>
      </c>
      <c r="H9" s="156">
        <f t="shared" si="2"/>
        <v>14</v>
      </c>
      <c r="I9" s="154">
        <f t="shared" si="2"/>
        <v>5</v>
      </c>
      <c r="J9" s="157">
        <f t="shared" si="2"/>
        <v>5</v>
      </c>
      <c r="K9" s="158">
        <f t="shared" si="2"/>
        <v>4</v>
      </c>
      <c r="L9" s="156">
        <f t="shared" si="2"/>
        <v>0</v>
      </c>
      <c r="M9" s="156">
        <f t="shared" si="2"/>
        <v>0</v>
      </c>
    </row>
    <row r="10" spans="1:13" ht="12.75" customHeight="1" outlineLevel="2">
      <c r="A10" s="160" t="s">
        <v>6</v>
      </c>
      <c r="B10" s="161" t="s">
        <v>7</v>
      </c>
      <c r="C10" s="133" t="s">
        <v>290</v>
      </c>
      <c r="D10" s="134"/>
      <c r="E10" s="135">
        <v>1</v>
      </c>
      <c r="F10" s="136"/>
      <c r="G10" s="137">
        <f t="shared" si="0"/>
        <v>18</v>
      </c>
      <c r="H10" s="137">
        <f t="shared" si="1"/>
        <v>15</v>
      </c>
      <c r="I10" s="138">
        <v>5</v>
      </c>
      <c r="J10" s="139">
        <v>5</v>
      </c>
      <c r="K10" s="140">
        <v>5</v>
      </c>
      <c r="L10" s="137">
        <v>0</v>
      </c>
      <c r="M10" s="137">
        <v>3</v>
      </c>
    </row>
    <row r="11" spans="1:13" ht="12.75" customHeight="1" outlineLevel="2">
      <c r="A11" s="162" t="s">
        <v>6</v>
      </c>
      <c r="B11" s="163" t="s">
        <v>7</v>
      </c>
      <c r="C11" s="143" t="s">
        <v>291</v>
      </c>
      <c r="D11" s="144"/>
      <c r="E11" s="145">
        <v>1</v>
      </c>
      <c r="F11" s="146"/>
      <c r="G11" s="147">
        <f t="shared" si="0"/>
        <v>14</v>
      </c>
      <c r="H11" s="147">
        <f t="shared" si="1"/>
        <v>11</v>
      </c>
      <c r="I11" s="148">
        <v>3</v>
      </c>
      <c r="J11" s="149">
        <v>4</v>
      </c>
      <c r="K11" s="150">
        <v>4</v>
      </c>
      <c r="L11" s="147">
        <v>0</v>
      </c>
      <c r="M11" s="147">
        <v>3</v>
      </c>
    </row>
    <row r="12" spans="1:13" ht="12.75" customHeight="1" outlineLevel="2">
      <c r="A12" s="164" t="s">
        <v>6</v>
      </c>
      <c r="B12" s="165" t="s">
        <v>7</v>
      </c>
      <c r="C12" s="166" t="s">
        <v>292</v>
      </c>
      <c r="D12" s="167"/>
      <c r="E12" s="168">
        <v>1</v>
      </c>
      <c r="F12" s="169"/>
      <c r="G12" s="170">
        <f t="shared" si="0"/>
        <v>17</v>
      </c>
      <c r="H12" s="170">
        <f t="shared" si="1"/>
        <v>15</v>
      </c>
      <c r="I12" s="171">
        <v>5</v>
      </c>
      <c r="J12" s="172">
        <v>5</v>
      </c>
      <c r="K12" s="173">
        <v>5</v>
      </c>
      <c r="L12" s="170">
        <v>0</v>
      </c>
      <c r="M12" s="170">
        <v>2</v>
      </c>
    </row>
    <row r="13" spans="1:13" s="159" customFormat="1" ht="12.75" customHeight="1" outlineLevel="1">
      <c r="A13" s="174" t="s">
        <v>6</v>
      </c>
      <c r="B13" s="175" t="s">
        <v>293</v>
      </c>
      <c r="C13" s="176"/>
      <c r="D13" s="153">
        <f>SUBTOTAL(3,D10:D12)</f>
        <v>0</v>
      </c>
      <c r="E13" s="154">
        <f>SUBTOTAL(9,E10:E12)</f>
        <v>3</v>
      </c>
      <c r="F13" s="155">
        <f aca="true" t="shared" si="3" ref="F13:M13">SUBTOTAL(9,F10:F12)</f>
        <v>0</v>
      </c>
      <c r="G13" s="156">
        <f t="shared" si="3"/>
        <v>49</v>
      </c>
      <c r="H13" s="156">
        <f t="shared" si="3"/>
        <v>41</v>
      </c>
      <c r="I13" s="154">
        <f t="shared" si="3"/>
        <v>13</v>
      </c>
      <c r="J13" s="157">
        <f t="shared" si="3"/>
        <v>14</v>
      </c>
      <c r="K13" s="158">
        <f t="shared" si="3"/>
        <v>14</v>
      </c>
      <c r="L13" s="156">
        <f t="shared" si="3"/>
        <v>0</v>
      </c>
      <c r="M13" s="156">
        <f t="shared" si="3"/>
        <v>8</v>
      </c>
    </row>
    <row r="14" spans="1:13" ht="12.75" customHeight="1" outlineLevel="2">
      <c r="A14" s="160" t="s">
        <v>6</v>
      </c>
      <c r="B14" s="161" t="s">
        <v>14</v>
      </c>
      <c r="C14" s="133" t="s">
        <v>294</v>
      </c>
      <c r="D14" s="134"/>
      <c r="E14" s="135">
        <v>1</v>
      </c>
      <c r="F14" s="136"/>
      <c r="G14" s="137">
        <f t="shared" si="0"/>
        <v>17</v>
      </c>
      <c r="H14" s="137">
        <f t="shared" si="1"/>
        <v>15</v>
      </c>
      <c r="I14" s="138">
        <v>5</v>
      </c>
      <c r="J14" s="139">
        <v>5</v>
      </c>
      <c r="K14" s="140">
        <v>5</v>
      </c>
      <c r="L14" s="137">
        <v>0</v>
      </c>
      <c r="M14" s="137">
        <v>2</v>
      </c>
    </row>
    <row r="15" spans="1:13" ht="12.75" customHeight="1" outlineLevel="2">
      <c r="A15" s="162" t="s">
        <v>6</v>
      </c>
      <c r="B15" s="163" t="s">
        <v>14</v>
      </c>
      <c r="C15" s="143" t="s">
        <v>295</v>
      </c>
      <c r="D15" s="144"/>
      <c r="E15" s="145">
        <v>1</v>
      </c>
      <c r="F15" s="146"/>
      <c r="G15" s="147">
        <f t="shared" si="0"/>
        <v>15</v>
      </c>
      <c r="H15" s="147">
        <f t="shared" si="1"/>
        <v>13</v>
      </c>
      <c r="I15" s="148">
        <v>5</v>
      </c>
      <c r="J15" s="149">
        <v>4</v>
      </c>
      <c r="K15" s="150">
        <v>4</v>
      </c>
      <c r="L15" s="147">
        <v>0</v>
      </c>
      <c r="M15" s="147">
        <v>2</v>
      </c>
    </row>
    <row r="16" spans="1:13" ht="12.75" customHeight="1" outlineLevel="2">
      <c r="A16" s="162" t="s">
        <v>6</v>
      </c>
      <c r="B16" s="163" t="s">
        <v>14</v>
      </c>
      <c r="C16" s="143" t="s">
        <v>296</v>
      </c>
      <c r="D16" s="144"/>
      <c r="E16" s="145">
        <v>1</v>
      </c>
      <c r="F16" s="146"/>
      <c r="G16" s="147">
        <f t="shared" si="0"/>
        <v>22</v>
      </c>
      <c r="H16" s="147">
        <f t="shared" si="1"/>
        <v>18</v>
      </c>
      <c r="I16" s="148">
        <v>6</v>
      </c>
      <c r="J16" s="149">
        <v>6</v>
      </c>
      <c r="K16" s="150">
        <v>6</v>
      </c>
      <c r="L16" s="147">
        <v>0</v>
      </c>
      <c r="M16" s="147">
        <v>4</v>
      </c>
    </row>
    <row r="17" spans="1:13" ht="12.75" customHeight="1" outlineLevel="2">
      <c r="A17" s="164" t="s">
        <v>6</v>
      </c>
      <c r="B17" s="165" t="s">
        <v>14</v>
      </c>
      <c r="C17" s="166" t="s">
        <v>297</v>
      </c>
      <c r="D17" s="167"/>
      <c r="E17" s="168">
        <v>1</v>
      </c>
      <c r="F17" s="169"/>
      <c r="G17" s="170">
        <f t="shared" si="0"/>
        <v>17</v>
      </c>
      <c r="H17" s="170">
        <f t="shared" si="1"/>
        <v>14</v>
      </c>
      <c r="I17" s="171">
        <v>5</v>
      </c>
      <c r="J17" s="172">
        <v>4</v>
      </c>
      <c r="K17" s="173">
        <v>5</v>
      </c>
      <c r="L17" s="170">
        <v>0</v>
      </c>
      <c r="M17" s="170">
        <v>3</v>
      </c>
    </row>
    <row r="18" spans="1:13" s="159" customFormat="1" ht="12.75" customHeight="1" outlineLevel="1">
      <c r="A18" s="174" t="s">
        <v>6</v>
      </c>
      <c r="B18" s="175" t="s">
        <v>298</v>
      </c>
      <c r="C18" s="176"/>
      <c r="D18" s="153">
        <f>SUBTOTAL(3,D14:D17)</f>
        <v>0</v>
      </c>
      <c r="E18" s="154">
        <f>SUBTOTAL(9,E14:E17)</f>
        <v>4</v>
      </c>
      <c r="F18" s="155">
        <f aca="true" t="shared" si="4" ref="F18:M18">SUBTOTAL(9,F14:F17)</f>
        <v>0</v>
      </c>
      <c r="G18" s="156">
        <f t="shared" si="4"/>
        <v>71</v>
      </c>
      <c r="H18" s="156">
        <f t="shared" si="4"/>
        <v>60</v>
      </c>
      <c r="I18" s="154">
        <f t="shared" si="4"/>
        <v>21</v>
      </c>
      <c r="J18" s="157">
        <f t="shared" si="4"/>
        <v>19</v>
      </c>
      <c r="K18" s="155">
        <f t="shared" si="4"/>
        <v>20</v>
      </c>
      <c r="L18" s="156">
        <f t="shared" si="4"/>
        <v>0</v>
      </c>
      <c r="M18" s="156">
        <f t="shared" si="4"/>
        <v>11</v>
      </c>
    </row>
    <row r="19" spans="1:13" ht="12.75" customHeight="1" outlineLevel="2">
      <c r="A19" s="177" t="s">
        <v>6</v>
      </c>
      <c r="B19" s="178" t="s">
        <v>25</v>
      </c>
      <c r="C19" s="179" t="s">
        <v>299</v>
      </c>
      <c r="D19" s="180"/>
      <c r="E19" s="181">
        <v>1</v>
      </c>
      <c r="F19" s="182"/>
      <c r="G19" s="183">
        <f t="shared" si="0"/>
        <v>15</v>
      </c>
      <c r="H19" s="183">
        <f t="shared" si="1"/>
        <v>12</v>
      </c>
      <c r="I19" s="184">
        <v>4</v>
      </c>
      <c r="J19" s="185">
        <v>4</v>
      </c>
      <c r="K19" s="186">
        <v>4</v>
      </c>
      <c r="L19" s="183">
        <v>0</v>
      </c>
      <c r="M19" s="183">
        <v>3</v>
      </c>
    </row>
    <row r="20" spans="1:13" s="159" customFormat="1" ht="12.75" customHeight="1" outlineLevel="1">
      <c r="A20" s="174" t="s">
        <v>6</v>
      </c>
      <c r="B20" s="187" t="s">
        <v>300</v>
      </c>
      <c r="C20" s="176"/>
      <c r="D20" s="153">
        <f>SUBTOTAL(3,D19:D19)</f>
        <v>0</v>
      </c>
      <c r="E20" s="154">
        <f>SUBTOTAL(9,E19:E19)</f>
        <v>1</v>
      </c>
      <c r="F20" s="155">
        <f aca="true" t="shared" si="5" ref="F20:M20">SUBTOTAL(9,F19:F19)</f>
        <v>0</v>
      </c>
      <c r="G20" s="156">
        <f t="shared" si="5"/>
        <v>15</v>
      </c>
      <c r="H20" s="156">
        <f t="shared" si="5"/>
        <v>12</v>
      </c>
      <c r="I20" s="154">
        <f t="shared" si="5"/>
        <v>4</v>
      </c>
      <c r="J20" s="157">
        <f t="shared" si="5"/>
        <v>4</v>
      </c>
      <c r="K20" s="158">
        <f t="shared" si="5"/>
        <v>4</v>
      </c>
      <c r="L20" s="156">
        <f t="shared" si="5"/>
        <v>0</v>
      </c>
      <c r="M20" s="156">
        <f t="shared" si="5"/>
        <v>3</v>
      </c>
    </row>
    <row r="21" spans="1:13" s="159" customFormat="1" ht="12.75">
      <c r="A21" s="151" t="s">
        <v>301</v>
      </c>
      <c r="B21" s="188"/>
      <c r="C21" s="176"/>
      <c r="D21" s="153">
        <f>SUBTOTAL(3,D10:D20)</f>
        <v>0</v>
      </c>
      <c r="E21" s="154">
        <f>SUBTOTAL(9,E10:E20)</f>
        <v>8</v>
      </c>
      <c r="F21" s="155">
        <f aca="true" t="shared" si="6" ref="F21:M21">SUBTOTAL(9,F10:F20)</f>
        <v>0</v>
      </c>
      <c r="G21" s="156">
        <f t="shared" si="6"/>
        <v>135</v>
      </c>
      <c r="H21" s="156">
        <f t="shared" si="6"/>
        <v>113</v>
      </c>
      <c r="I21" s="154">
        <f t="shared" si="6"/>
        <v>38</v>
      </c>
      <c r="J21" s="157">
        <f t="shared" si="6"/>
        <v>37</v>
      </c>
      <c r="K21" s="155">
        <f t="shared" si="6"/>
        <v>38</v>
      </c>
      <c r="L21" s="156">
        <f t="shared" si="6"/>
        <v>0</v>
      </c>
      <c r="M21" s="156">
        <f t="shared" si="6"/>
        <v>22</v>
      </c>
    </row>
    <row r="22" spans="1:13" ht="12.75" customHeight="1" outlineLevel="2">
      <c r="A22" s="160" t="s">
        <v>28</v>
      </c>
      <c r="B22" s="161" t="s">
        <v>29</v>
      </c>
      <c r="C22" s="133" t="s">
        <v>302</v>
      </c>
      <c r="D22" s="134"/>
      <c r="E22" s="135">
        <v>1</v>
      </c>
      <c r="F22" s="136"/>
      <c r="G22" s="137">
        <f t="shared" si="0"/>
        <v>18</v>
      </c>
      <c r="H22" s="137">
        <f t="shared" si="1"/>
        <v>16</v>
      </c>
      <c r="I22" s="138">
        <v>6</v>
      </c>
      <c r="J22" s="139">
        <v>5</v>
      </c>
      <c r="K22" s="140">
        <v>5</v>
      </c>
      <c r="L22" s="137">
        <v>0</v>
      </c>
      <c r="M22" s="137">
        <v>2</v>
      </c>
    </row>
    <row r="23" spans="1:13" ht="12.75" customHeight="1" outlineLevel="2">
      <c r="A23" s="162" t="s">
        <v>28</v>
      </c>
      <c r="B23" s="163" t="s">
        <v>29</v>
      </c>
      <c r="C23" s="143" t="s">
        <v>303</v>
      </c>
      <c r="D23" s="144"/>
      <c r="E23" s="145">
        <v>1</v>
      </c>
      <c r="F23" s="146"/>
      <c r="G23" s="147">
        <f t="shared" si="0"/>
        <v>16</v>
      </c>
      <c r="H23" s="147">
        <f t="shared" si="1"/>
        <v>14</v>
      </c>
      <c r="I23" s="148">
        <v>4</v>
      </c>
      <c r="J23" s="149">
        <v>5</v>
      </c>
      <c r="K23" s="150">
        <v>5</v>
      </c>
      <c r="L23" s="147">
        <v>0</v>
      </c>
      <c r="M23" s="147">
        <v>2</v>
      </c>
    </row>
    <row r="24" spans="1:13" ht="12.75" customHeight="1" outlineLevel="2">
      <c r="A24" s="162" t="s">
        <v>28</v>
      </c>
      <c r="B24" s="163" t="s">
        <v>29</v>
      </c>
      <c r="C24" s="143" t="s">
        <v>304</v>
      </c>
      <c r="D24" s="144"/>
      <c r="E24" s="145">
        <v>1</v>
      </c>
      <c r="F24" s="146"/>
      <c r="G24" s="147">
        <f t="shared" si="0"/>
        <v>9</v>
      </c>
      <c r="H24" s="147">
        <f t="shared" si="1"/>
        <v>7</v>
      </c>
      <c r="I24" s="148">
        <v>3</v>
      </c>
      <c r="J24" s="149">
        <v>2</v>
      </c>
      <c r="K24" s="150">
        <v>2</v>
      </c>
      <c r="L24" s="147">
        <v>0</v>
      </c>
      <c r="M24" s="147">
        <v>2</v>
      </c>
    </row>
    <row r="25" spans="1:13" ht="12.75" customHeight="1" outlineLevel="2">
      <c r="A25" s="162" t="s">
        <v>28</v>
      </c>
      <c r="B25" s="163" t="s">
        <v>29</v>
      </c>
      <c r="C25" s="143" t="s">
        <v>305</v>
      </c>
      <c r="D25" s="144"/>
      <c r="E25" s="145">
        <v>1</v>
      </c>
      <c r="F25" s="146"/>
      <c r="G25" s="147">
        <f t="shared" si="0"/>
        <v>20</v>
      </c>
      <c r="H25" s="147">
        <f t="shared" si="1"/>
        <v>17</v>
      </c>
      <c r="I25" s="148">
        <v>6</v>
      </c>
      <c r="J25" s="149">
        <v>5</v>
      </c>
      <c r="K25" s="150">
        <v>6</v>
      </c>
      <c r="L25" s="147">
        <v>0</v>
      </c>
      <c r="M25" s="147">
        <v>3</v>
      </c>
    </row>
    <row r="26" spans="1:13" ht="12.75" customHeight="1" outlineLevel="2">
      <c r="A26" s="162" t="s">
        <v>28</v>
      </c>
      <c r="B26" s="163" t="s">
        <v>29</v>
      </c>
      <c r="C26" s="143" t="s">
        <v>306</v>
      </c>
      <c r="D26" s="144"/>
      <c r="E26" s="145">
        <v>1</v>
      </c>
      <c r="F26" s="146"/>
      <c r="G26" s="147">
        <f t="shared" si="0"/>
        <v>12</v>
      </c>
      <c r="H26" s="147">
        <f t="shared" si="1"/>
        <v>10</v>
      </c>
      <c r="I26" s="148">
        <v>3</v>
      </c>
      <c r="J26" s="149">
        <v>3</v>
      </c>
      <c r="K26" s="150">
        <v>4</v>
      </c>
      <c r="L26" s="147">
        <v>0</v>
      </c>
      <c r="M26" s="147">
        <v>2</v>
      </c>
    </row>
    <row r="27" spans="1:13" ht="12.75" customHeight="1" outlineLevel="2">
      <c r="A27" s="162" t="s">
        <v>28</v>
      </c>
      <c r="B27" s="163" t="s">
        <v>29</v>
      </c>
      <c r="C27" s="143" t="s">
        <v>307</v>
      </c>
      <c r="D27" s="144"/>
      <c r="E27" s="145">
        <v>1</v>
      </c>
      <c r="F27" s="146"/>
      <c r="G27" s="147">
        <f t="shared" si="0"/>
        <v>19</v>
      </c>
      <c r="H27" s="147">
        <f t="shared" si="1"/>
        <v>15</v>
      </c>
      <c r="I27" s="148">
        <v>5</v>
      </c>
      <c r="J27" s="149">
        <v>5</v>
      </c>
      <c r="K27" s="150">
        <v>5</v>
      </c>
      <c r="L27" s="147">
        <v>0</v>
      </c>
      <c r="M27" s="147">
        <v>4</v>
      </c>
    </row>
    <row r="28" spans="1:13" ht="12.75" customHeight="1" outlineLevel="2">
      <c r="A28" s="162" t="s">
        <v>28</v>
      </c>
      <c r="B28" s="163" t="s">
        <v>29</v>
      </c>
      <c r="C28" s="143" t="s">
        <v>308</v>
      </c>
      <c r="D28" s="144"/>
      <c r="E28" s="145">
        <v>1</v>
      </c>
      <c r="F28" s="146"/>
      <c r="G28" s="147">
        <f t="shared" si="0"/>
        <v>18</v>
      </c>
      <c r="H28" s="147">
        <f t="shared" si="1"/>
        <v>16</v>
      </c>
      <c r="I28" s="148">
        <v>5</v>
      </c>
      <c r="J28" s="149">
        <v>5</v>
      </c>
      <c r="K28" s="150">
        <v>6</v>
      </c>
      <c r="L28" s="147">
        <v>0</v>
      </c>
      <c r="M28" s="147">
        <v>2</v>
      </c>
    </row>
    <row r="29" spans="1:13" ht="12.75" customHeight="1" outlineLevel="2">
      <c r="A29" s="162" t="s">
        <v>28</v>
      </c>
      <c r="B29" s="163" t="s">
        <v>29</v>
      </c>
      <c r="C29" s="143" t="s">
        <v>309</v>
      </c>
      <c r="D29" s="144"/>
      <c r="E29" s="145">
        <v>1</v>
      </c>
      <c r="F29" s="146"/>
      <c r="G29" s="147">
        <f t="shared" si="0"/>
        <v>11</v>
      </c>
      <c r="H29" s="147">
        <f t="shared" si="1"/>
        <v>9</v>
      </c>
      <c r="I29" s="148">
        <v>3</v>
      </c>
      <c r="J29" s="149">
        <v>3</v>
      </c>
      <c r="K29" s="150">
        <v>3</v>
      </c>
      <c r="L29" s="147">
        <v>0</v>
      </c>
      <c r="M29" s="147">
        <v>2</v>
      </c>
    </row>
    <row r="30" spans="1:13" ht="12.75" customHeight="1" outlineLevel="2">
      <c r="A30" s="162" t="s">
        <v>28</v>
      </c>
      <c r="B30" s="163" t="s">
        <v>29</v>
      </c>
      <c r="C30" s="143" t="s">
        <v>310</v>
      </c>
      <c r="D30" s="144"/>
      <c r="E30" s="145">
        <v>1</v>
      </c>
      <c r="F30" s="146"/>
      <c r="G30" s="147">
        <f t="shared" si="0"/>
        <v>27</v>
      </c>
      <c r="H30" s="147">
        <f t="shared" si="1"/>
        <v>23</v>
      </c>
      <c r="I30" s="148">
        <v>8</v>
      </c>
      <c r="J30" s="149">
        <v>8</v>
      </c>
      <c r="K30" s="150">
        <v>7</v>
      </c>
      <c r="L30" s="147">
        <v>0</v>
      </c>
      <c r="M30" s="147">
        <v>4</v>
      </c>
    </row>
    <row r="31" spans="1:13" ht="12.75" customHeight="1" outlineLevel="2">
      <c r="A31" s="164" t="s">
        <v>28</v>
      </c>
      <c r="B31" s="165" t="s">
        <v>29</v>
      </c>
      <c r="C31" s="166" t="s">
        <v>311</v>
      </c>
      <c r="D31" s="167"/>
      <c r="E31" s="168">
        <v>1</v>
      </c>
      <c r="F31" s="169"/>
      <c r="G31" s="170">
        <f t="shared" si="0"/>
        <v>11</v>
      </c>
      <c r="H31" s="170">
        <f t="shared" si="1"/>
        <v>9</v>
      </c>
      <c r="I31" s="171">
        <v>3</v>
      </c>
      <c r="J31" s="172">
        <v>3</v>
      </c>
      <c r="K31" s="173">
        <v>3</v>
      </c>
      <c r="L31" s="170">
        <v>0</v>
      </c>
      <c r="M31" s="170">
        <v>2</v>
      </c>
    </row>
    <row r="32" spans="1:13" s="159" customFormat="1" ht="12.75" customHeight="1" outlineLevel="1">
      <c r="A32" s="174" t="s">
        <v>28</v>
      </c>
      <c r="B32" s="175" t="s">
        <v>312</v>
      </c>
      <c r="C32" s="176"/>
      <c r="D32" s="153">
        <f>SUBTOTAL(3,D22:D31)</f>
        <v>0</v>
      </c>
      <c r="E32" s="154">
        <f>SUBTOTAL(9,E22:E31)</f>
        <v>10</v>
      </c>
      <c r="F32" s="155">
        <f aca="true" t="shared" si="7" ref="F32:M32">SUBTOTAL(9,F22:F31)</f>
        <v>0</v>
      </c>
      <c r="G32" s="156">
        <f t="shared" si="7"/>
        <v>161</v>
      </c>
      <c r="H32" s="156">
        <f t="shared" si="7"/>
        <v>136</v>
      </c>
      <c r="I32" s="154">
        <f t="shared" si="7"/>
        <v>46</v>
      </c>
      <c r="J32" s="157">
        <f t="shared" si="7"/>
        <v>44</v>
      </c>
      <c r="K32" s="155">
        <f t="shared" si="7"/>
        <v>46</v>
      </c>
      <c r="L32" s="156">
        <f t="shared" si="7"/>
        <v>0</v>
      </c>
      <c r="M32" s="156">
        <f t="shared" si="7"/>
        <v>25</v>
      </c>
    </row>
    <row r="33" spans="1:13" ht="12.75" customHeight="1" outlineLevel="2">
      <c r="A33" s="160" t="s">
        <v>28</v>
      </c>
      <c r="B33" s="161" t="s">
        <v>52</v>
      </c>
      <c r="C33" s="133" t="s">
        <v>313</v>
      </c>
      <c r="D33" s="134"/>
      <c r="E33" s="135">
        <v>1</v>
      </c>
      <c r="F33" s="136"/>
      <c r="G33" s="137">
        <f t="shared" si="0"/>
        <v>14</v>
      </c>
      <c r="H33" s="137">
        <f t="shared" si="1"/>
        <v>12</v>
      </c>
      <c r="I33" s="138">
        <v>4</v>
      </c>
      <c r="J33" s="139">
        <v>4</v>
      </c>
      <c r="K33" s="140">
        <v>4</v>
      </c>
      <c r="L33" s="137">
        <v>0</v>
      </c>
      <c r="M33" s="137">
        <v>2</v>
      </c>
    </row>
    <row r="34" spans="1:13" ht="12.75" customHeight="1" outlineLevel="2">
      <c r="A34" s="162" t="s">
        <v>28</v>
      </c>
      <c r="B34" s="163" t="s">
        <v>52</v>
      </c>
      <c r="C34" s="143" t="s">
        <v>314</v>
      </c>
      <c r="D34" s="144"/>
      <c r="E34" s="145">
        <v>1</v>
      </c>
      <c r="F34" s="146"/>
      <c r="G34" s="147">
        <f t="shared" si="0"/>
        <v>14</v>
      </c>
      <c r="H34" s="147">
        <f t="shared" si="1"/>
        <v>12</v>
      </c>
      <c r="I34" s="148">
        <v>4</v>
      </c>
      <c r="J34" s="149">
        <v>4</v>
      </c>
      <c r="K34" s="150">
        <v>4</v>
      </c>
      <c r="L34" s="147">
        <v>0</v>
      </c>
      <c r="M34" s="147">
        <v>2</v>
      </c>
    </row>
    <row r="35" spans="1:13" ht="12.75" customHeight="1" outlineLevel="2">
      <c r="A35" s="162" t="s">
        <v>28</v>
      </c>
      <c r="B35" s="163" t="s">
        <v>52</v>
      </c>
      <c r="C35" s="143" t="s">
        <v>315</v>
      </c>
      <c r="D35" s="144"/>
      <c r="E35" s="145">
        <v>1</v>
      </c>
      <c r="F35" s="146"/>
      <c r="G35" s="147">
        <f t="shared" si="0"/>
        <v>11</v>
      </c>
      <c r="H35" s="147">
        <f t="shared" si="1"/>
        <v>9</v>
      </c>
      <c r="I35" s="148">
        <v>3</v>
      </c>
      <c r="J35" s="149">
        <v>3</v>
      </c>
      <c r="K35" s="150">
        <v>3</v>
      </c>
      <c r="L35" s="147">
        <v>0</v>
      </c>
      <c r="M35" s="147">
        <v>2</v>
      </c>
    </row>
    <row r="36" spans="1:13" ht="12.75" customHeight="1" outlineLevel="2">
      <c r="A36" s="162" t="s">
        <v>28</v>
      </c>
      <c r="B36" s="163" t="s">
        <v>52</v>
      </c>
      <c r="C36" s="143" t="s">
        <v>316</v>
      </c>
      <c r="D36" s="144"/>
      <c r="E36" s="145">
        <v>1</v>
      </c>
      <c r="F36" s="146"/>
      <c r="G36" s="147">
        <f t="shared" si="0"/>
        <v>14</v>
      </c>
      <c r="H36" s="147">
        <f t="shared" si="1"/>
        <v>12</v>
      </c>
      <c r="I36" s="148">
        <v>4</v>
      </c>
      <c r="J36" s="149">
        <v>4</v>
      </c>
      <c r="K36" s="150">
        <v>4</v>
      </c>
      <c r="L36" s="147">
        <v>0</v>
      </c>
      <c r="M36" s="147">
        <v>2</v>
      </c>
    </row>
    <row r="37" spans="1:13" ht="12.75" customHeight="1" outlineLevel="2">
      <c r="A37" s="164" t="s">
        <v>28</v>
      </c>
      <c r="B37" s="165" t="s">
        <v>52</v>
      </c>
      <c r="C37" s="166" t="s">
        <v>317</v>
      </c>
      <c r="D37" s="167"/>
      <c r="E37" s="168">
        <v>1</v>
      </c>
      <c r="F37" s="169"/>
      <c r="G37" s="170">
        <f t="shared" si="0"/>
        <v>12</v>
      </c>
      <c r="H37" s="170">
        <f t="shared" si="1"/>
        <v>10</v>
      </c>
      <c r="I37" s="171">
        <v>3</v>
      </c>
      <c r="J37" s="172">
        <v>4</v>
      </c>
      <c r="K37" s="173">
        <v>3</v>
      </c>
      <c r="L37" s="170">
        <v>0</v>
      </c>
      <c r="M37" s="170">
        <v>2</v>
      </c>
    </row>
    <row r="38" spans="1:13" s="159" customFormat="1" ht="12.75" customHeight="1" outlineLevel="1">
      <c r="A38" s="174" t="s">
        <v>28</v>
      </c>
      <c r="B38" s="175" t="s">
        <v>318</v>
      </c>
      <c r="C38" s="176"/>
      <c r="D38" s="153">
        <f>SUBTOTAL(3,D33:D37)</f>
        <v>0</v>
      </c>
      <c r="E38" s="154">
        <f>SUBTOTAL(9,E33:E37)</f>
        <v>5</v>
      </c>
      <c r="F38" s="155">
        <f aca="true" t="shared" si="8" ref="F38:M38">SUBTOTAL(9,F33:F37)</f>
        <v>0</v>
      </c>
      <c r="G38" s="156">
        <f t="shared" si="8"/>
        <v>65</v>
      </c>
      <c r="H38" s="156">
        <f t="shared" si="8"/>
        <v>55</v>
      </c>
      <c r="I38" s="154">
        <f t="shared" si="8"/>
        <v>18</v>
      </c>
      <c r="J38" s="157">
        <f t="shared" si="8"/>
        <v>19</v>
      </c>
      <c r="K38" s="158">
        <f t="shared" si="8"/>
        <v>18</v>
      </c>
      <c r="L38" s="156">
        <f t="shared" si="8"/>
        <v>0</v>
      </c>
      <c r="M38" s="156">
        <f t="shared" si="8"/>
        <v>10</v>
      </c>
    </row>
    <row r="39" spans="1:13" ht="12.75" customHeight="1" outlineLevel="2">
      <c r="A39" s="160" t="s">
        <v>28</v>
      </c>
      <c r="B39" s="161" t="s">
        <v>63</v>
      </c>
      <c r="C39" s="133" t="s">
        <v>319</v>
      </c>
      <c r="D39" s="134"/>
      <c r="E39" s="135">
        <v>1</v>
      </c>
      <c r="F39" s="136"/>
      <c r="G39" s="137">
        <f t="shared" si="0"/>
        <v>13</v>
      </c>
      <c r="H39" s="137">
        <f t="shared" si="1"/>
        <v>11</v>
      </c>
      <c r="I39" s="138">
        <v>3</v>
      </c>
      <c r="J39" s="139">
        <v>4</v>
      </c>
      <c r="K39" s="140">
        <v>4</v>
      </c>
      <c r="L39" s="137">
        <v>0</v>
      </c>
      <c r="M39" s="137">
        <v>2</v>
      </c>
    </row>
    <row r="40" spans="1:13" ht="12.75" customHeight="1" outlineLevel="2">
      <c r="A40" s="162" t="s">
        <v>28</v>
      </c>
      <c r="B40" s="163" t="s">
        <v>63</v>
      </c>
      <c r="C40" s="143" t="s">
        <v>320</v>
      </c>
      <c r="D40" s="144"/>
      <c r="E40" s="145">
        <v>1</v>
      </c>
      <c r="F40" s="146"/>
      <c r="G40" s="147">
        <f t="shared" si="0"/>
        <v>14</v>
      </c>
      <c r="H40" s="147">
        <f t="shared" si="1"/>
        <v>12</v>
      </c>
      <c r="I40" s="148">
        <v>4</v>
      </c>
      <c r="J40" s="149">
        <v>4</v>
      </c>
      <c r="K40" s="150">
        <v>4</v>
      </c>
      <c r="L40" s="147">
        <v>0</v>
      </c>
      <c r="M40" s="147">
        <v>2</v>
      </c>
    </row>
    <row r="41" spans="1:13" ht="12.75" customHeight="1" outlineLevel="2">
      <c r="A41" s="162" t="s">
        <v>28</v>
      </c>
      <c r="B41" s="163" t="s">
        <v>63</v>
      </c>
      <c r="C41" s="143" t="s">
        <v>321</v>
      </c>
      <c r="D41" s="144"/>
      <c r="E41" s="145">
        <v>1</v>
      </c>
      <c r="F41" s="146"/>
      <c r="G41" s="147">
        <f t="shared" si="0"/>
        <v>18</v>
      </c>
      <c r="H41" s="147">
        <f t="shared" si="1"/>
        <v>16</v>
      </c>
      <c r="I41" s="148">
        <v>5</v>
      </c>
      <c r="J41" s="149">
        <v>5</v>
      </c>
      <c r="K41" s="150">
        <v>6</v>
      </c>
      <c r="L41" s="147">
        <v>0</v>
      </c>
      <c r="M41" s="147">
        <v>2</v>
      </c>
    </row>
    <row r="42" spans="1:13" ht="12.75" customHeight="1" outlineLevel="2">
      <c r="A42" s="164" t="s">
        <v>28</v>
      </c>
      <c r="B42" s="165" t="s">
        <v>63</v>
      </c>
      <c r="C42" s="166" t="s">
        <v>322</v>
      </c>
      <c r="D42" s="167"/>
      <c r="E42" s="168">
        <v>1</v>
      </c>
      <c r="F42" s="169"/>
      <c r="G42" s="170">
        <f t="shared" si="0"/>
        <v>12</v>
      </c>
      <c r="H42" s="170">
        <f t="shared" si="1"/>
        <v>11</v>
      </c>
      <c r="I42" s="171">
        <v>4</v>
      </c>
      <c r="J42" s="172">
        <v>4</v>
      </c>
      <c r="K42" s="173">
        <v>3</v>
      </c>
      <c r="L42" s="170">
        <v>0</v>
      </c>
      <c r="M42" s="170">
        <v>1</v>
      </c>
    </row>
    <row r="43" spans="1:13" s="159" customFormat="1" ht="12.75" customHeight="1" outlineLevel="1">
      <c r="A43" s="174" t="s">
        <v>28</v>
      </c>
      <c r="B43" s="175" t="s">
        <v>323</v>
      </c>
      <c r="C43" s="176"/>
      <c r="D43" s="153">
        <f>SUBTOTAL(3,D39:D42)</f>
        <v>0</v>
      </c>
      <c r="E43" s="154">
        <f>SUBTOTAL(9,E39:E42)</f>
        <v>4</v>
      </c>
      <c r="F43" s="155">
        <f aca="true" t="shared" si="9" ref="F43:M43">SUBTOTAL(9,F39:F42)</f>
        <v>0</v>
      </c>
      <c r="G43" s="156">
        <f t="shared" si="9"/>
        <v>57</v>
      </c>
      <c r="H43" s="156">
        <f t="shared" si="9"/>
        <v>50</v>
      </c>
      <c r="I43" s="154">
        <f t="shared" si="9"/>
        <v>16</v>
      </c>
      <c r="J43" s="157">
        <f t="shared" si="9"/>
        <v>17</v>
      </c>
      <c r="K43" s="155">
        <f t="shared" si="9"/>
        <v>17</v>
      </c>
      <c r="L43" s="156">
        <f t="shared" si="9"/>
        <v>0</v>
      </c>
      <c r="M43" s="156">
        <f t="shared" si="9"/>
        <v>7</v>
      </c>
    </row>
    <row r="44" spans="1:13" ht="12.75" customHeight="1" outlineLevel="2">
      <c r="A44" s="160" t="s">
        <v>28</v>
      </c>
      <c r="B44" s="161" t="s">
        <v>72</v>
      </c>
      <c r="C44" s="133" t="s">
        <v>324</v>
      </c>
      <c r="D44" s="134"/>
      <c r="E44" s="135">
        <v>1</v>
      </c>
      <c r="F44" s="136"/>
      <c r="G44" s="137">
        <f t="shared" si="0"/>
        <v>25</v>
      </c>
      <c r="H44" s="137">
        <f t="shared" si="1"/>
        <v>23</v>
      </c>
      <c r="I44" s="138">
        <v>8</v>
      </c>
      <c r="J44" s="139">
        <v>8</v>
      </c>
      <c r="K44" s="140">
        <v>7</v>
      </c>
      <c r="L44" s="137">
        <v>0</v>
      </c>
      <c r="M44" s="137">
        <v>2</v>
      </c>
    </row>
    <row r="45" spans="1:13" ht="12.75" customHeight="1" outlineLevel="2">
      <c r="A45" s="162" t="s">
        <v>28</v>
      </c>
      <c r="B45" s="163" t="s">
        <v>72</v>
      </c>
      <c r="C45" s="143" t="s">
        <v>325</v>
      </c>
      <c r="D45" s="144"/>
      <c r="E45" s="145">
        <v>1</v>
      </c>
      <c r="F45" s="146"/>
      <c r="G45" s="147">
        <f t="shared" si="0"/>
        <v>21</v>
      </c>
      <c r="H45" s="147">
        <f t="shared" si="1"/>
        <v>19</v>
      </c>
      <c r="I45" s="148">
        <v>7</v>
      </c>
      <c r="J45" s="149">
        <v>6</v>
      </c>
      <c r="K45" s="150">
        <v>6</v>
      </c>
      <c r="L45" s="147">
        <v>0</v>
      </c>
      <c r="M45" s="147">
        <v>2</v>
      </c>
    </row>
    <row r="46" spans="1:13" ht="12.75" customHeight="1" outlineLevel="2">
      <c r="A46" s="164" t="s">
        <v>28</v>
      </c>
      <c r="B46" s="165" t="s">
        <v>72</v>
      </c>
      <c r="C46" s="166" t="s">
        <v>326</v>
      </c>
      <c r="D46" s="167"/>
      <c r="E46" s="168">
        <v>1</v>
      </c>
      <c r="F46" s="169"/>
      <c r="G46" s="170">
        <f t="shared" si="0"/>
        <v>11</v>
      </c>
      <c r="H46" s="170">
        <f t="shared" si="1"/>
        <v>9</v>
      </c>
      <c r="I46" s="171">
        <v>3</v>
      </c>
      <c r="J46" s="172">
        <v>3</v>
      </c>
      <c r="K46" s="173">
        <v>3</v>
      </c>
      <c r="L46" s="170">
        <v>0</v>
      </c>
      <c r="M46" s="170">
        <v>2</v>
      </c>
    </row>
    <row r="47" spans="1:13" s="159" customFormat="1" ht="12.75" customHeight="1" outlineLevel="1">
      <c r="A47" s="174" t="s">
        <v>28</v>
      </c>
      <c r="B47" s="175" t="s">
        <v>327</v>
      </c>
      <c r="C47" s="176"/>
      <c r="D47" s="153">
        <f>SUBTOTAL(3,D44:D46)</f>
        <v>0</v>
      </c>
      <c r="E47" s="154">
        <f>SUBTOTAL(9,E44:E46)</f>
        <v>3</v>
      </c>
      <c r="F47" s="155">
        <f aca="true" t="shared" si="10" ref="F47:M47">SUBTOTAL(9,F44:F46)</f>
        <v>0</v>
      </c>
      <c r="G47" s="156">
        <f t="shared" si="10"/>
        <v>57</v>
      </c>
      <c r="H47" s="156">
        <f t="shared" si="10"/>
        <v>51</v>
      </c>
      <c r="I47" s="154">
        <f t="shared" si="10"/>
        <v>18</v>
      </c>
      <c r="J47" s="157">
        <f t="shared" si="10"/>
        <v>17</v>
      </c>
      <c r="K47" s="158">
        <f t="shared" si="10"/>
        <v>16</v>
      </c>
      <c r="L47" s="156">
        <f t="shared" si="10"/>
        <v>0</v>
      </c>
      <c r="M47" s="156">
        <f t="shared" si="10"/>
        <v>6</v>
      </c>
    </row>
    <row r="48" spans="1:13" ht="12.75" customHeight="1" outlineLevel="2">
      <c r="A48" s="160" t="s">
        <v>28</v>
      </c>
      <c r="B48" s="161" t="s">
        <v>82</v>
      </c>
      <c r="C48" s="133" t="s">
        <v>328</v>
      </c>
      <c r="D48" s="134"/>
      <c r="E48" s="135">
        <v>1</v>
      </c>
      <c r="F48" s="136"/>
      <c r="G48" s="137">
        <f t="shared" si="0"/>
        <v>18</v>
      </c>
      <c r="H48" s="137">
        <f t="shared" si="1"/>
        <v>15</v>
      </c>
      <c r="I48" s="138">
        <v>5</v>
      </c>
      <c r="J48" s="139">
        <v>5</v>
      </c>
      <c r="K48" s="140">
        <v>5</v>
      </c>
      <c r="L48" s="137">
        <v>0</v>
      </c>
      <c r="M48" s="137">
        <v>3</v>
      </c>
    </row>
    <row r="49" spans="1:13" ht="12.75" customHeight="1" outlineLevel="2">
      <c r="A49" s="162" t="s">
        <v>28</v>
      </c>
      <c r="B49" s="163" t="s">
        <v>82</v>
      </c>
      <c r="C49" s="143" t="s">
        <v>329</v>
      </c>
      <c r="D49" s="144"/>
      <c r="E49" s="145">
        <v>1</v>
      </c>
      <c r="F49" s="146"/>
      <c r="G49" s="147">
        <f t="shared" si="0"/>
        <v>17</v>
      </c>
      <c r="H49" s="147">
        <f t="shared" si="1"/>
        <v>15</v>
      </c>
      <c r="I49" s="148">
        <v>5</v>
      </c>
      <c r="J49" s="149">
        <v>5</v>
      </c>
      <c r="K49" s="150">
        <v>5</v>
      </c>
      <c r="L49" s="147">
        <v>0</v>
      </c>
      <c r="M49" s="147">
        <v>2</v>
      </c>
    </row>
    <row r="50" spans="1:13" ht="12.75" customHeight="1" outlineLevel="2">
      <c r="A50" s="162" t="s">
        <v>28</v>
      </c>
      <c r="B50" s="163" t="s">
        <v>82</v>
      </c>
      <c r="C50" s="143" t="s">
        <v>330</v>
      </c>
      <c r="D50" s="144"/>
      <c r="E50" s="145">
        <v>1</v>
      </c>
      <c r="F50" s="146"/>
      <c r="G50" s="147">
        <f t="shared" si="0"/>
        <v>23</v>
      </c>
      <c r="H50" s="147">
        <f t="shared" si="1"/>
        <v>21</v>
      </c>
      <c r="I50" s="148">
        <v>7</v>
      </c>
      <c r="J50" s="149">
        <v>7</v>
      </c>
      <c r="K50" s="150">
        <v>7</v>
      </c>
      <c r="L50" s="147">
        <v>0</v>
      </c>
      <c r="M50" s="147">
        <v>2</v>
      </c>
    </row>
    <row r="51" spans="1:13" ht="12.75" customHeight="1" outlineLevel="2">
      <c r="A51" s="162" t="s">
        <v>28</v>
      </c>
      <c r="B51" s="163" t="s">
        <v>82</v>
      </c>
      <c r="C51" s="143" t="s">
        <v>331</v>
      </c>
      <c r="D51" s="144"/>
      <c r="E51" s="145">
        <v>1</v>
      </c>
      <c r="F51" s="146"/>
      <c r="G51" s="147">
        <f t="shared" si="0"/>
        <v>11</v>
      </c>
      <c r="H51" s="147">
        <f t="shared" si="1"/>
        <v>9</v>
      </c>
      <c r="I51" s="148">
        <v>3</v>
      </c>
      <c r="J51" s="149">
        <v>3</v>
      </c>
      <c r="K51" s="150">
        <v>3</v>
      </c>
      <c r="L51" s="147">
        <v>0</v>
      </c>
      <c r="M51" s="147">
        <v>2</v>
      </c>
    </row>
    <row r="52" spans="1:13" ht="12.75" customHeight="1" outlineLevel="2">
      <c r="A52" s="164" t="s">
        <v>28</v>
      </c>
      <c r="B52" s="165" t="s">
        <v>82</v>
      </c>
      <c r="C52" s="166" t="s">
        <v>332</v>
      </c>
      <c r="D52" s="167"/>
      <c r="E52" s="168">
        <v>1</v>
      </c>
      <c r="F52" s="169"/>
      <c r="G52" s="170">
        <f t="shared" si="0"/>
        <v>8</v>
      </c>
      <c r="H52" s="170">
        <f t="shared" si="1"/>
        <v>7</v>
      </c>
      <c r="I52" s="171">
        <v>3</v>
      </c>
      <c r="J52" s="172">
        <v>2</v>
      </c>
      <c r="K52" s="173">
        <v>2</v>
      </c>
      <c r="L52" s="170">
        <v>0</v>
      </c>
      <c r="M52" s="170">
        <v>1</v>
      </c>
    </row>
    <row r="53" spans="1:13" s="159" customFormat="1" ht="12.75" customHeight="1" outlineLevel="1">
      <c r="A53" s="174" t="s">
        <v>28</v>
      </c>
      <c r="B53" s="175" t="s">
        <v>333</v>
      </c>
      <c r="C53" s="176"/>
      <c r="D53" s="153">
        <f>SUBTOTAL(3,D48:D52)</f>
        <v>0</v>
      </c>
      <c r="E53" s="154">
        <f>SUBTOTAL(9,E48:E52)</f>
        <v>5</v>
      </c>
      <c r="F53" s="155">
        <f aca="true" t="shared" si="11" ref="F53:M53">SUBTOTAL(9,F48:F52)</f>
        <v>0</v>
      </c>
      <c r="G53" s="156">
        <f t="shared" si="11"/>
        <v>77</v>
      </c>
      <c r="H53" s="156">
        <f t="shared" si="11"/>
        <v>67</v>
      </c>
      <c r="I53" s="154">
        <f t="shared" si="11"/>
        <v>23</v>
      </c>
      <c r="J53" s="157">
        <f t="shared" si="11"/>
        <v>22</v>
      </c>
      <c r="K53" s="158">
        <f t="shared" si="11"/>
        <v>22</v>
      </c>
      <c r="L53" s="156">
        <f t="shared" si="11"/>
        <v>0</v>
      </c>
      <c r="M53" s="156">
        <f t="shared" si="11"/>
        <v>10</v>
      </c>
    </row>
    <row r="54" spans="1:13" ht="12.75" customHeight="1" outlineLevel="2">
      <c r="A54" s="177" t="s">
        <v>28</v>
      </c>
      <c r="B54" s="178" t="s">
        <v>96</v>
      </c>
      <c r="C54" s="179" t="s">
        <v>334</v>
      </c>
      <c r="D54" s="180"/>
      <c r="E54" s="181">
        <v>1</v>
      </c>
      <c r="F54" s="182"/>
      <c r="G54" s="183">
        <f t="shared" si="0"/>
        <v>14</v>
      </c>
      <c r="H54" s="183">
        <f t="shared" si="1"/>
        <v>12</v>
      </c>
      <c r="I54" s="184">
        <v>4</v>
      </c>
      <c r="J54" s="185">
        <v>4</v>
      </c>
      <c r="K54" s="186">
        <v>4</v>
      </c>
      <c r="L54" s="183">
        <v>0</v>
      </c>
      <c r="M54" s="183">
        <v>2</v>
      </c>
    </row>
    <row r="55" spans="1:13" s="159" customFormat="1" ht="12.75" customHeight="1" outlineLevel="1">
      <c r="A55" s="174" t="s">
        <v>28</v>
      </c>
      <c r="B55" s="187" t="s">
        <v>335</v>
      </c>
      <c r="C55" s="176"/>
      <c r="D55" s="153">
        <f>SUBTOTAL(3,D54:D54)</f>
        <v>0</v>
      </c>
      <c r="E55" s="154">
        <f>SUBTOTAL(9,E54:E54)</f>
        <v>1</v>
      </c>
      <c r="F55" s="155">
        <f aca="true" t="shared" si="12" ref="F55:M55">SUBTOTAL(9,F54:F54)</f>
        <v>0</v>
      </c>
      <c r="G55" s="156">
        <f t="shared" si="12"/>
        <v>14</v>
      </c>
      <c r="H55" s="156">
        <f t="shared" si="12"/>
        <v>12</v>
      </c>
      <c r="I55" s="154">
        <f t="shared" si="12"/>
        <v>4</v>
      </c>
      <c r="J55" s="157">
        <f t="shared" si="12"/>
        <v>4</v>
      </c>
      <c r="K55" s="158">
        <f t="shared" si="12"/>
        <v>4</v>
      </c>
      <c r="L55" s="156">
        <f t="shared" si="12"/>
        <v>0</v>
      </c>
      <c r="M55" s="156">
        <f t="shared" si="12"/>
        <v>2</v>
      </c>
    </row>
    <row r="56" spans="1:13" ht="12.75" customHeight="1" outlineLevel="2">
      <c r="A56" s="177" t="s">
        <v>28</v>
      </c>
      <c r="B56" s="178" t="s">
        <v>100</v>
      </c>
      <c r="C56" s="179" t="s">
        <v>336</v>
      </c>
      <c r="D56" s="180"/>
      <c r="E56" s="181">
        <v>1</v>
      </c>
      <c r="F56" s="182"/>
      <c r="G56" s="183">
        <f t="shared" si="0"/>
        <v>7</v>
      </c>
      <c r="H56" s="183">
        <f t="shared" si="1"/>
        <v>6</v>
      </c>
      <c r="I56" s="184">
        <v>2</v>
      </c>
      <c r="J56" s="185">
        <v>2</v>
      </c>
      <c r="K56" s="186">
        <v>2</v>
      </c>
      <c r="L56" s="183">
        <v>0</v>
      </c>
      <c r="M56" s="183">
        <v>1</v>
      </c>
    </row>
    <row r="57" spans="1:13" s="159" customFormat="1" ht="12.75" customHeight="1" outlineLevel="1">
      <c r="A57" s="174" t="s">
        <v>28</v>
      </c>
      <c r="B57" s="187" t="s">
        <v>337</v>
      </c>
      <c r="C57" s="176"/>
      <c r="D57" s="153">
        <f>SUBTOTAL(3,D56:D56)</f>
        <v>0</v>
      </c>
      <c r="E57" s="154">
        <f>SUBTOTAL(9,E56:E56)</f>
        <v>1</v>
      </c>
      <c r="F57" s="155">
        <f aca="true" t="shared" si="13" ref="F57:M57">SUBTOTAL(9,F56:F56)</f>
        <v>0</v>
      </c>
      <c r="G57" s="156">
        <f t="shared" si="13"/>
        <v>7</v>
      </c>
      <c r="H57" s="156">
        <f t="shared" si="13"/>
        <v>6</v>
      </c>
      <c r="I57" s="154">
        <f t="shared" si="13"/>
        <v>2</v>
      </c>
      <c r="J57" s="157">
        <f t="shared" si="13"/>
        <v>2</v>
      </c>
      <c r="K57" s="158">
        <f t="shared" si="13"/>
        <v>2</v>
      </c>
      <c r="L57" s="156">
        <f t="shared" si="13"/>
        <v>0</v>
      </c>
      <c r="M57" s="156">
        <f t="shared" si="13"/>
        <v>1</v>
      </c>
    </row>
    <row r="58" spans="1:13" ht="12.75" customHeight="1" outlineLevel="2">
      <c r="A58" s="189" t="s">
        <v>28</v>
      </c>
      <c r="B58" s="190" t="s">
        <v>104</v>
      </c>
      <c r="C58" s="191" t="s">
        <v>338</v>
      </c>
      <c r="D58" s="192"/>
      <c r="E58" s="193">
        <v>1</v>
      </c>
      <c r="F58" s="194"/>
      <c r="G58" s="195">
        <f t="shared" si="0"/>
        <v>10</v>
      </c>
      <c r="H58" s="195">
        <f t="shared" si="1"/>
        <v>8</v>
      </c>
      <c r="I58" s="196">
        <v>2</v>
      </c>
      <c r="J58" s="197">
        <v>3</v>
      </c>
      <c r="K58" s="198">
        <v>3</v>
      </c>
      <c r="L58" s="195">
        <v>0</v>
      </c>
      <c r="M58" s="195">
        <v>2</v>
      </c>
    </row>
    <row r="59" spans="1:13" s="159" customFormat="1" ht="12.75" customHeight="1" outlineLevel="1">
      <c r="A59" s="174" t="s">
        <v>28</v>
      </c>
      <c r="B59" s="187" t="s">
        <v>339</v>
      </c>
      <c r="C59" s="176"/>
      <c r="D59" s="153">
        <f>SUBTOTAL(3,D58:D58)</f>
        <v>0</v>
      </c>
      <c r="E59" s="154">
        <f>SUBTOTAL(9,E58:E58)</f>
        <v>1</v>
      </c>
      <c r="F59" s="155">
        <f aca="true" t="shared" si="14" ref="F59:M59">SUBTOTAL(9,F58:F58)</f>
        <v>0</v>
      </c>
      <c r="G59" s="156">
        <f t="shared" si="14"/>
        <v>10</v>
      </c>
      <c r="H59" s="156">
        <f t="shared" si="14"/>
        <v>8</v>
      </c>
      <c r="I59" s="154">
        <f t="shared" si="14"/>
        <v>2</v>
      </c>
      <c r="J59" s="157">
        <f t="shared" si="14"/>
        <v>3</v>
      </c>
      <c r="K59" s="158">
        <f t="shared" si="14"/>
        <v>3</v>
      </c>
      <c r="L59" s="156">
        <f t="shared" si="14"/>
        <v>0</v>
      </c>
      <c r="M59" s="156">
        <f t="shared" si="14"/>
        <v>2</v>
      </c>
    </row>
    <row r="60" spans="1:13" ht="12.75" customHeight="1" outlineLevel="2">
      <c r="A60" s="160" t="s">
        <v>28</v>
      </c>
      <c r="B60" s="161" t="s">
        <v>107</v>
      </c>
      <c r="C60" s="133" t="s">
        <v>340</v>
      </c>
      <c r="D60" s="134"/>
      <c r="E60" s="135">
        <v>1</v>
      </c>
      <c r="F60" s="136"/>
      <c r="G60" s="137">
        <f t="shared" si="0"/>
        <v>15</v>
      </c>
      <c r="H60" s="137">
        <f t="shared" si="1"/>
        <v>12</v>
      </c>
      <c r="I60" s="138">
        <v>4</v>
      </c>
      <c r="J60" s="139">
        <v>4</v>
      </c>
      <c r="K60" s="140">
        <v>4</v>
      </c>
      <c r="L60" s="137">
        <v>0</v>
      </c>
      <c r="M60" s="137">
        <v>3</v>
      </c>
    </row>
    <row r="61" spans="1:13" ht="12.75" customHeight="1" outlineLevel="2">
      <c r="A61" s="162" t="s">
        <v>28</v>
      </c>
      <c r="B61" s="163" t="s">
        <v>107</v>
      </c>
      <c r="C61" s="143" t="s">
        <v>341</v>
      </c>
      <c r="D61" s="144"/>
      <c r="E61" s="145">
        <v>1</v>
      </c>
      <c r="F61" s="146"/>
      <c r="G61" s="147">
        <f t="shared" si="0"/>
        <v>7</v>
      </c>
      <c r="H61" s="147">
        <f t="shared" si="1"/>
        <v>6</v>
      </c>
      <c r="I61" s="148">
        <v>2</v>
      </c>
      <c r="J61" s="149">
        <v>2</v>
      </c>
      <c r="K61" s="150">
        <v>2</v>
      </c>
      <c r="L61" s="147">
        <v>0</v>
      </c>
      <c r="M61" s="147">
        <v>1</v>
      </c>
    </row>
    <row r="62" spans="1:13" ht="12.75" customHeight="1" outlineLevel="2">
      <c r="A62" s="164" t="s">
        <v>28</v>
      </c>
      <c r="B62" s="165" t="s">
        <v>107</v>
      </c>
      <c r="C62" s="166" t="s">
        <v>342</v>
      </c>
      <c r="D62" s="167"/>
      <c r="E62" s="168">
        <v>1</v>
      </c>
      <c r="F62" s="169"/>
      <c r="G62" s="170">
        <f t="shared" si="0"/>
        <v>17</v>
      </c>
      <c r="H62" s="170">
        <f t="shared" si="1"/>
        <v>15</v>
      </c>
      <c r="I62" s="171">
        <v>5</v>
      </c>
      <c r="J62" s="172">
        <v>5</v>
      </c>
      <c r="K62" s="173">
        <v>5</v>
      </c>
      <c r="L62" s="170">
        <v>0</v>
      </c>
      <c r="M62" s="170">
        <v>2</v>
      </c>
    </row>
    <row r="63" spans="1:13" s="159" customFormat="1" ht="12.75" customHeight="1" outlineLevel="1">
      <c r="A63" s="174" t="s">
        <v>28</v>
      </c>
      <c r="B63" s="175" t="s">
        <v>343</v>
      </c>
      <c r="C63" s="176"/>
      <c r="D63" s="153">
        <f>SUBTOTAL(3,D60:D62)</f>
        <v>0</v>
      </c>
      <c r="E63" s="154">
        <f>SUBTOTAL(9,E60:E62)</f>
        <v>3</v>
      </c>
      <c r="F63" s="155">
        <f aca="true" t="shared" si="15" ref="F63:M63">SUBTOTAL(9,F60:F62)</f>
        <v>0</v>
      </c>
      <c r="G63" s="156">
        <f t="shared" si="15"/>
        <v>39</v>
      </c>
      <c r="H63" s="156">
        <f t="shared" si="15"/>
        <v>33</v>
      </c>
      <c r="I63" s="154">
        <f t="shared" si="15"/>
        <v>11</v>
      </c>
      <c r="J63" s="157">
        <f t="shared" si="15"/>
        <v>11</v>
      </c>
      <c r="K63" s="158">
        <f t="shared" si="15"/>
        <v>11</v>
      </c>
      <c r="L63" s="156">
        <f t="shared" si="15"/>
        <v>0</v>
      </c>
      <c r="M63" s="156">
        <f t="shared" si="15"/>
        <v>6</v>
      </c>
    </row>
    <row r="64" spans="1:13" ht="12.75" customHeight="1" outlineLevel="2">
      <c r="A64" s="160" t="s">
        <v>28</v>
      </c>
      <c r="B64" s="161" t="s">
        <v>113</v>
      </c>
      <c r="C64" s="133" t="s">
        <v>344</v>
      </c>
      <c r="D64" s="134"/>
      <c r="E64" s="125">
        <v>1</v>
      </c>
      <c r="F64" s="136"/>
      <c r="G64" s="137">
        <f t="shared" si="0"/>
        <v>5</v>
      </c>
      <c r="H64" s="137">
        <f t="shared" si="1"/>
        <v>3</v>
      </c>
      <c r="I64" s="138">
        <v>1</v>
      </c>
      <c r="J64" s="139">
        <v>1</v>
      </c>
      <c r="K64" s="140">
        <v>1</v>
      </c>
      <c r="L64" s="137">
        <v>0</v>
      </c>
      <c r="M64" s="137">
        <v>2</v>
      </c>
    </row>
    <row r="65" spans="1:13" ht="12.75" customHeight="1" outlineLevel="2">
      <c r="A65" s="164" t="s">
        <v>28</v>
      </c>
      <c r="B65" s="165" t="s">
        <v>113</v>
      </c>
      <c r="C65" s="166" t="s">
        <v>345</v>
      </c>
      <c r="D65" s="167"/>
      <c r="E65" s="168">
        <v>1</v>
      </c>
      <c r="F65" s="169"/>
      <c r="G65" s="170">
        <f t="shared" si="0"/>
        <v>5</v>
      </c>
      <c r="H65" s="170">
        <f t="shared" si="1"/>
        <v>3</v>
      </c>
      <c r="I65" s="171">
        <v>1</v>
      </c>
      <c r="J65" s="172">
        <v>1</v>
      </c>
      <c r="K65" s="173">
        <v>1</v>
      </c>
      <c r="L65" s="170">
        <v>0</v>
      </c>
      <c r="M65" s="170">
        <v>2</v>
      </c>
    </row>
    <row r="66" spans="1:13" s="159" customFormat="1" ht="12.75" customHeight="1" outlineLevel="1">
      <c r="A66" s="174" t="s">
        <v>28</v>
      </c>
      <c r="B66" s="175" t="s">
        <v>346</v>
      </c>
      <c r="C66" s="176"/>
      <c r="D66" s="153">
        <f>SUBTOTAL(3,D64:D65)</f>
        <v>0</v>
      </c>
      <c r="E66" s="154">
        <f>SUBTOTAL(9,E64:E65)</f>
        <v>2</v>
      </c>
      <c r="F66" s="155">
        <f aca="true" t="shared" si="16" ref="F66:M66">SUBTOTAL(9,F64:F65)</f>
        <v>0</v>
      </c>
      <c r="G66" s="156">
        <f t="shared" si="16"/>
        <v>10</v>
      </c>
      <c r="H66" s="156">
        <f t="shared" si="16"/>
        <v>6</v>
      </c>
      <c r="I66" s="154">
        <f t="shared" si="16"/>
        <v>2</v>
      </c>
      <c r="J66" s="157">
        <f t="shared" si="16"/>
        <v>2</v>
      </c>
      <c r="K66" s="155">
        <f t="shared" si="16"/>
        <v>2</v>
      </c>
      <c r="L66" s="156">
        <f t="shared" si="16"/>
        <v>0</v>
      </c>
      <c r="M66" s="156">
        <f t="shared" si="16"/>
        <v>4</v>
      </c>
    </row>
    <row r="67" spans="1:13" s="159" customFormat="1" ht="12.75">
      <c r="A67" s="151" t="s">
        <v>347</v>
      </c>
      <c r="B67" s="188"/>
      <c r="C67" s="176"/>
      <c r="D67" s="153">
        <f>SUBTOTAL(3,D22:D66)</f>
        <v>0</v>
      </c>
      <c r="E67" s="154">
        <f>SUBTOTAL(9,E22:E66)</f>
        <v>35</v>
      </c>
      <c r="F67" s="155">
        <f aca="true" t="shared" si="17" ref="F67:M67">SUBTOTAL(9,F22:F66)</f>
        <v>0</v>
      </c>
      <c r="G67" s="156">
        <f t="shared" si="17"/>
        <v>497</v>
      </c>
      <c r="H67" s="156">
        <f t="shared" si="17"/>
        <v>424</v>
      </c>
      <c r="I67" s="154">
        <f t="shared" si="17"/>
        <v>142</v>
      </c>
      <c r="J67" s="157">
        <f t="shared" si="17"/>
        <v>141</v>
      </c>
      <c r="K67" s="155">
        <f t="shared" si="17"/>
        <v>141</v>
      </c>
      <c r="L67" s="156">
        <f t="shared" si="17"/>
        <v>0</v>
      </c>
      <c r="M67" s="156">
        <f t="shared" si="17"/>
        <v>73</v>
      </c>
    </row>
    <row r="68" spans="1:13" ht="12.75" customHeight="1" outlineLevel="2">
      <c r="A68" s="160" t="s">
        <v>117</v>
      </c>
      <c r="B68" s="161" t="s">
        <v>118</v>
      </c>
      <c r="C68" s="133" t="s">
        <v>348</v>
      </c>
      <c r="D68" s="134"/>
      <c r="E68" s="135">
        <v>1</v>
      </c>
      <c r="F68" s="136"/>
      <c r="G68" s="137">
        <f t="shared" si="0"/>
        <v>18</v>
      </c>
      <c r="H68" s="137">
        <f t="shared" si="1"/>
        <v>14</v>
      </c>
      <c r="I68" s="138">
        <v>5</v>
      </c>
      <c r="J68" s="139">
        <v>5</v>
      </c>
      <c r="K68" s="140">
        <v>4</v>
      </c>
      <c r="L68" s="137">
        <v>0</v>
      </c>
      <c r="M68" s="137">
        <v>4</v>
      </c>
    </row>
    <row r="69" spans="1:13" ht="12.75" customHeight="1" outlineLevel="2">
      <c r="A69" s="162" t="s">
        <v>117</v>
      </c>
      <c r="B69" s="163" t="s">
        <v>118</v>
      </c>
      <c r="C69" s="143" t="s">
        <v>349</v>
      </c>
      <c r="D69" s="144"/>
      <c r="E69" s="145">
        <v>1</v>
      </c>
      <c r="F69" s="146"/>
      <c r="G69" s="147">
        <f t="shared" si="0"/>
        <v>4</v>
      </c>
      <c r="H69" s="147">
        <f t="shared" si="1"/>
        <v>3</v>
      </c>
      <c r="I69" s="148">
        <v>1</v>
      </c>
      <c r="J69" s="149">
        <v>1</v>
      </c>
      <c r="K69" s="150">
        <v>1</v>
      </c>
      <c r="L69" s="147">
        <v>0</v>
      </c>
      <c r="M69" s="147">
        <v>1</v>
      </c>
    </row>
    <row r="70" spans="1:13" ht="12.75" customHeight="1" outlineLevel="2">
      <c r="A70" s="162" t="s">
        <v>117</v>
      </c>
      <c r="B70" s="163" t="s">
        <v>118</v>
      </c>
      <c r="C70" s="143" t="s">
        <v>350</v>
      </c>
      <c r="D70" s="144"/>
      <c r="E70" s="145">
        <v>1</v>
      </c>
      <c r="F70" s="146"/>
      <c r="G70" s="147">
        <f t="shared" si="0"/>
        <v>12</v>
      </c>
      <c r="H70" s="147">
        <f t="shared" si="1"/>
        <v>9</v>
      </c>
      <c r="I70" s="148">
        <v>3</v>
      </c>
      <c r="J70" s="149">
        <v>3</v>
      </c>
      <c r="K70" s="150">
        <v>3</v>
      </c>
      <c r="L70" s="147">
        <v>0</v>
      </c>
      <c r="M70" s="147">
        <v>3</v>
      </c>
    </row>
    <row r="71" spans="1:13" ht="12.75" customHeight="1" outlineLevel="2">
      <c r="A71" s="162" t="s">
        <v>117</v>
      </c>
      <c r="B71" s="163" t="s">
        <v>118</v>
      </c>
      <c r="C71" s="143" t="s">
        <v>351</v>
      </c>
      <c r="D71" s="144"/>
      <c r="E71" s="145">
        <v>1</v>
      </c>
      <c r="F71" s="146"/>
      <c r="G71" s="147">
        <f aca="true" t="shared" si="18" ref="G71:G128">SUM(H71,L71,M71)</f>
        <v>6</v>
      </c>
      <c r="H71" s="147">
        <f aca="true" t="shared" si="19" ref="H71:H128">SUM(I71:K71)</f>
        <v>4</v>
      </c>
      <c r="I71" s="148">
        <v>2</v>
      </c>
      <c r="J71" s="149">
        <v>1</v>
      </c>
      <c r="K71" s="150">
        <v>1</v>
      </c>
      <c r="L71" s="147">
        <v>0</v>
      </c>
      <c r="M71" s="147">
        <v>2</v>
      </c>
    </row>
    <row r="72" spans="1:13" ht="12.75" customHeight="1" outlineLevel="2">
      <c r="A72" s="162" t="s">
        <v>117</v>
      </c>
      <c r="B72" s="163" t="s">
        <v>118</v>
      </c>
      <c r="C72" s="143" t="s">
        <v>352</v>
      </c>
      <c r="D72" s="144"/>
      <c r="E72" s="145">
        <v>1</v>
      </c>
      <c r="F72" s="146"/>
      <c r="G72" s="147">
        <f t="shared" si="18"/>
        <v>23</v>
      </c>
      <c r="H72" s="147">
        <f t="shared" si="19"/>
        <v>19</v>
      </c>
      <c r="I72" s="148">
        <v>6</v>
      </c>
      <c r="J72" s="149">
        <v>7</v>
      </c>
      <c r="K72" s="150">
        <v>6</v>
      </c>
      <c r="L72" s="147">
        <v>0</v>
      </c>
      <c r="M72" s="147">
        <v>4</v>
      </c>
    </row>
    <row r="73" spans="1:13" ht="12.75" customHeight="1" outlineLevel="2">
      <c r="A73" s="162" t="s">
        <v>117</v>
      </c>
      <c r="B73" s="163" t="s">
        <v>118</v>
      </c>
      <c r="C73" s="143" t="s">
        <v>353</v>
      </c>
      <c r="D73" s="144"/>
      <c r="E73" s="145">
        <v>1</v>
      </c>
      <c r="F73" s="146"/>
      <c r="G73" s="147">
        <f t="shared" si="18"/>
        <v>11</v>
      </c>
      <c r="H73" s="147">
        <f t="shared" si="19"/>
        <v>9</v>
      </c>
      <c r="I73" s="148">
        <v>3</v>
      </c>
      <c r="J73" s="149">
        <v>3</v>
      </c>
      <c r="K73" s="150">
        <v>3</v>
      </c>
      <c r="L73" s="147">
        <v>0</v>
      </c>
      <c r="M73" s="147">
        <v>2</v>
      </c>
    </row>
    <row r="74" spans="1:13" ht="12.75" customHeight="1" outlineLevel="2">
      <c r="A74" s="164" t="s">
        <v>117</v>
      </c>
      <c r="B74" s="165" t="s">
        <v>118</v>
      </c>
      <c r="C74" s="166" t="s">
        <v>354</v>
      </c>
      <c r="D74" s="167"/>
      <c r="E74" s="168">
        <v>1</v>
      </c>
      <c r="F74" s="169"/>
      <c r="G74" s="170">
        <f t="shared" si="18"/>
        <v>12</v>
      </c>
      <c r="H74" s="170">
        <f t="shared" si="19"/>
        <v>9</v>
      </c>
      <c r="I74" s="171">
        <v>3</v>
      </c>
      <c r="J74" s="172">
        <v>3</v>
      </c>
      <c r="K74" s="173">
        <v>3</v>
      </c>
      <c r="L74" s="170">
        <v>0</v>
      </c>
      <c r="M74" s="170">
        <v>3</v>
      </c>
    </row>
    <row r="75" spans="1:13" s="159" customFormat="1" ht="12.75" customHeight="1" outlineLevel="1">
      <c r="A75" s="174" t="s">
        <v>117</v>
      </c>
      <c r="B75" s="175" t="s">
        <v>355</v>
      </c>
      <c r="C75" s="176"/>
      <c r="D75" s="153">
        <f>SUBTOTAL(3,D68:D74)</f>
        <v>0</v>
      </c>
      <c r="E75" s="154">
        <f>SUBTOTAL(9,E68:E74)</f>
        <v>7</v>
      </c>
      <c r="F75" s="155">
        <f aca="true" t="shared" si="20" ref="F75:M75">SUBTOTAL(9,F68:F74)</f>
        <v>0</v>
      </c>
      <c r="G75" s="156">
        <f t="shared" si="20"/>
        <v>86</v>
      </c>
      <c r="H75" s="156">
        <f t="shared" si="20"/>
        <v>67</v>
      </c>
      <c r="I75" s="154">
        <f t="shared" si="20"/>
        <v>23</v>
      </c>
      <c r="J75" s="157">
        <f t="shared" si="20"/>
        <v>23</v>
      </c>
      <c r="K75" s="158">
        <f t="shared" si="20"/>
        <v>21</v>
      </c>
      <c r="L75" s="156">
        <f t="shared" si="20"/>
        <v>0</v>
      </c>
      <c r="M75" s="156">
        <f t="shared" si="20"/>
        <v>19</v>
      </c>
    </row>
    <row r="76" spans="1:13" ht="12.75" customHeight="1" outlineLevel="2">
      <c r="A76" s="160" t="s">
        <v>117</v>
      </c>
      <c r="B76" s="161" t="s">
        <v>136</v>
      </c>
      <c r="C76" s="133" t="s">
        <v>357</v>
      </c>
      <c r="D76" s="134"/>
      <c r="E76" s="135">
        <v>1</v>
      </c>
      <c r="F76" s="136"/>
      <c r="G76" s="137">
        <f t="shared" si="18"/>
        <v>16</v>
      </c>
      <c r="H76" s="137">
        <f t="shared" si="19"/>
        <v>12</v>
      </c>
      <c r="I76" s="138">
        <v>4</v>
      </c>
      <c r="J76" s="139">
        <v>4</v>
      </c>
      <c r="K76" s="140">
        <v>4</v>
      </c>
      <c r="L76" s="137">
        <v>0</v>
      </c>
      <c r="M76" s="137">
        <v>4</v>
      </c>
    </row>
    <row r="77" spans="1:13" ht="12.75" customHeight="1" outlineLevel="2">
      <c r="A77" s="162" t="s">
        <v>117</v>
      </c>
      <c r="B77" s="163" t="s">
        <v>136</v>
      </c>
      <c r="C77" s="143" t="s">
        <v>358</v>
      </c>
      <c r="D77" s="144"/>
      <c r="E77" s="145">
        <v>1</v>
      </c>
      <c r="F77" s="146"/>
      <c r="G77" s="147">
        <f t="shared" si="18"/>
        <v>8</v>
      </c>
      <c r="H77" s="147">
        <f t="shared" si="19"/>
        <v>6</v>
      </c>
      <c r="I77" s="148">
        <v>2</v>
      </c>
      <c r="J77" s="149">
        <v>2</v>
      </c>
      <c r="K77" s="150">
        <v>2</v>
      </c>
      <c r="L77" s="147">
        <v>0</v>
      </c>
      <c r="M77" s="147">
        <v>2</v>
      </c>
    </row>
    <row r="78" spans="1:13" ht="12.75" customHeight="1" outlineLevel="2">
      <c r="A78" s="162" t="s">
        <v>117</v>
      </c>
      <c r="B78" s="163" t="s">
        <v>136</v>
      </c>
      <c r="C78" s="143" t="s">
        <v>359</v>
      </c>
      <c r="D78" s="144"/>
      <c r="E78" s="145">
        <v>1</v>
      </c>
      <c r="F78" s="146"/>
      <c r="G78" s="147">
        <f t="shared" si="18"/>
        <v>4</v>
      </c>
      <c r="H78" s="147">
        <f t="shared" si="19"/>
        <v>3</v>
      </c>
      <c r="I78" s="148">
        <v>1</v>
      </c>
      <c r="J78" s="149">
        <v>1</v>
      </c>
      <c r="K78" s="150">
        <v>1</v>
      </c>
      <c r="L78" s="147">
        <v>0</v>
      </c>
      <c r="M78" s="147">
        <v>1</v>
      </c>
    </row>
    <row r="79" spans="1:13" ht="12.75" customHeight="1" outlineLevel="2">
      <c r="A79" s="162" t="s">
        <v>117</v>
      </c>
      <c r="B79" s="163" t="s">
        <v>136</v>
      </c>
      <c r="C79" s="143" t="s">
        <v>356</v>
      </c>
      <c r="D79" s="144"/>
      <c r="E79" s="145">
        <v>1</v>
      </c>
      <c r="F79" s="146"/>
      <c r="G79" s="147">
        <f t="shared" si="18"/>
        <v>4</v>
      </c>
      <c r="H79" s="147">
        <f t="shared" si="19"/>
        <v>3</v>
      </c>
      <c r="I79" s="148">
        <v>1</v>
      </c>
      <c r="J79" s="149">
        <v>1</v>
      </c>
      <c r="K79" s="150">
        <v>1</v>
      </c>
      <c r="L79" s="147">
        <v>0</v>
      </c>
      <c r="M79" s="147">
        <v>1</v>
      </c>
    </row>
    <row r="80" spans="1:13" ht="12.75" customHeight="1" outlineLevel="2">
      <c r="A80" s="164" t="s">
        <v>117</v>
      </c>
      <c r="B80" s="165" t="s">
        <v>136</v>
      </c>
      <c r="C80" s="166" t="s">
        <v>360</v>
      </c>
      <c r="D80" s="167"/>
      <c r="E80" s="168">
        <v>1</v>
      </c>
      <c r="F80" s="169"/>
      <c r="G80" s="170">
        <f t="shared" si="18"/>
        <v>3</v>
      </c>
      <c r="H80" s="170">
        <f t="shared" si="19"/>
        <v>3</v>
      </c>
      <c r="I80" s="171">
        <v>1</v>
      </c>
      <c r="J80" s="172">
        <v>1</v>
      </c>
      <c r="K80" s="173">
        <v>1</v>
      </c>
      <c r="L80" s="170">
        <v>0</v>
      </c>
      <c r="M80" s="170">
        <v>0</v>
      </c>
    </row>
    <row r="81" spans="1:13" s="159" customFormat="1" ht="12.75" customHeight="1" outlineLevel="1">
      <c r="A81" s="174" t="s">
        <v>117</v>
      </c>
      <c r="B81" s="175" t="s">
        <v>361</v>
      </c>
      <c r="C81" s="176"/>
      <c r="D81" s="153">
        <f>SUBTOTAL(3,D76:D80)</f>
        <v>0</v>
      </c>
      <c r="E81" s="154">
        <f>SUBTOTAL(9,E76:E80)</f>
        <v>5</v>
      </c>
      <c r="F81" s="155">
        <f aca="true" t="shared" si="21" ref="F81:M81">SUBTOTAL(9,F76:F80)</f>
        <v>0</v>
      </c>
      <c r="G81" s="156">
        <f t="shared" si="21"/>
        <v>35</v>
      </c>
      <c r="H81" s="156">
        <f t="shared" si="21"/>
        <v>27</v>
      </c>
      <c r="I81" s="154">
        <f t="shared" si="21"/>
        <v>9</v>
      </c>
      <c r="J81" s="157">
        <f t="shared" si="21"/>
        <v>9</v>
      </c>
      <c r="K81" s="158">
        <f t="shared" si="21"/>
        <v>9</v>
      </c>
      <c r="L81" s="156">
        <f t="shared" si="21"/>
        <v>0</v>
      </c>
      <c r="M81" s="156">
        <f t="shared" si="21"/>
        <v>8</v>
      </c>
    </row>
    <row r="82" spans="1:13" ht="12.75" customHeight="1" outlineLevel="2">
      <c r="A82" s="160" t="s">
        <v>117</v>
      </c>
      <c r="B82" s="161" t="s">
        <v>144</v>
      </c>
      <c r="C82" s="133" t="s">
        <v>362</v>
      </c>
      <c r="D82" s="134"/>
      <c r="E82" s="135">
        <v>1</v>
      </c>
      <c r="F82" s="136"/>
      <c r="G82" s="137">
        <f t="shared" si="18"/>
        <v>8</v>
      </c>
      <c r="H82" s="137">
        <f t="shared" si="19"/>
        <v>6</v>
      </c>
      <c r="I82" s="138">
        <v>2</v>
      </c>
      <c r="J82" s="139">
        <v>2</v>
      </c>
      <c r="K82" s="140">
        <v>2</v>
      </c>
      <c r="L82" s="137">
        <v>0</v>
      </c>
      <c r="M82" s="137">
        <v>2</v>
      </c>
    </row>
    <row r="83" spans="1:13" ht="12.75" customHeight="1" outlineLevel="2">
      <c r="A83" s="162" t="s">
        <v>117</v>
      </c>
      <c r="B83" s="163" t="s">
        <v>144</v>
      </c>
      <c r="C83" s="143" t="s">
        <v>363</v>
      </c>
      <c r="D83" s="144"/>
      <c r="E83" s="145">
        <v>1</v>
      </c>
      <c r="F83" s="146"/>
      <c r="G83" s="147">
        <f t="shared" si="18"/>
        <v>4</v>
      </c>
      <c r="H83" s="147">
        <f t="shared" si="19"/>
        <v>3</v>
      </c>
      <c r="I83" s="148">
        <v>1</v>
      </c>
      <c r="J83" s="149">
        <v>1</v>
      </c>
      <c r="K83" s="150">
        <v>1</v>
      </c>
      <c r="L83" s="147">
        <v>0</v>
      </c>
      <c r="M83" s="147">
        <v>1</v>
      </c>
    </row>
    <row r="84" spans="1:13" ht="12.75" customHeight="1" outlineLevel="2">
      <c r="A84" s="164" t="s">
        <v>117</v>
      </c>
      <c r="B84" s="165" t="s">
        <v>144</v>
      </c>
      <c r="C84" s="166" t="s">
        <v>364</v>
      </c>
      <c r="D84" s="167"/>
      <c r="E84" s="168">
        <v>1</v>
      </c>
      <c r="F84" s="169"/>
      <c r="G84" s="170">
        <f t="shared" si="18"/>
        <v>4</v>
      </c>
      <c r="H84" s="170">
        <f t="shared" si="19"/>
        <v>3</v>
      </c>
      <c r="I84" s="171">
        <v>1</v>
      </c>
      <c r="J84" s="172">
        <v>1</v>
      </c>
      <c r="K84" s="173">
        <v>1</v>
      </c>
      <c r="L84" s="170">
        <v>0</v>
      </c>
      <c r="M84" s="170">
        <v>1</v>
      </c>
    </row>
    <row r="85" spans="1:13" s="159" customFormat="1" ht="12.75" customHeight="1" outlineLevel="1">
      <c r="A85" s="174" t="s">
        <v>117</v>
      </c>
      <c r="B85" s="175" t="s">
        <v>365</v>
      </c>
      <c r="C85" s="176"/>
      <c r="D85" s="153">
        <f>SUBTOTAL(3,D82:D84)</f>
        <v>0</v>
      </c>
      <c r="E85" s="154">
        <f>SUBTOTAL(9,E82:E84)</f>
        <v>3</v>
      </c>
      <c r="F85" s="155">
        <f aca="true" t="shared" si="22" ref="F85:M85">SUBTOTAL(9,F82:F84)</f>
        <v>0</v>
      </c>
      <c r="G85" s="156">
        <f t="shared" si="22"/>
        <v>16</v>
      </c>
      <c r="H85" s="156">
        <f t="shared" si="22"/>
        <v>12</v>
      </c>
      <c r="I85" s="154">
        <f t="shared" si="22"/>
        <v>4</v>
      </c>
      <c r="J85" s="157">
        <f t="shared" si="22"/>
        <v>4</v>
      </c>
      <c r="K85" s="158">
        <f t="shared" si="22"/>
        <v>4</v>
      </c>
      <c r="L85" s="156">
        <f t="shared" si="22"/>
        <v>0</v>
      </c>
      <c r="M85" s="156">
        <f t="shared" si="22"/>
        <v>4</v>
      </c>
    </row>
    <row r="86" spans="1:13" s="159" customFormat="1" ht="12.75">
      <c r="A86" s="151" t="s">
        <v>366</v>
      </c>
      <c r="B86" s="188"/>
      <c r="C86" s="176"/>
      <c r="D86" s="153">
        <f>SUBTOTAL(3,D68:D85)</f>
        <v>0</v>
      </c>
      <c r="E86" s="154">
        <f>SUBTOTAL(9,E68:E85)</f>
        <v>15</v>
      </c>
      <c r="F86" s="155">
        <f aca="true" t="shared" si="23" ref="F86:M86">SUBTOTAL(9,F68:F85)</f>
        <v>0</v>
      </c>
      <c r="G86" s="156">
        <f t="shared" si="23"/>
        <v>137</v>
      </c>
      <c r="H86" s="156">
        <f t="shared" si="23"/>
        <v>106</v>
      </c>
      <c r="I86" s="154">
        <f t="shared" si="23"/>
        <v>36</v>
      </c>
      <c r="J86" s="157">
        <f t="shared" si="23"/>
        <v>36</v>
      </c>
      <c r="K86" s="158">
        <f t="shared" si="23"/>
        <v>34</v>
      </c>
      <c r="L86" s="156">
        <f t="shared" si="23"/>
        <v>0</v>
      </c>
      <c r="M86" s="156">
        <f t="shared" si="23"/>
        <v>31</v>
      </c>
    </row>
    <row r="87" spans="1:13" ht="12.75" customHeight="1" outlineLevel="2">
      <c r="A87" s="160" t="s">
        <v>150</v>
      </c>
      <c r="B87" s="161" t="s">
        <v>151</v>
      </c>
      <c r="C87" s="133" t="s">
        <v>367</v>
      </c>
      <c r="D87" s="134"/>
      <c r="E87" s="135">
        <v>1</v>
      </c>
      <c r="F87" s="136"/>
      <c r="G87" s="137">
        <f t="shared" si="18"/>
        <v>20</v>
      </c>
      <c r="H87" s="137">
        <f t="shared" si="19"/>
        <v>18</v>
      </c>
      <c r="I87" s="138">
        <v>6</v>
      </c>
      <c r="J87" s="139">
        <v>6</v>
      </c>
      <c r="K87" s="140">
        <v>6</v>
      </c>
      <c r="L87" s="137">
        <v>0</v>
      </c>
      <c r="M87" s="137">
        <v>2</v>
      </c>
    </row>
    <row r="88" spans="1:13" ht="12.75" customHeight="1" outlineLevel="2">
      <c r="A88" s="162" t="s">
        <v>150</v>
      </c>
      <c r="B88" s="163" t="s">
        <v>151</v>
      </c>
      <c r="C88" s="143" t="s">
        <v>368</v>
      </c>
      <c r="D88" s="144"/>
      <c r="E88" s="145">
        <v>1</v>
      </c>
      <c r="F88" s="146"/>
      <c r="G88" s="147">
        <f t="shared" si="18"/>
        <v>5</v>
      </c>
      <c r="H88" s="147">
        <f t="shared" si="19"/>
        <v>3</v>
      </c>
      <c r="I88" s="148">
        <v>1</v>
      </c>
      <c r="J88" s="149">
        <v>1</v>
      </c>
      <c r="K88" s="150">
        <v>1</v>
      </c>
      <c r="L88" s="147">
        <v>0</v>
      </c>
      <c r="M88" s="147">
        <v>2</v>
      </c>
    </row>
    <row r="89" spans="1:13" ht="12.75" customHeight="1" outlineLevel="2">
      <c r="A89" s="162" t="s">
        <v>150</v>
      </c>
      <c r="B89" s="163" t="s">
        <v>151</v>
      </c>
      <c r="C89" s="143" t="s">
        <v>369</v>
      </c>
      <c r="D89" s="144"/>
      <c r="E89" s="145">
        <v>1</v>
      </c>
      <c r="F89" s="146"/>
      <c r="G89" s="147">
        <f t="shared" si="18"/>
        <v>4</v>
      </c>
      <c r="H89" s="147">
        <f t="shared" si="19"/>
        <v>3</v>
      </c>
      <c r="I89" s="148">
        <v>1</v>
      </c>
      <c r="J89" s="149">
        <v>1</v>
      </c>
      <c r="K89" s="150">
        <v>1</v>
      </c>
      <c r="L89" s="147">
        <v>0</v>
      </c>
      <c r="M89" s="147">
        <v>1</v>
      </c>
    </row>
    <row r="90" spans="1:13" ht="12.75" customHeight="1" outlineLevel="2">
      <c r="A90" s="162" t="s">
        <v>150</v>
      </c>
      <c r="B90" s="163" t="s">
        <v>151</v>
      </c>
      <c r="C90" s="143" t="s">
        <v>370</v>
      </c>
      <c r="D90" s="144"/>
      <c r="E90" s="145">
        <v>1</v>
      </c>
      <c r="F90" s="146"/>
      <c r="G90" s="147">
        <f t="shared" si="18"/>
        <v>6</v>
      </c>
      <c r="H90" s="147">
        <f t="shared" si="19"/>
        <v>3</v>
      </c>
      <c r="I90" s="148">
        <v>1</v>
      </c>
      <c r="J90" s="149">
        <v>1</v>
      </c>
      <c r="K90" s="150">
        <v>1</v>
      </c>
      <c r="L90" s="147">
        <v>0</v>
      </c>
      <c r="M90" s="147">
        <v>3</v>
      </c>
    </row>
    <row r="91" spans="1:13" ht="12.75" customHeight="1" outlineLevel="2">
      <c r="A91" s="162" t="s">
        <v>150</v>
      </c>
      <c r="B91" s="163" t="s">
        <v>151</v>
      </c>
      <c r="C91" s="143" t="s">
        <v>371</v>
      </c>
      <c r="D91" s="144"/>
      <c r="E91" s="145">
        <v>1</v>
      </c>
      <c r="F91" s="146"/>
      <c r="G91" s="147">
        <f t="shared" si="18"/>
        <v>5</v>
      </c>
      <c r="H91" s="147">
        <f t="shared" si="19"/>
        <v>3</v>
      </c>
      <c r="I91" s="148">
        <v>1</v>
      </c>
      <c r="J91" s="149">
        <v>1</v>
      </c>
      <c r="K91" s="150">
        <v>1</v>
      </c>
      <c r="L91" s="147">
        <v>0</v>
      </c>
      <c r="M91" s="147">
        <v>2</v>
      </c>
    </row>
    <row r="92" spans="1:13" ht="12.75" customHeight="1" outlineLevel="2">
      <c r="A92" s="164" t="s">
        <v>150</v>
      </c>
      <c r="B92" s="165" t="s">
        <v>151</v>
      </c>
      <c r="C92" s="166" t="s">
        <v>372</v>
      </c>
      <c r="D92" s="167"/>
      <c r="E92" s="168">
        <v>1</v>
      </c>
      <c r="F92" s="169"/>
      <c r="G92" s="170">
        <f t="shared" si="18"/>
        <v>5</v>
      </c>
      <c r="H92" s="170">
        <f t="shared" si="19"/>
        <v>3</v>
      </c>
      <c r="I92" s="171">
        <v>1</v>
      </c>
      <c r="J92" s="172">
        <v>1</v>
      </c>
      <c r="K92" s="173">
        <v>1</v>
      </c>
      <c r="L92" s="170">
        <v>0</v>
      </c>
      <c r="M92" s="170">
        <v>2</v>
      </c>
    </row>
    <row r="93" spans="1:13" s="159" customFormat="1" ht="12.75" customHeight="1" outlineLevel="1">
      <c r="A93" s="174" t="s">
        <v>150</v>
      </c>
      <c r="B93" s="175" t="s">
        <v>373</v>
      </c>
      <c r="C93" s="176"/>
      <c r="D93" s="153">
        <f>SUBTOTAL(3,D87:D92)</f>
        <v>0</v>
      </c>
      <c r="E93" s="154">
        <f>SUBTOTAL(9,E87:E92)</f>
        <v>6</v>
      </c>
      <c r="F93" s="155">
        <f aca="true" t="shared" si="24" ref="F93:M93">SUBTOTAL(9,F87:F92)</f>
        <v>0</v>
      </c>
      <c r="G93" s="156">
        <f t="shared" si="24"/>
        <v>45</v>
      </c>
      <c r="H93" s="156">
        <f t="shared" si="24"/>
        <v>33</v>
      </c>
      <c r="I93" s="154">
        <f t="shared" si="24"/>
        <v>11</v>
      </c>
      <c r="J93" s="157">
        <f t="shared" si="24"/>
        <v>11</v>
      </c>
      <c r="K93" s="158">
        <f t="shared" si="24"/>
        <v>11</v>
      </c>
      <c r="L93" s="156">
        <f t="shared" si="24"/>
        <v>0</v>
      </c>
      <c r="M93" s="156">
        <f t="shared" si="24"/>
        <v>12</v>
      </c>
    </row>
    <row r="94" spans="1:13" ht="12.75" customHeight="1" outlineLevel="2">
      <c r="A94" s="160" t="s">
        <v>150</v>
      </c>
      <c r="B94" s="161" t="s">
        <v>161</v>
      </c>
      <c r="C94" s="133" t="s">
        <v>374</v>
      </c>
      <c r="D94" s="134"/>
      <c r="E94" s="135">
        <v>1</v>
      </c>
      <c r="F94" s="136"/>
      <c r="G94" s="137">
        <f t="shared" si="18"/>
        <v>9</v>
      </c>
      <c r="H94" s="137">
        <f t="shared" si="19"/>
        <v>7</v>
      </c>
      <c r="I94" s="138">
        <v>2</v>
      </c>
      <c r="J94" s="139">
        <v>3</v>
      </c>
      <c r="K94" s="140">
        <v>2</v>
      </c>
      <c r="L94" s="137">
        <v>0</v>
      </c>
      <c r="M94" s="137">
        <v>2</v>
      </c>
    </row>
    <row r="95" spans="1:13" ht="12.75" customHeight="1" outlineLevel="2">
      <c r="A95" s="162" t="s">
        <v>150</v>
      </c>
      <c r="B95" s="163" t="s">
        <v>161</v>
      </c>
      <c r="C95" s="143" t="s">
        <v>375</v>
      </c>
      <c r="D95" s="144"/>
      <c r="E95" s="145">
        <v>1</v>
      </c>
      <c r="F95" s="146"/>
      <c r="G95" s="147">
        <f t="shared" si="18"/>
        <v>17</v>
      </c>
      <c r="H95" s="147">
        <f t="shared" si="19"/>
        <v>15</v>
      </c>
      <c r="I95" s="148">
        <v>5</v>
      </c>
      <c r="J95" s="149">
        <v>5</v>
      </c>
      <c r="K95" s="150">
        <v>5</v>
      </c>
      <c r="L95" s="147">
        <v>0</v>
      </c>
      <c r="M95" s="147">
        <v>2</v>
      </c>
    </row>
    <row r="96" spans="1:13" ht="12.75" customHeight="1" outlineLevel="2">
      <c r="A96" s="162" t="s">
        <v>150</v>
      </c>
      <c r="B96" s="163" t="s">
        <v>161</v>
      </c>
      <c r="C96" s="143" t="s">
        <v>376</v>
      </c>
      <c r="D96" s="144"/>
      <c r="E96" s="145">
        <v>1</v>
      </c>
      <c r="F96" s="146"/>
      <c r="G96" s="147">
        <f t="shared" si="18"/>
        <v>11</v>
      </c>
      <c r="H96" s="147">
        <f t="shared" si="19"/>
        <v>9</v>
      </c>
      <c r="I96" s="148">
        <v>3</v>
      </c>
      <c r="J96" s="149">
        <v>3</v>
      </c>
      <c r="K96" s="150">
        <v>3</v>
      </c>
      <c r="L96" s="147">
        <v>0</v>
      </c>
      <c r="M96" s="147">
        <v>2</v>
      </c>
    </row>
    <row r="97" spans="1:13" ht="12.75" customHeight="1" outlineLevel="2">
      <c r="A97" s="162" t="s">
        <v>150</v>
      </c>
      <c r="B97" s="163" t="s">
        <v>161</v>
      </c>
      <c r="C97" s="143" t="s">
        <v>377</v>
      </c>
      <c r="D97" s="144"/>
      <c r="E97" s="145">
        <v>1</v>
      </c>
      <c r="F97" s="146"/>
      <c r="G97" s="147">
        <f t="shared" si="18"/>
        <v>9</v>
      </c>
      <c r="H97" s="147">
        <f t="shared" si="19"/>
        <v>7</v>
      </c>
      <c r="I97" s="148">
        <v>3</v>
      </c>
      <c r="J97" s="149">
        <v>2</v>
      </c>
      <c r="K97" s="150">
        <v>2</v>
      </c>
      <c r="L97" s="147">
        <v>0</v>
      </c>
      <c r="M97" s="147">
        <v>2</v>
      </c>
    </row>
    <row r="98" spans="1:13" ht="12.75" customHeight="1" outlineLevel="2">
      <c r="A98" s="162" t="s">
        <v>150</v>
      </c>
      <c r="B98" s="163" t="s">
        <v>161</v>
      </c>
      <c r="C98" s="143" t="s">
        <v>378</v>
      </c>
      <c r="D98" s="144"/>
      <c r="E98" s="145">
        <v>1</v>
      </c>
      <c r="F98" s="146"/>
      <c r="G98" s="147">
        <f t="shared" si="18"/>
        <v>3</v>
      </c>
      <c r="H98" s="147">
        <f t="shared" si="19"/>
        <v>3</v>
      </c>
      <c r="I98" s="148">
        <v>1</v>
      </c>
      <c r="J98" s="149">
        <v>1</v>
      </c>
      <c r="K98" s="150">
        <v>1</v>
      </c>
      <c r="L98" s="147">
        <v>0</v>
      </c>
      <c r="M98" s="147">
        <v>0</v>
      </c>
    </row>
    <row r="99" spans="1:13" ht="12.75" customHeight="1" outlineLevel="2">
      <c r="A99" s="162" t="s">
        <v>150</v>
      </c>
      <c r="B99" s="163" t="s">
        <v>161</v>
      </c>
      <c r="C99" s="143" t="s">
        <v>379</v>
      </c>
      <c r="D99" s="144"/>
      <c r="E99" s="145">
        <v>1</v>
      </c>
      <c r="F99" s="146"/>
      <c r="G99" s="147">
        <f t="shared" si="18"/>
        <v>19</v>
      </c>
      <c r="H99" s="147">
        <f t="shared" si="19"/>
        <v>16</v>
      </c>
      <c r="I99" s="148">
        <v>5</v>
      </c>
      <c r="J99" s="149">
        <v>5</v>
      </c>
      <c r="K99" s="150">
        <v>6</v>
      </c>
      <c r="L99" s="147">
        <v>0</v>
      </c>
      <c r="M99" s="147">
        <v>3</v>
      </c>
    </row>
    <row r="100" spans="1:13" ht="12.75" customHeight="1" outlineLevel="2">
      <c r="A100" s="162" t="s">
        <v>150</v>
      </c>
      <c r="B100" s="163" t="s">
        <v>161</v>
      </c>
      <c r="C100" s="143" t="s">
        <v>380</v>
      </c>
      <c r="D100" s="144"/>
      <c r="E100" s="145">
        <v>1</v>
      </c>
      <c r="F100" s="146"/>
      <c r="G100" s="147">
        <f t="shared" si="18"/>
        <v>3</v>
      </c>
      <c r="H100" s="147">
        <f t="shared" si="19"/>
        <v>3</v>
      </c>
      <c r="I100" s="148">
        <v>1</v>
      </c>
      <c r="J100" s="149">
        <v>1</v>
      </c>
      <c r="K100" s="150">
        <v>1</v>
      </c>
      <c r="L100" s="147">
        <v>0</v>
      </c>
      <c r="M100" s="147">
        <v>0</v>
      </c>
    </row>
    <row r="101" spans="1:13" ht="12.75" customHeight="1" outlineLevel="2">
      <c r="A101" s="162" t="s">
        <v>150</v>
      </c>
      <c r="B101" s="163" t="s">
        <v>161</v>
      </c>
      <c r="C101" s="143" t="s">
        <v>381</v>
      </c>
      <c r="D101" s="144"/>
      <c r="E101" s="145">
        <v>1</v>
      </c>
      <c r="F101" s="146"/>
      <c r="G101" s="147">
        <f t="shared" si="18"/>
        <v>4</v>
      </c>
      <c r="H101" s="147">
        <f t="shared" si="19"/>
        <v>3</v>
      </c>
      <c r="I101" s="148">
        <v>1</v>
      </c>
      <c r="J101" s="149">
        <v>1</v>
      </c>
      <c r="K101" s="150">
        <v>1</v>
      </c>
      <c r="L101" s="147">
        <v>0</v>
      </c>
      <c r="M101" s="147">
        <v>1</v>
      </c>
    </row>
    <row r="102" spans="1:13" ht="12.75" customHeight="1" outlineLevel="2">
      <c r="A102" s="164" t="s">
        <v>150</v>
      </c>
      <c r="B102" s="165" t="s">
        <v>161</v>
      </c>
      <c r="C102" s="166" t="s">
        <v>382</v>
      </c>
      <c r="D102" s="167"/>
      <c r="E102" s="168">
        <v>1</v>
      </c>
      <c r="F102" s="169"/>
      <c r="G102" s="170">
        <f t="shared" si="18"/>
        <v>5</v>
      </c>
      <c r="H102" s="170">
        <f t="shared" si="19"/>
        <v>4</v>
      </c>
      <c r="I102" s="171">
        <v>1</v>
      </c>
      <c r="J102" s="172">
        <v>2</v>
      </c>
      <c r="K102" s="173">
        <v>1</v>
      </c>
      <c r="L102" s="170">
        <v>0</v>
      </c>
      <c r="M102" s="170">
        <v>1</v>
      </c>
    </row>
    <row r="103" spans="1:13" s="159" customFormat="1" ht="12.75" customHeight="1" outlineLevel="1">
      <c r="A103" s="174" t="s">
        <v>150</v>
      </c>
      <c r="B103" s="175" t="s">
        <v>383</v>
      </c>
      <c r="C103" s="176"/>
      <c r="D103" s="153">
        <f>SUBTOTAL(3,D94:D102)</f>
        <v>0</v>
      </c>
      <c r="E103" s="154">
        <f>SUBTOTAL(9,E94:E102)</f>
        <v>9</v>
      </c>
      <c r="F103" s="155">
        <f aca="true" t="shared" si="25" ref="F103:M103">SUBTOTAL(9,F94:F102)</f>
        <v>0</v>
      </c>
      <c r="G103" s="156">
        <f t="shared" si="25"/>
        <v>80</v>
      </c>
      <c r="H103" s="156">
        <f t="shared" si="25"/>
        <v>67</v>
      </c>
      <c r="I103" s="154">
        <f t="shared" si="25"/>
        <v>22</v>
      </c>
      <c r="J103" s="157">
        <f t="shared" si="25"/>
        <v>23</v>
      </c>
      <c r="K103" s="158">
        <f t="shared" si="25"/>
        <v>22</v>
      </c>
      <c r="L103" s="156">
        <f t="shared" si="25"/>
        <v>0</v>
      </c>
      <c r="M103" s="156">
        <f t="shared" si="25"/>
        <v>13</v>
      </c>
    </row>
    <row r="104" spans="1:13" ht="12.75" customHeight="1" outlineLevel="2">
      <c r="A104" s="160" t="s">
        <v>150</v>
      </c>
      <c r="B104" s="161" t="s">
        <v>181</v>
      </c>
      <c r="C104" s="133" t="s">
        <v>384</v>
      </c>
      <c r="D104" s="134"/>
      <c r="E104" s="135">
        <v>1</v>
      </c>
      <c r="F104" s="136"/>
      <c r="G104" s="137">
        <f t="shared" si="18"/>
        <v>19</v>
      </c>
      <c r="H104" s="137">
        <f t="shared" si="19"/>
        <v>15</v>
      </c>
      <c r="I104" s="138">
        <v>5</v>
      </c>
      <c r="J104" s="139">
        <v>5</v>
      </c>
      <c r="K104" s="140">
        <v>5</v>
      </c>
      <c r="L104" s="137">
        <v>0</v>
      </c>
      <c r="M104" s="137">
        <v>4</v>
      </c>
    </row>
    <row r="105" spans="1:13" ht="12.75" customHeight="1" outlineLevel="2">
      <c r="A105" s="162" t="s">
        <v>150</v>
      </c>
      <c r="B105" s="163" t="s">
        <v>181</v>
      </c>
      <c r="C105" s="143" t="s">
        <v>385</v>
      </c>
      <c r="D105" s="144"/>
      <c r="E105" s="145">
        <v>1</v>
      </c>
      <c r="F105" s="146"/>
      <c r="G105" s="147">
        <f t="shared" si="18"/>
        <v>15</v>
      </c>
      <c r="H105" s="147">
        <f t="shared" si="19"/>
        <v>12</v>
      </c>
      <c r="I105" s="148">
        <v>4</v>
      </c>
      <c r="J105" s="149">
        <v>4</v>
      </c>
      <c r="K105" s="150">
        <v>4</v>
      </c>
      <c r="L105" s="147">
        <v>0</v>
      </c>
      <c r="M105" s="147">
        <v>3</v>
      </c>
    </row>
    <row r="106" spans="1:13" ht="12.75" customHeight="1" outlineLevel="2">
      <c r="A106" s="162" t="s">
        <v>150</v>
      </c>
      <c r="B106" s="163" t="s">
        <v>181</v>
      </c>
      <c r="C106" s="143" t="s">
        <v>386</v>
      </c>
      <c r="D106" s="144"/>
      <c r="E106" s="145">
        <v>1</v>
      </c>
      <c r="F106" s="146"/>
      <c r="G106" s="147">
        <f t="shared" si="18"/>
        <v>6</v>
      </c>
      <c r="H106" s="147">
        <f t="shared" si="19"/>
        <v>4</v>
      </c>
      <c r="I106" s="148">
        <v>1</v>
      </c>
      <c r="J106" s="149">
        <v>1</v>
      </c>
      <c r="K106" s="150">
        <v>2</v>
      </c>
      <c r="L106" s="147">
        <v>0</v>
      </c>
      <c r="M106" s="147">
        <v>2</v>
      </c>
    </row>
    <row r="107" spans="1:13" ht="12.75" customHeight="1" outlineLevel="2">
      <c r="A107" s="162" t="s">
        <v>150</v>
      </c>
      <c r="B107" s="163" t="s">
        <v>181</v>
      </c>
      <c r="C107" s="143" t="s">
        <v>387</v>
      </c>
      <c r="D107" s="144"/>
      <c r="E107" s="145">
        <v>1</v>
      </c>
      <c r="F107" s="146"/>
      <c r="G107" s="147">
        <f t="shared" si="18"/>
        <v>13</v>
      </c>
      <c r="H107" s="147">
        <f t="shared" si="19"/>
        <v>12</v>
      </c>
      <c r="I107" s="148">
        <v>4</v>
      </c>
      <c r="J107" s="149">
        <v>4</v>
      </c>
      <c r="K107" s="150">
        <v>4</v>
      </c>
      <c r="L107" s="147">
        <v>0</v>
      </c>
      <c r="M107" s="147">
        <v>1</v>
      </c>
    </row>
    <row r="108" spans="1:13" ht="12.75" customHeight="1" outlineLevel="2">
      <c r="A108" s="162" t="s">
        <v>150</v>
      </c>
      <c r="B108" s="163" t="s">
        <v>181</v>
      </c>
      <c r="C108" s="143" t="s">
        <v>388</v>
      </c>
      <c r="D108" s="144"/>
      <c r="E108" s="145">
        <v>1</v>
      </c>
      <c r="F108" s="146"/>
      <c r="G108" s="147">
        <f t="shared" si="18"/>
        <v>16</v>
      </c>
      <c r="H108" s="147">
        <f t="shared" si="19"/>
        <v>13</v>
      </c>
      <c r="I108" s="148">
        <v>5</v>
      </c>
      <c r="J108" s="149">
        <v>4</v>
      </c>
      <c r="K108" s="150">
        <v>4</v>
      </c>
      <c r="L108" s="147">
        <v>0</v>
      </c>
      <c r="M108" s="147">
        <v>3</v>
      </c>
    </row>
    <row r="109" spans="1:13" ht="12.75" customHeight="1" outlineLevel="2">
      <c r="A109" s="162" t="s">
        <v>150</v>
      </c>
      <c r="B109" s="163" t="s">
        <v>181</v>
      </c>
      <c r="C109" s="143" t="s">
        <v>389</v>
      </c>
      <c r="D109" s="144"/>
      <c r="E109" s="145">
        <v>1</v>
      </c>
      <c r="F109" s="146"/>
      <c r="G109" s="147">
        <f t="shared" si="18"/>
        <v>5</v>
      </c>
      <c r="H109" s="147">
        <f t="shared" si="19"/>
        <v>5</v>
      </c>
      <c r="I109" s="148">
        <v>2</v>
      </c>
      <c r="J109" s="149">
        <v>1</v>
      </c>
      <c r="K109" s="150">
        <v>2</v>
      </c>
      <c r="L109" s="147">
        <v>0</v>
      </c>
      <c r="M109" s="147">
        <v>0</v>
      </c>
    </row>
    <row r="110" spans="1:13" ht="12.75" customHeight="1" outlineLevel="2">
      <c r="A110" s="164" t="s">
        <v>150</v>
      </c>
      <c r="B110" s="165" t="s">
        <v>181</v>
      </c>
      <c r="C110" s="166" t="s">
        <v>390</v>
      </c>
      <c r="D110" s="167"/>
      <c r="E110" s="168">
        <v>1</v>
      </c>
      <c r="F110" s="169"/>
      <c r="G110" s="170">
        <f t="shared" si="18"/>
        <v>4</v>
      </c>
      <c r="H110" s="170">
        <f t="shared" si="19"/>
        <v>3</v>
      </c>
      <c r="I110" s="171">
        <v>1</v>
      </c>
      <c r="J110" s="172">
        <v>1</v>
      </c>
      <c r="K110" s="173">
        <v>1</v>
      </c>
      <c r="L110" s="170">
        <v>0</v>
      </c>
      <c r="M110" s="170">
        <v>1</v>
      </c>
    </row>
    <row r="111" spans="1:13" s="159" customFormat="1" ht="12.75" customHeight="1" outlineLevel="1">
      <c r="A111" s="174" t="s">
        <v>150</v>
      </c>
      <c r="B111" s="175" t="s">
        <v>391</v>
      </c>
      <c r="C111" s="176"/>
      <c r="D111" s="153">
        <f>SUBTOTAL(3,D104:D110)</f>
        <v>0</v>
      </c>
      <c r="E111" s="154">
        <f>SUBTOTAL(9,E104:E110)</f>
        <v>7</v>
      </c>
      <c r="F111" s="155">
        <f aca="true" t="shared" si="26" ref="F111:M111">SUBTOTAL(9,F104:F110)</f>
        <v>0</v>
      </c>
      <c r="G111" s="156">
        <f t="shared" si="26"/>
        <v>78</v>
      </c>
      <c r="H111" s="156">
        <f t="shared" si="26"/>
        <v>64</v>
      </c>
      <c r="I111" s="154">
        <f t="shared" si="26"/>
        <v>22</v>
      </c>
      <c r="J111" s="157">
        <f t="shared" si="26"/>
        <v>20</v>
      </c>
      <c r="K111" s="158">
        <f t="shared" si="26"/>
        <v>22</v>
      </c>
      <c r="L111" s="156">
        <f t="shared" si="26"/>
        <v>0</v>
      </c>
      <c r="M111" s="156">
        <f t="shared" si="26"/>
        <v>14</v>
      </c>
    </row>
    <row r="112" spans="1:13" s="159" customFormat="1" ht="12.75">
      <c r="A112" s="151" t="s">
        <v>392</v>
      </c>
      <c r="B112" s="188"/>
      <c r="C112" s="176"/>
      <c r="D112" s="153">
        <f>SUBTOTAL(3,D87:D111)</f>
        <v>0</v>
      </c>
      <c r="E112" s="154">
        <f>SUBTOTAL(9,E87:E111)</f>
        <v>22</v>
      </c>
      <c r="F112" s="155">
        <f aca="true" t="shared" si="27" ref="F112:M112">SUBTOTAL(9,F87:F111)</f>
        <v>0</v>
      </c>
      <c r="G112" s="156">
        <f t="shared" si="27"/>
        <v>203</v>
      </c>
      <c r="H112" s="156">
        <f t="shared" si="27"/>
        <v>164</v>
      </c>
      <c r="I112" s="154">
        <f t="shared" si="27"/>
        <v>55</v>
      </c>
      <c r="J112" s="157">
        <f t="shared" si="27"/>
        <v>54</v>
      </c>
      <c r="K112" s="158">
        <f t="shared" si="27"/>
        <v>55</v>
      </c>
      <c r="L112" s="156">
        <f t="shared" si="27"/>
        <v>0</v>
      </c>
      <c r="M112" s="156">
        <f t="shared" si="27"/>
        <v>39</v>
      </c>
    </row>
    <row r="113" spans="1:13" ht="12.75" customHeight="1" outlineLevel="2">
      <c r="A113" s="160" t="s">
        <v>199</v>
      </c>
      <c r="B113" s="161" t="s">
        <v>200</v>
      </c>
      <c r="C113" s="133" t="s">
        <v>393</v>
      </c>
      <c r="D113" s="134"/>
      <c r="E113" s="135">
        <v>1</v>
      </c>
      <c r="F113" s="136"/>
      <c r="G113" s="137">
        <f t="shared" si="18"/>
        <v>11</v>
      </c>
      <c r="H113" s="137">
        <f t="shared" si="19"/>
        <v>9</v>
      </c>
      <c r="I113" s="138">
        <v>3</v>
      </c>
      <c r="J113" s="139">
        <v>3</v>
      </c>
      <c r="K113" s="140">
        <v>3</v>
      </c>
      <c r="L113" s="137">
        <v>0</v>
      </c>
      <c r="M113" s="137">
        <v>2</v>
      </c>
    </row>
    <row r="114" spans="1:13" ht="12.75" customHeight="1" outlineLevel="2">
      <c r="A114" s="162" t="s">
        <v>199</v>
      </c>
      <c r="B114" s="163" t="s">
        <v>200</v>
      </c>
      <c r="C114" s="143" t="s">
        <v>394</v>
      </c>
      <c r="D114" s="144"/>
      <c r="E114" s="145">
        <v>1</v>
      </c>
      <c r="F114" s="146"/>
      <c r="G114" s="147">
        <f t="shared" si="18"/>
        <v>3</v>
      </c>
      <c r="H114" s="147">
        <f t="shared" si="19"/>
        <v>3</v>
      </c>
      <c r="I114" s="148">
        <v>1</v>
      </c>
      <c r="J114" s="149">
        <v>1</v>
      </c>
      <c r="K114" s="150">
        <v>1</v>
      </c>
      <c r="L114" s="147">
        <v>0</v>
      </c>
      <c r="M114" s="147">
        <v>0</v>
      </c>
    </row>
    <row r="115" spans="1:13" s="159" customFormat="1" ht="12.75" customHeight="1" outlineLevel="1">
      <c r="A115" s="174" t="s">
        <v>199</v>
      </c>
      <c r="B115" s="175" t="s">
        <v>395</v>
      </c>
      <c r="C115" s="199"/>
      <c r="D115" s="153">
        <f>SUBTOTAL(3,D113:D114)</f>
        <v>0</v>
      </c>
      <c r="E115" s="154">
        <f>SUBTOTAL(9,E113:E114)</f>
        <v>2</v>
      </c>
      <c r="F115" s="155">
        <f aca="true" t="shared" si="28" ref="F115:M115">SUBTOTAL(9,F113:F114)</f>
        <v>0</v>
      </c>
      <c r="G115" s="156">
        <f t="shared" si="28"/>
        <v>14</v>
      </c>
      <c r="H115" s="156">
        <f t="shared" si="28"/>
        <v>12</v>
      </c>
      <c r="I115" s="154">
        <f t="shared" si="28"/>
        <v>4</v>
      </c>
      <c r="J115" s="157">
        <f t="shared" si="28"/>
        <v>4</v>
      </c>
      <c r="K115" s="158">
        <f t="shared" si="28"/>
        <v>4</v>
      </c>
      <c r="L115" s="156">
        <f t="shared" si="28"/>
        <v>0</v>
      </c>
      <c r="M115" s="156">
        <f t="shared" si="28"/>
        <v>2</v>
      </c>
    </row>
    <row r="116" spans="1:13" ht="12.75" customHeight="1" outlineLevel="2">
      <c r="A116" s="160" t="s">
        <v>199</v>
      </c>
      <c r="B116" s="161" t="s">
        <v>207</v>
      </c>
      <c r="C116" s="133" t="s">
        <v>396</v>
      </c>
      <c r="D116" s="134"/>
      <c r="E116" s="135">
        <v>1</v>
      </c>
      <c r="F116" s="136"/>
      <c r="G116" s="137">
        <f t="shared" si="18"/>
        <v>14</v>
      </c>
      <c r="H116" s="137">
        <f t="shared" si="19"/>
        <v>11</v>
      </c>
      <c r="I116" s="487">
        <v>3</v>
      </c>
      <c r="J116" s="488">
        <v>4</v>
      </c>
      <c r="K116" s="140">
        <v>4</v>
      </c>
      <c r="L116" s="137">
        <v>0</v>
      </c>
      <c r="M116" s="137">
        <v>3</v>
      </c>
    </row>
    <row r="117" spans="1:13" ht="12.75" customHeight="1" outlineLevel="2">
      <c r="A117" s="162" t="s">
        <v>199</v>
      </c>
      <c r="B117" s="163" t="s">
        <v>207</v>
      </c>
      <c r="C117" s="143" t="s">
        <v>397</v>
      </c>
      <c r="D117" s="144"/>
      <c r="E117" s="145">
        <v>1</v>
      </c>
      <c r="F117" s="146"/>
      <c r="G117" s="147">
        <f t="shared" si="18"/>
        <v>11</v>
      </c>
      <c r="H117" s="147">
        <f t="shared" si="19"/>
        <v>9</v>
      </c>
      <c r="I117" s="148">
        <v>3</v>
      </c>
      <c r="J117" s="149">
        <v>3</v>
      </c>
      <c r="K117" s="150">
        <v>3</v>
      </c>
      <c r="L117" s="147">
        <v>0</v>
      </c>
      <c r="M117" s="147">
        <v>2</v>
      </c>
    </row>
    <row r="118" spans="1:13" ht="12.75" customHeight="1" outlineLevel="2">
      <c r="A118" s="162" t="s">
        <v>199</v>
      </c>
      <c r="B118" s="163" t="s">
        <v>207</v>
      </c>
      <c r="C118" s="143" t="s">
        <v>398</v>
      </c>
      <c r="D118" s="144"/>
      <c r="E118" s="145">
        <v>1</v>
      </c>
      <c r="F118" s="146"/>
      <c r="G118" s="147">
        <f t="shared" si="18"/>
        <v>13</v>
      </c>
      <c r="H118" s="147">
        <f t="shared" si="19"/>
        <v>11</v>
      </c>
      <c r="I118" s="148">
        <v>3</v>
      </c>
      <c r="J118" s="149">
        <v>4</v>
      </c>
      <c r="K118" s="150">
        <v>4</v>
      </c>
      <c r="L118" s="147">
        <v>0</v>
      </c>
      <c r="M118" s="147">
        <v>2</v>
      </c>
    </row>
    <row r="119" spans="1:13" ht="12.75" customHeight="1" outlineLevel="2">
      <c r="A119" s="162" t="s">
        <v>199</v>
      </c>
      <c r="B119" s="163" t="s">
        <v>207</v>
      </c>
      <c r="C119" s="143" t="s">
        <v>399</v>
      </c>
      <c r="D119" s="144"/>
      <c r="E119" s="145">
        <v>1</v>
      </c>
      <c r="F119" s="146"/>
      <c r="G119" s="147">
        <f t="shared" si="18"/>
        <v>7</v>
      </c>
      <c r="H119" s="147">
        <f t="shared" si="19"/>
        <v>5</v>
      </c>
      <c r="I119" s="148">
        <v>2</v>
      </c>
      <c r="J119" s="149">
        <v>1</v>
      </c>
      <c r="K119" s="150">
        <v>2</v>
      </c>
      <c r="L119" s="147">
        <v>0</v>
      </c>
      <c r="M119" s="147">
        <v>2</v>
      </c>
    </row>
    <row r="120" spans="1:13" ht="12.75" customHeight="1" outlineLevel="2">
      <c r="A120" s="162" t="s">
        <v>199</v>
      </c>
      <c r="B120" s="163" t="s">
        <v>207</v>
      </c>
      <c r="C120" s="143" t="s">
        <v>400</v>
      </c>
      <c r="D120" s="144"/>
      <c r="E120" s="145">
        <v>1</v>
      </c>
      <c r="F120" s="146"/>
      <c r="G120" s="147">
        <f t="shared" si="18"/>
        <v>8</v>
      </c>
      <c r="H120" s="147">
        <f t="shared" si="19"/>
        <v>7</v>
      </c>
      <c r="I120" s="148">
        <v>2</v>
      </c>
      <c r="J120" s="149">
        <v>3</v>
      </c>
      <c r="K120" s="150">
        <v>2</v>
      </c>
      <c r="L120" s="147">
        <v>0</v>
      </c>
      <c r="M120" s="147">
        <v>1</v>
      </c>
    </row>
    <row r="121" spans="1:13" ht="12.75" customHeight="1" outlineLevel="2">
      <c r="A121" s="164" t="s">
        <v>199</v>
      </c>
      <c r="B121" s="165" t="s">
        <v>207</v>
      </c>
      <c r="C121" s="166" t="s">
        <v>401</v>
      </c>
      <c r="D121" s="167"/>
      <c r="E121" s="168">
        <v>1</v>
      </c>
      <c r="F121" s="169"/>
      <c r="G121" s="170">
        <f t="shared" si="18"/>
        <v>5</v>
      </c>
      <c r="H121" s="170">
        <f t="shared" si="19"/>
        <v>3</v>
      </c>
      <c r="I121" s="171">
        <v>1</v>
      </c>
      <c r="J121" s="172">
        <v>1</v>
      </c>
      <c r="K121" s="173">
        <v>1</v>
      </c>
      <c r="L121" s="170">
        <v>0</v>
      </c>
      <c r="M121" s="170">
        <v>2</v>
      </c>
    </row>
    <row r="122" spans="1:13" s="159" customFormat="1" ht="12.75" customHeight="1" outlineLevel="1">
      <c r="A122" s="174" t="s">
        <v>199</v>
      </c>
      <c r="B122" s="175" t="s">
        <v>402</v>
      </c>
      <c r="C122" s="176"/>
      <c r="D122" s="153">
        <f>SUBTOTAL(3,D116:D121)</f>
        <v>0</v>
      </c>
      <c r="E122" s="154">
        <f>SUBTOTAL(9,E116:E121)</f>
        <v>6</v>
      </c>
      <c r="F122" s="155">
        <f aca="true" t="shared" si="29" ref="F122:M122">SUBTOTAL(9,F116:F121)</f>
        <v>0</v>
      </c>
      <c r="G122" s="156">
        <f t="shared" si="29"/>
        <v>58</v>
      </c>
      <c r="H122" s="156">
        <f t="shared" si="29"/>
        <v>46</v>
      </c>
      <c r="I122" s="154">
        <f t="shared" si="29"/>
        <v>14</v>
      </c>
      <c r="J122" s="157">
        <f t="shared" si="29"/>
        <v>16</v>
      </c>
      <c r="K122" s="158">
        <f t="shared" si="29"/>
        <v>16</v>
      </c>
      <c r="L122" s="156">
        <f t="shared" si="29"/>
        <v>0</v>
      </c>
      <c r="M122" s="156">
        <f t="shared" si="29"/>
        <v>12</v>
      </c>
    </row>
    <row r="123" spans="1:13" ht="12.75" customHeight="1" outlineLevel="2">
      <c r="A123" s="177" t="s">
        <v>199</v>
      </c>
      <c r="B123" s="178" t="s">
        <v>223</v>
      </c>
      <c r="C123" s="179" t="s">
        <v>403</v>
      </c>
      <c r="D123" s="180"/>
      <c r="E123" s="181">
        <v>1</v>
      </c>
      <c r="F123" s="182"/>
      <c r="G123" s="183">
        <f t="shared" si="18"/>
        <v>4</v>
      </c>
      <c r="H123" s="183">
        <f t="shared" si="19"/>
        <v>3</v>
      </c>
      <c r="I123" s="184">
        <v>1</v>
      </c>
      <c r="J123" s="185">
        <v>1</v>
      </c>
      <c r="K123" s="186">
        <v>1</v>
      </c>
      <c r="L123" s="183">
        <v>0</v>
      </c>
      <c r="M123" s="183">
        <v>1</v>
      </c>
    </row>
    <row r="124" spans="1:13" s="159" customFormat="1" ht="12.75" customHeight="1" outlineLevel="1">
      <c r="A124" s="174" t="s">
        <v>199</v>
      </c>
      <c r="B124" s="187" t="s">
        <v>404</v>
      </c>
      <c r="C124" s="176"/>
      <c r="D124" s="153">
        <f>SUBTOTAL(3,D123:D123)</f>
        <v>0</v>
      </c>
      <c r="E124" s="154">
        <f>SUBTOTAL(9,E123:E123)</f>
        <v>1</v>
      </c>
      <c r="F124" s="155">
        <f aca="true" t="shared" si="30" ref="F124:M124">SUBTOTAL(9,F123:F123)</f>
        <v>0</v>
      </c>
      <c r="G124" s="156">
        <f t="shared" si="30"/>
        <v>4</v>
      </c>
      <c r="H124" s="156">
        <f t="shared" si="30"/>
        <v>3</v>
      </c>
      <c r="I124" s="154">
        <f t="shared" si="30"/>
        <v>1</v>
      </c>
      <c r="J124" s="157">
        <f t="shared" si="30"/>
        <v>1</v>
      </c>
      <c r="K124" s="158">
        <f t="shared" si="30"/>
        <v>1</v>
      </c>
      <c r="L124" s="156">
        <f t="shared" si="30"/>
        <v>0</v>
      </c>
      <c r="M124" s="156">
        <f t="shared" si="30"/>
        <v>1</v>
      </c>
    </row>
    <row r="125" spans="1:13" ht="12.75" customHeight="1" outlineLevel="2">
      <c r="A125" s="160" t="s">
        <v>199</v>
      </c>
      <c r="B125" s="161" t="s">
        <v>226</v>
      </c>
      <c r="C125" s="133" t="s">
        <v>405</v>
      </c>
      <c r="D125" s="134"/>
      <c r="E125" s="135">
        <v>1</v>
      </c>
      <c r="F125" s="136"/>
      <c r="G125" s="137">
        <f t="shared" si="18"/>
        <v>8</v>
      </c>
      <c r="H125" s="137">
        <f t="shared" si="19"/>
        <v>6</v>
      </c>
      <c r="I125" s="138">
        <v>2</v>
      </c>
      <c r="J125" s="139">
        <v>2</v>
      </c>
      <c r="K125" s="140">
        <v>2</v>
      </c>
      <c r="L125" s="137">
        <v>0</v>
      </c>
      <c r="M125" s="137">
        <v>2</v>
      </c>
    </row>
    <row r="126" spans="1:13" ht="12.75" customHeight="1" outlineLevel="2">
      <c r="A126" s="164" t="s">
        <v>199</v>
      </c>
      <c r="B126" s="165" t="s">
        <v>226</v>
      </c>
      <c r="C126" s="166" t="s">
        <v>406</v>
      </c>
      <c r="D126" s="167"/>
      <c r="E126" s="168">
        <v>1</v>
      </c>
      <c r="F126" s="169"/>
      <c r="G126" s="170">
        <f t="shared" si="18"/>
        <v>12</v>
      </c>
      <c r="H126" s="170">
        <f t="shared" si="19"/>
        <v>9</v>
      </c>
      <c r="I126" s="171">
        <v>3</v>
      </c>
      <c r="J126" s="172">
        <v>3</v>
      </c>
      <c r="K126" s="173">
        <v>3</v>
      </c>
      <c r="L126" s="170">
        <v>0</v>
      </c>
      <c r="M126" s="170">
        <v>3</v>
      </c>
    </row>
    <row r="127" spans="1:13" s="159" customFormat="1" ht="12.75" customHeight="1" outlineLevel="1">
      <c r="A127" s="174" t="s">
        <v>199</v>
      </c>
      <c r="B127" s="175" t="s">
        <v>407</v>
      </c>
      <c r="C127" s="176"/>
      <c r="D127" s="153">
        <f>SUBTOTAL(3,D125:D126)</f>
        <v>0</v>
      </c>
      <c r="E127" s="154">
        <f aca="true" t="shared" si="31" ref="E127:M127">SUBTOTAL(9,E125:E126)</f>
        <v>2</v>
      </c>
      <c r="F127" s="155">
        <f t="shared" si="31"/>
        <v>0</v>
      </c>
      <c r="G127" s="156">
        <f t="shared" si="31"/>
        <v>20</v>
      </c>
      <c r="H127" s="156">
        <f t="shared" si="31"/>
        <v>15</v>
      </c>
      <c r="I127" s="154">
        <f t="shared" si="31"/>
        <v>5</v>
      </c>
      <c r="J127" s="157">
        <f t="shared" si="31"/>
        <v>5</v>
      </c>
      <c r="K127" s="158">
        <f t="shared" si="31"/>
        <v>5</v>
      </c>
      <c r="L127" s="156">
        <f t="shared" si="31"/>
        <v>0</v>
      </c>
      <c r="M127" s="156">
        <f t="shared" si="31"/>
        <v>5</v>
      </c>
    </row>
    <row r="128" spans="1:13" ht="12.75" customHeight="1" outlineLevel="2">
      <c r="A128" s="177" t="s">
        <v>199</v>
      </c>
      <c r="B128" s="178" t="s">
        <v>408</v>
      </c>
      <c r="C128" s="179" t="s">
        <v>409</v>
      </c>
      <c r="D128" s="180"/>
      <c r="E128" s="181">
        <v>1</v>
      </c>
      <c r="F128" s="182"/>
      <c r="G128" s="183">
        <f t="shared" si="18"/>
        <v>11</v>
      </c>
      <c r="H128" s="183">
        <f t="shared" si="19"/>
        <v>9</v>
      </c>
      <c r="I128" s="184">
        <v>3</v>
      </c>
      <c r="J128" s="185">
        <v>3</v>
      </c>
      <c r="K128" s="186">
        <v>3</v>
      </c>
      <c r="L128" s="183">
        <v>0</v>
      </c>
      <c r="M128" s="183">
        <v>2</v>
      </c>
    </row>
    <row r="129" spans="1:13" s="159" customFormat="1" ht="12.75" customHeight="1" outlineLevel="1">
      <c r="A129" s="174" t="s">
        <v>199</v>
      </c>
      <c r="B129" s="200" t="s">
        <v>410</v>
      </c>
      <c r="C129" s="176"/>
      <c r="D129" s="153">
        <f>SUBTOTAL(3,D128:D128)</f>
        <v>0</v>
      </c>
      <c r="E129" s="154">
        <f>SUBTOTAL(9,E128:E128)</f>
        <v>1</v>
      </c>
      <c r="F129" s="155">
        <f>SUBTOTAL(9,F128:F128)</f>
        <v>0</v>
      </c>
      <c r="G129" s="156">
        <f>SUBTOTAL(9,G128)</f>
        <v>11</v>
      </c>
      <c r="H129" s="156">
        <f aca="true" t="shared" si="32" ref="H129:M129">SUBTOTAL(9,H128)</f>
        <v>9</v>
      </c>
      <c r="I129" s="154">
        <f t="shared" si="32"/>
        <v>3</v>
      </c>
      <c r="J129" s="157">
        <f t="shared" si="32"/>
        <v>3</v>
      </c>
      <c r="K129" s="158">
        <f t="shared" si="32"/>
        <v>3</v>
      </c>
      <c r="L129" s="156">
        <f t="shared" si="32"/>
        <v>0</v>
      </c>
      <c r="M129" s="156">
        <f t="shared" si="32"/>
        <v>2</v>
      </c>
    </row>
    <row r="130" spans="1:13" s="159" customFormat="1" ht="12.75">
      <c r="A130" s="151" t="s">
        <v>411</v>
      </c>
      <c r="B130" s="188"/>
      <c r="C130" s="176"/>
      <c r="D130" s="153">
        <f>SUBTOTAL(3,D113:D129)</f>
        <v>0</v>
      </c>
      <c r="E130" s="154">
        <f>SUBTOTAL(9,E113:E129)</f>
        <v>12</v>
      </c>
      <c r="F130" s="155">
        <f aca="true" t="shared" si="33" ref="F130:M130">SUBTOTAL(9,F113:F129)</f>
        <v>0</v>
      </c>
      <c r="G130" s="156">
        <f>SUBTOTAL(9,G113:G129)</f>
        <v>107</v>
      </c>
      <c r="H130" s="156">
        <f t="shared" si="33"/>
        <v>85</v>
      </c>
      <c r="I130" s="154">
        <f t="shared" si="33"/>
        <v>27</v>
      </c>
      <c r="J130" s="157">
        <f t="shared" si="33"/>
        <v>29</v>
      </c>
      <c r="K130" s="158">
        <f t="shared" si="33"/>
        <v>29</v>
      </c>
      <c r="L130" s="156">
        <f t="shared" si="33"/>
        <v>0</v>
      </c>
      <c r="M130" s="156">
        <f t="shared" si="33"/>
        <v>22</v>
      </c>
    </row>
    <row r="131" spans="1:13" s="159" customFormat="1" ht="12.75">
      <c r="A131" s="151" t="s">
        <v>412</v>
      </c>
      <c r="B131" s="188"/>
      <c r="C131" s="176"/>
      <c r="D131" s="153">
        <f>SUBTOTAL(3,D10:D130)</f>
        <v>0</v>
      </c>
      <c r="E131" s="154">
        <f>SUBTOTAL(9,E10:E130)</f>
        <v>92</v>
      </c>
      <c r="F131" s="155">
        <f aca="true" t="shared" si="34" ref="F131:M131">SUBTOTAL(9,F10:F130)</f>
        <v>0</v>
      </c>
      <c r="G131" s="156">
        <f t="shared" si="34"/>
        <v>1079</v>
      </c>
      <c r="H131" s="156">
        <f t="shared" si="34"/>
        <v>892</v>
      </c>
      <c r="I131" s="154">
        <f t="shared" si="34"/>
        <v>298</v>
      </c>
      <c r="J131" s="157">
        <f t="shared" si="34"/>
        <v>297</v>
      </c>
      <c r="K131" s="158">
        <f t="shared" si="34"/>
        <v>297</v>
      </c>
      <c r="L131" s="156">
        <f t="shared" si="34"/>
        <v>0</v>
      </c>
      <c r="M131" s="156">
        <f t="shared" si="34"/>
        <v>187</v>
      </c>
    </row>
    <row r="132" spans="1:13" s="159" customFormat="1" ht="12.75">
      <c r="A132" s="151" t="s">
        <v>413</v>
      </c>
      <c r="B132" s="188"/>
      <c r="C132" s="176"/>
      <c r="D132" s="153">
        <f>SUBTOTAL(3,D5:D131)</f>
        <v>0</v>
      </c>
      <c r="E132" s="154">
        <f>SUBTOTAL(9,E5:E131)</f>
        <v>96</v>
      </c>
      <c r="F132" s="155">
        <f aca="true" t="shared" si="35" ref="F132:M132">SUBTOTAL(9,F5:F131)</f>
        <v>0</v>
      </c>
      <c r="G132" s="156">
        <f t="shared" si="35"/>
        <v>1093</v>
      </c>
      <c r="H132" s="156">
        <f t="shared" si="35"/>
        <v>906</v>
      </c>
      <c r="I132" s="154">
        <f t="shared" si="35"/>
        <v>303</v>
      </c>
      <c r="J132" s="157">
        <f t="shared" si="35"/>
        <v>302</v>
      </c>
      <c r="K132" s="158">
        <f t="shared" si="35"/>
        <v>301</v>
      </c>
      <c r="L132" s="156">
        <f t="shared" si="35"/>
        <v>0</v>
      </c>
      <c r="M132" s="156">
        <f t="shared" si="35"/>
        <v>187</v>
      </c>
    </row>
    <row r="133" spans="1:13" s="159" customFormat="1" ht="12.75">
      <c r="A133" s="151" t="s">
        <v>577</v>
      </c>
      <c r="B133" s="188"/>
      <c r="C133" s="176"/>
      <c r="D133" s="153">
        <v>2</v>
      </c>
      <c r="E133" s="154">
        <v>68</v>
      </c>
      <c r="F133" s="155">
        <v>0</v>
      </c>
      <c r="G133" s="156">
        <f>SUM(H133,L133,M133)</f>
        <v>988</v>
      </c>
      <c r="H133" s="156">
        <f>SUM(I133:K133)</f>
        <v>853</v>
      </c>
      <c r="I133" s="154">
        <v>260</v>
      </c>
      <c r="J133" s="157">
        <v>264</v>
      </c>
      <c r="K133" s="158">
        <v>329</v>
      </c>
      <c r="L133" s="156">
        <v>0</v>
      </c>
      <c r="M133" s="156">
        <v>135</v>
      </c>
    </row>
    <row r="134" spans="1:13" s="159" customFormat="1" ht="12.75">
      <c r="A134" s="151" t="s">
        <v>414</v>
      </c>
      <c r="B134" s="188"/>
      <c r="C134" s="176"/>
      <c r="D134" s="153">
        <f>SUBTOTAL(3,D5:D132)+D133</f>
        <v>2</v>
      </c>
      <c r="E134" s="154">
        <f>SUBTOTAL(9,E5:E133)</f>
        <v>164</v>
      </c>
      <c r="F134" s="155">
        <f aca="true" t="shared" si="36" ref="F134:M134">SUBTOTAL(9,F5:F133)</f>
        <v>0</v>
      </c>
      <c r="G134" s="156">
        <f t="shared" si="36"/>
        <v>2081</v>
      </c>
      <c r="H134" s="156">
        <f t="shared" si="36"/>
        <v>1759</v>
      </c>
      <c r="I134" s="154">
        <f t="shared" si="36"/>
        <v>563</v>
      </c>
      <c r="J134" s="157">
        <f t="shared" si="36"/>
        <v>566</v>
      </c>
      <c r="K134" s="158">
        <f t="shared" si="36"/>
        <v>630</v>
      </c>
      <c r="L134" s="156">
        <f t="shared" si="36"/>
        <v>0</v>
      </c>
      <c r="M134" s="156">
        <f t="shared" si="36"/>
        <v>322</v>
      </c>
    </row>
    <row r="136" ht="12">
      <c r="A136" s="215" t="s">
        <v>590</v>
      </c>
    </row>
    <row r="137" ht="12">
      <c r="A137" s="215" t="s">
        <v>591</v>
      </c>
    </row>
  </sheetData>
  <sheetProtection/>
  <mergeCells count="9">
    <mergeCell ref="L3:L4"/>
    <mergeCell ref="M3:M4"/>
    <mergeCell ref="D2:D4"/>
    <mergeCell ref="C2:C4"/>
    <mergeCell ref="B2:B4"/>
    <mergeCell ref="A2:A4"/>
    <mergeCell ref="E3:E4"/>
    <mergeCell ref="F3:F4"/>
    <mergeCell ref="G3:G4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300" verticalDpi="300" orientation="portrait" paperSize="9" scale="83" r:id="rId1"/>
  <headerFooter alignWithMargins="0">
    <oddHeader>&amp;R&amp;K000000調査基準日：令和元年５月１日</oddHeader>
    <oddFooter>&amp;R&amp;K000000令和元年度公立中学校学校数・学級数　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3"/>
  <sheetViews>
    <sheetView zoomScalePageLayoutView="0" workbookViewId="0" topLeftCell="A1">
      <pane xSplit="3" ySplit="4" topLeftCell="D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9" sqref="A9"/>
    </sheetView>
  </sheetViews>
  <sheetFormatPr defaultColWidth="9.00390625" defaultRowHeight="13.5" outlineLevelRow="2"/>
  <cols>
    <col min="1" max="1" width="9.625" style="75" customWidth="1"/>
    <col min="2" max="2" width="15.00390625" style="75" customWidth="1"/>
    <col min="3" max="3" width="20.50390625" style="75" customWidth="1"/>
    <col min="4" max="4" width="6.375" style="83" customWidth="1"/>
    <col min="5" max="6" width="5.50390625" style="83" customWidth="1"/>
    <col min="7" max="8" width="6.875" style="83" customWidth="1"/>
    <col min="9" max="19" width="5.50390625" style="83" customWidth="1"/>
    <col min="20" max="16384" width="9.00390625" style="83" customWidth="1"/>
  </cols>
  <sheetData>
    <row r="1" spans="1:4" s="75" customFormat="1" ht="12">
      <c r="A1" s="61" t="s">
        <v>607</v>
      </c>
      <c r="D1" s="76"/>
    </row>
    <row r="2" spans="1:19" s="1" customFormat="1" ht="18.75" customHeight="1">
      <c r="A2" s="64"/>
      <c r="B2" s="66"/>
      <c r="C2" s="68"/>
      <c r="D2" s="70"/>
      <c r="E2" s="508" t="s">
        <v>236</v>
      </c>
      <c r="F2" s="508"/>
      <c r="G2" s="493" t="s">
        <v>237</v>
      </c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</row>
    <row r="3" spans="1:19" s="1" customFormat="1" ht="19.5" customHeight="1">
      <c r="A3" s="72" t="s">
        <v>278</v>
      </c>
      <c r="B3" s="73" t="s">
        <v>585</v>
      </c>
      <c r="C3" s="74" t="s">
        <v>483</v>
      </c>
      <c r="D3" s="201" t="s">
        <v>570</v>
      </c>
      <c r="E3" s="497" t="s">
        <v>238</v>
      </c>
      <c r="F3" s="509" t="s">
        <v>239</v>
      </c>
      <c r="G3" s="492" t="s">
        <v>240</v>
      </c>
      <c r="H3" s="493" t="s">
        <v>241</v>
      </c>
      <c r="I3" s="494"/>
      <c r="J3" s="494"/>
      <c r="K3" s="494"/>
      <c r="L3" s="494"/>
      <c r="M3" s="494"/>
      <c r="N3" s="494"/>
      <c r="O3" s="494"/>
      <c r="P3" s="494"/>
      <c r="Q3" s="494"/>
      <c r="R3" s="492" t="s">
        <v>242</v>
      </c>
      <c r="S3" s="507" t="s">
        <v>243</v>
      </c>
    </row>
    <row r="4" spans="1:19" s="1" customFormat="1" ht="22.5" customHeight="1">
      <c r="A4" s="65"/>
      <c r="B4" s="67"/>
      <c r="C4" s="69"/>
      <c r="D4" s="71"/>
      <c r="E4" s="497"/>
      <c r="F4" s="509"/>
      <c r="G4" s="492"/>
      <c r="H4" s="2" t="s">
        <v>244</v>
      </c>
      <c r="I4" s="352" t="s">
        <v>0</v>
      </c>
      <c r="J4" s="353" t="s">
        <v>1</v>
      </c>
      <c r="K4" s="353" t="s">
        <v>2</v>
      </c>
      <c r="L4" s="354" t="s">
        <v>3</v>
      </c>
      <c r="M4" s="355" t="s">
        <v>4</v>
      </c>
      <c r="N4" s="353" t="s">
        <v>540</v>
      </c>
      <c r="O4" s="354" t="s">
        <v>563</v>
      </c>
      <c r="P4" s="355" t="s">
        <v>564</v>
      </c>
      <c r="Q4" s="356" t="s">
        <v>565</v>
      </c>
      <c r="R4" s="492"/>
      <c r="S4" s="507"/>
    </row>
    <row r="5" spans="1:19" ht="13.5" outlineLevel="2">
      <c r="A5" s="106" t="s">
        <v>117</v>
      </c>
      <c r="B5" s="107" t="s">
        <v>118</v>
      </c>
      <c r="C5" s="108" t="s">
        <v>562</v>
      </c>
      <c r="D5" s="109"/>
      <c r="E5" s="110">
        <v>1</v>
      </c>
      <c r="F5" s="111"/>
      <c r="G5" s="112">
        <f>SUM(H5,R5,S5)</f>
        <v>12</v>
      </c>
      <c r="H5" s="112">
        <f>SUM(I5:Q5)</f>
        <v>9</v>
      </c>
      <c r="I5" s="113">
        <v>1</v>
      </c>
      <c r="J5" s="114">
        <v>1</v>
      </c>
      <c r="K5" s="114">
        <v>1</v>
      </c>
      <c r="L5" s="114">
        <v>1</v>
      </c>
      <c r="M5" s="114">
        <v>1</v>
      </c>
      <c r="N5" s="114">
        <v>1</v>
      </c>
      <c r="O5" s="114">
        <v>1</v>
      </c>
      <c r="P5" s="114">
        <v>1</v>
      </c>
      <c r="Q5" s="115">
        <v>1</v>
      </c>
      <c r="R5" s="116">
        <v>0</v>
      </c>
      <c r="S5" s="116">
        <v>3</v>
      </c>
    </row>
    <row r="6" spans="1:19" ht="13.5" outlineLevel="1">
      <c r="A6" s="96" t="s">
        <v>117</v>
      </c>
      <c r="B6" s="97" t="s">
        <v>261</v>
      </c>
      <c r="C6" s="98"/>
      <c r="D6" s="153">
        <f>SUBTOTAL(3,D5:D5)</f>
        <v>0</v>
      </c>
      <c r="E6" s="99">
        <f aca="true" t="shared" si="0" ref="E6:S6">SUBTOTAL(9,E5:E5)</f>
        <v>1</v>
      </c>
      <c r="F6" s="100">
        <f t="shared" si="0"/>
        <v>0</v>
      </c>
      <c r="G6" s="101">
        <f t="shared" si="0"/>
        <v>12</v>
      </c>
      <c r="H6" s="101">
        <f t="shared" si="0"/>
        <v>9</v>
      </c>
      <c r="I6" s="102">
        <f t="shared" si="0"/>
        <v>1</v>
      </c>
      <c r="J6" s="103">
        <f t="shared" si="0"/>
        <v>1</v>
      </c>
      <c r="K6" s="103">
        <f t="shared" si="0"/>
        <v>1</v>
      </c>
      <c r="L6" s="103">
        <f t="shared" si="0"/>
        <v>1</v>
      </c>
      <c r="M6" s="103">
        <f t="shared" si="0"/>
        <v>1</v>
      </c>
      <c r="N6" s="103">
        <f t="shared" si="0"/>
        <v>1</v>
      </c>
      <c r="O6" s="103">
        <f t="shared" si="0"/>
        <v>1</v>
      </c>
      <c r="P6" s="103">
        <f t="shared" si="0"/>
        <v>1</v>
      </c>
      <c r="Q6" s="104">
        <f t="shared" si="0"/>
        <v>1</v>
      </c>
      <c r="R6" s="105">
        <f t="shared" si="0"/>
        <v>0</v>
      </c>
      <c r="S6" s="105">
        <f t="shared" si="0"/>
        <v>3</v>
      </c>
    </row>
    <row r="7" spans="1:19" ht="13.5">
      <c r="A7" s="117" t="s">
        <v>264</v>
      </c>
      <c r="B7" s="118"/>
      <c r="C7" s="98"/>
      <c r="D7" s="153">
        <f>SUBTOTAL(3,D5:D6)</f>
        <v>0</v>
      </c>
      <c r="E7" s="99">
        <f aca="true" t="shared" si="1" ref="E7:S7">SUBTOTAL(9,E5:E6)</f>
        <v>1</v>
      </c>
      <c r="F7" s="100">
        <f t="shared" si="1"/>
        <v>0</v>
      </c>
      <c r="G7" s="101">
        <f t="shared" si="1"/>
        <v>12</v>
      </c>
      <c r="H7" s="101">
        <f t="shared" si="1"/>
        <v>9</v>
      </c>
      <c r="I7" s="102">
        <f t="shared" si="1"/>
        <v>1</v>
      </c>
      <c r="J7" s="103">
        <f t="shared" si="1"/>
        <v>1</v>
      </c>
      <c r="K7" s="103">
        <f t="shared" si="1"/>
        <v>1</v>
      </c>
      <c r="L7" s="103">
        <f t="shared" si="1"/>
        <v>1</v>
      </c>
      <c r="M7" s="103">
        <f t="shared" si="1"/>
        <v>1</v>
      </c>
      <c r="N7" s="103">
        <f t="shared" si="1"/>
        <v>1</v>
      </c>
      <c r="O7" s="103">
        <f t="shared" si="1"/>
        <v>1</v>
      </c>
      <c r="P7" s="103">
        <f t="shared" si="1"/>
        <v>1</v>
      </c>
      <c r="Q7" s="104">
        <f t="shared" si="1"/>
        <v>1</v>
      </c>
      <c r="R7" s="105">
        <f t="shared" si="1"/>
        <v>0</v>
      </c>
      <c r="S7" s="105">
        <f t="shared" si="1"/>
        <v>3</v>
      </c>
    </row>
    <row r="8" spans="1:19" ht="13.5">
      <c r="A8" s="151" t="s">
        <v>413</v>
      </c>
      <c r="B8" s="118"/>
      <c r="C8" s="98"/>
      <c r="D8" s="153">
        <f aca="true" t="shared" si="2" ref="D8:S8">SUBTOTAL(9,D5:D7)</f>
        <v>0</v>
      </c>
      <c r="E8" s="99">
        <f t="shared" si="2"/>
        <v>1</v>
      </c>
      <c r="F8" s="100">
        <f t="shared" si="2"/>
        <v>0</v>
      </c>
      <c r="G8" s="101">
        <f t="shared" si="2"/>
        <v>12</v>
      </c>
      <c r="H8" s="101">
        <f t="shared" si="2"/>
        <v>9</v>
      </c>
      <c r="I8" s="102">
        <f t="shared" si="2"/>
        <v>1</v>
      </c>
      <c r="J8" s="103">
        <f t="shared" si="2"/>
        <v>1</v>
      </c>
      <c r="K8" s="103">
        <f t="shared" si="2"/>
        <v>1</v>
      </c>
      <c r="L8" s="103">
        <f t="shared" si="2"/>
        <v>1</v>
      </c>
      <c r="M8" s="103">
        <f t="shared" si="2"/>
        <v>1</v>
      </c>
      <c r="N8" s="103">
        <f t="shared" si="2"/>
        <v>1</v>
      </c>
      <c r="O8" s="103">
        <f t="shared" si="2"/>
        <v>1</v>
      </c>
      <c r="P8" s="103">
        <f t="shared" si="2"/>
        <v>1</v>
      </c>
      <c r="Q8" s="104">
        <f t="shared" si="2"/>
        <v>1</v>
      </c>
      <c r="R8" s="105">
        <f t="shared" si="2"/>
        <v>0</v>
      </c>
      <c r="S8" s="105">
        <f t="shared" si="2"/>
        <v>3</v>
      </c>
    </row>
    <row r="9" spans="1:19" ht="13.5">
      <c r="A9" s="151" t="s">
        <v>577</v>
      </c>
      <c r="B9" s="118"/>
      <c r="C9" s="98"/>
      <c r="D9" s="153"/>
      <c r="E9" s="99">
        <v>7</v>
      </c>
      <c r="F9" s="100">
        <v>0</v>
      </c>
      <c r="G9" s="101">
        <f>SUM(H9,R9,S9)</f>
        <v>157</v>
      </c>
      <c r="H9" s="101">
        <f>SUM(I9:Q9)</f>
        <v>132</v>
      </c>
      <c r="I9" s="102">
        <v>15</v>
      </c>
      <c r="J9" s="103">
        <v>15</v>
      </c>
      <c r="K9" s="103">
        <v>13</v>
      </c>
      <c r="L9" s="103">
        <v>15</v>
      </c>
      <c r="M9" s="103">
        <v>16</v>
      </c>
      <c r="N9" s="103">
        <v>14</v>
      </c>
      <c r="O9" s="103">
        <v>15</v>
      </c>
      <c r="P9" s="103">
        <v>13</v>
      </c>
      <c r="Q9" s="104">
        <v>16</v>
      </c>
      <c r="R9" s="105">
        <v>0</v>
      </c>
      <c r="S9" s="105">
        <v>25</v>
      </c>
    </row>
    <row r="10" spans="1:19" ht="13.5">
      <c r="A10" s="151" t="s">
        <v>414</v>
      </c>
      <c r="B10" s="118"/>
      <c r="C10" s="98"/>
      <c r="D10" s="99">
        <f>SUBTOTAL(9,D5:D9)</f>
        <v>0</v>
      </c>
      <c r="E10" s="99">
        <f>SUBTOTAL(9,E5:E9)</f>
        <v>8</v>
      </c>
      <c r="F10" s="270">
        <f aca="true" t="shared" si="3" ref="F10:S10">SUBTOTAL(9,F5:F9)</f>
        <v>0</v>
      </c>
      <c r="G10" s="99">
        <f t="shared" si="3"/>
        <v>169</v>
      </c>
      <c r="H10" s="99">
        <f t="shared" si="3"/>
        <v>141</v>
      </c>
      <c r="I10" s="99">
        <f t="shared" si="3"/>
        <v>16</v>
      </c>
      <c r="J10" s="269">
        <f t="shared" si="3"/>
        <v>16</v>
      </c>
      <c r="K10" s="269">
        <f t="shared" si="3"/>
        <v>14</v>
      </c>
      <c r="L10" s="269">
        <f t="shared" si="3"/>
        <v>16</v>
      </c>
      <c r="M10" s="269">
        <f t="shared" si="3"/>
        <v>17</v>
      </c>
      <c r="N10" s="269">
        <f t="shared" si="3"/>
        <v>15</v>
      </c>
      <c r="O10" s="269">
        <f t="shared" si="3"/>
        <v>16</v>
      </c>
      <c r="P10" s="269">
        <f t="shared" si="3"/>
        <v>14</v>
      </c>
      <c r="Q10" s="270">
        <f t="shared" si="3"/>
        <v>17</v>
      </c>
      <c r="R10" s="99">
        <f t="shared" si="3"/>
        <v>0</v>
      </c>
      <c r="S10" s="267">
        <f t="shared" si="3"/>
        <v>28</v>
      </c>
    </row>
    <row r="12" ht="13.5">
      <c r="A12" s="215" t="s">
        <v>590</v>
      </c>
    </row>
    <row r="13" ht="13.5">
      <c r="A13" s="215" t="s">
        <v>591</v>
      </c>
    </row>
  </sheetData>
  <sheetProtection selectLockedCells="1" selectUnlockedCells="1"/>
  <mergeCells count="8">
    <mergeCell ref="R3:R4"/>
    <mergeCell ref="S3:S4"/>
    <mergeCell ref="E2:F2"/>
    <mergeCell ref="G2:S2"/>
    <mergeCell ref="E3:E4"/>
    <mergeCell ref="F3:F4"/>
    <mergeCell ref="G3:G4"/>
    <mergeCell ref="H3:Q3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300" verticalDpi="300" orientation="landscape" paperSize="9" r:id="rId1"/>
  <headerFooter alignWithMargins="0">
    <oddHeader>&amp;R&amp;K000000調査基準日：令和元年５月１日</oddHeader>
    <oddFooter>&amp;R&amp;K000000令和元年度公立義務教育学校学校数・学級数　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65"/>
  <sheetViews>
    <sheetView zoomScalePageLayoutView="0" workbookViewId="0" topLeftCell="A1">
      <pane xSplit="2" ySplit="4" topLeftCell="C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1" sqref="A1"/>
    </sheetView>
  </sheetViews>
  <sheetFormatPr defaultColWidth="9.00390625" defaultRowHeight="18" customHeight="1" outlineLevelRow="1"/>
  <cols>
    <col min="1" max="1" width="4.75390625" style="14" bestFit="1" customWidth="1"/>
    <col min="2" max="2" width="18.625" style="15" bestFit="1" customWidth="1"/>
    <col min="3" max="9" width="5.25390625" style="15" bestFit="1" customWidth="1"/>
    <col min="10" max="10" width="5.25390625" style="15" customWidth="1"/>
    <col min="11" max="11" width="7.125" style="15" bestFit="1" customWidth="1"/>
    <col min="12" max="12" width="6.875" style="14" customWidth="1"/>
    <col min="13" max="15" width="6.25390625" style="14" customWidth="1"/>
    <col min="16" max="16" width="6.875" style="14" customWidth="1"/>
    <col min="17" max="20" width="6.25390625" style="14" customWidth="1"/>
    <col min="21" max="16384" width="9.00390625" style="14" customWidth="1"/>
  </cols>
  <sheetData>
    <row r="1" ht="12">
      <c r="A1" s="25" t="s">
        <v>606</v>
      </c>
    </row>
    <row r="2" spans="1:20" ht="14.25" customHeight="1">
      <c r="A2" s="202"/>
      <c r="B2" s="203"/>
      <c r="C2" s="535" t="s">
        <v>482</v>
      </c>
      <c r="D2" s="535"/>
      <c r="E2" s="535"/>
      <c r="F2" s="535"/>
      <c r="G2" s="535"/>
      <c r="H2" s="535"/>
      <c r="I2" s="535"/>
      <c r="J2" s="535"/>
      <c r="K2" s="535"/>
      <c r="L2" s="535" t="s">
        <v>481</v>
      </c>
      <c r="M2" s="535"/>
      <c r="N2" s="535"/>
      <c r="O2" s="535"/>
      <c r="P2" s="535"/>
      <c r="Q2" s="535"/>
      <c r="R2" s="535"/>
      <c r="S2" s="535"/>
      <c r="T2" s="535"/>
    </row>
    <row r="3" spans="1:20" ht="14.25" customHeight="1">
      <c r="A3" s="205" t="s">
        <v>484</v>
      </c>
      <c r="B3" s="372" t="s">
        <v>483</v>
      </c>
      <c r="C3" s="536" t="s">
        <v>281</v>
      </c>
      <c r="D3" s="538" t="s">
        <v>282</v>
      </c>
      <c r="E3" s="546" t="s">
        <v>480</v>
      </c>
      <c r="F3" s="547"/>
      <c r="G3" s="546" t="s">
        <v>479</v>
      </c>
      <c r="H3" s="547"/>
      <c r="I3" s="546" t="s">
        <v>478</v>
      </c>
      <c r="J3" s="547"/>
      <c r="K3" s="540" t="s">
        <v>477</v>
      </c>
      <c r="L3" s="542" t="s">
        <v>586</v>
      </c>
      <c r="M3" s="543"/>
      <c r="N3" s="543"/>
      <c r="O3" s="544"/>
      <c r="P3" s="545" t="s">
        <v>587</v>
      </c>
      <c r="Q3" s="543"/>
      <c r="R3" s="543"/>
      <c r="S3" s="543"/>
      <c r="T3" s="544"/>
    </row>
    <row r="4" spans="1:20" ht="14.25" customHeight="1">
      <c r="A4" s="204"/>
      <c r="B4" s="373"/>
      <c r="C4" s="537"/>
      <c r="D4" s="539"/>
      <c r="E4" s="24" t="s">
        <v>281</v>
      </c>
      <c r="F4" s="350" t="s">
        <v>282</v>
      </c>
      <c r="G4" s="24" t="s">
        <v>281</v>
      </c>
      <c r="H4" s="350" t="s">
        <v>282</v>
      </c>
      <c r="I4" s="24" t="s">
        <v>281</v>
      </c>
      <c r="J4" s="350" t="s">
        <v>282</v>
      </c>
      <c r="K4" s="541"/>
      <c r="L4" s="397" t="s">
        <v>287</v>
      </c>
      <c r="M4" s="395" t="s">
        <v>476</v>
      </c>
      <c r="N4" s="23" t="s">
        <v>475</v>
      </c>
      <c r="O4" s="402" t="s">
        <v>474</v>
      </c>
      <c r="P4" s="397" t="s">
        <v>287</v>
      </c>
      <c r="Q4" s="405" t="s">
        <v>476</v>
      </c>
      <c r="R4" s="22" t="s">
        <v>475</v>
      </c>
      <c r="S4" s="22" t="s">
        <v>474</v>
      </c>
      <c r="T4" s="21" t="s">
        <v>473</v>
      </c>
    </row>
    <row r="5" spans="1:20" ht="12.75" outlineLevel="1">
      <c r="A5" s="202" t="s">
        <v>418</v>
      </c>
      <c r="B5" s="374" t="s">
        <v>472</v>
      </c>
      <c r="C5" s="357">
        <v>1</v>
      </c>
      <c r="D5" s="358"/>
      <c r="E5" s="359" t="s">
        <v>419</v>
      </c>
      <c r="F5" s="360"/>
      <c r="G5" s="359"/>
      <c r="H5" s="360"/>
      <c r="I5" s="359"/>
      <c r="J5" s="360"/>
      <c r="K5" s="361"/>
      <c r="L5" s="362">
        <f aca="true" t="shared" si="0" ref="L5:L36">SUM(M5:O5)</f>
        <v>27</v>
      </c>
      <c r="M5" s="396">
        <v>9</v>
      </c>
      <c r="N5" s="363">
        <v>9</v>
      </c>
      <c r="O5" s="358">
        <v>9</v>
      </c>
      <c r="P5" s="364"/>
      <c r="Q5" s="406">
        <v>0</v>
      </c>
      <c r="R5" s="365">
        <v>0</v>
      </c>
      <c r="S5" s="365">
        <v>0</v>
      </c>
      <c r="T5" s="366">
        <v>0</v>
      </c>
    </row>
    <row r="6" spans="1:20" ht="12.75" outlineLevel="1">
      <c r="A6" s="408" t="s">
        <v>418</v>
      </c>
      <c r="B6" s="375" t="s">
        <v>471</v>
      </c>
      <c r="C6" s="379">
        <v>1</v>
      </c>
      <c r="D6" s="380"/>
      <c r="E6" s="383"/>
      <c r="F6" s="384"/>
      <c r="G6" s="383" t="s">
        <v>419</v>
      </c>
      <c r="H6" s="384"/>
      <c r="I6" s="383"/>
      <c r="J6" s="384"/>
      <c r="K6" s="392"/>
      <c r="L6" s="398"/>
      <c r="M6" s="389">
        <v>0</v>
      </c>
      <c r="N6" s="368">
        <v>0</v>
      </c>
      <c r="O6" s="403">
        <v>0</v>
      </c>
      <c r="P6" s="399">
        <f>SUM(Q6:T6)</f>
        <v>14</v>
      </c>
      <c r="Q6" s="390">
        <v>4</v>
      </c>
      <c r="R6" s="367">
        <v>4</v>
      </c>
      <c r="S6" s="367">
        <v>4</v>
      </c>
      <c r="T6" s="380">
        <v>2</v>
      </c>
    </row>
    <row r="7" spans="1:20" ht="12.75" outlineLevel="1">
      <c r="A7" s="408" t="s">
        <v>418</v>
      </c>
      <c r="B7" s="375" t="s">
        <v>470</v>
      </c>
      <c r="C7" s="379">
        <v>1</v>
      </c>
      <c r="D7" s="380"/>
      <c r="E7" s="383" t="s">
        <v>415</v>
      </c>
      <c r="F7" s="384"/>
      <c r="G7" s="383"/>
      <c r="H7" s="384"/>
      <c r="I7" s="383"/>
      <c r="J7" s="384"/>
      <c r="K7" s="392"/>
      <c r="L7" s="399">
        <f t="shared" si="0"/>
        <v>18</v>
      </c>
      <c r="M7" s="390">
        <v>6</v>
      </c>
      <c r="N7" s="367">
        <v>6</v>
      </c>
      <c r="O7" s="380">
        <v>6</v>
      </c>
      <c r="P7" s="398"/>
      <c r="Q7" s="389">
        <v>0</v>
      </c>
      <c r="R7" s="368">
        <v>0</v>
      </c>
      <c r="S7" s="368">
        <v>0</v>
      </c>
      <c r="T7" s="403">
        <v>0</v>
      </c>
    </row>
    <row r="8" spans="1:20" ht="12.75" outlineLevel="1">
      <c r="A8" s="408" t="s">
        <v>418</v>
      </c>
      <c r="B8" s="375" t="s">
        <v>469</v>
      </c>
      <c r="C8" s="379">
        <v>1</v>
      </c>
      <c r="D8" s="380"/>
      <c r="E8" s="383" t="s">
        <v>419</v>
      </c>
      <c r="F8" s="384"/>
      <c r="G8" s="383"/>
      <c r="H8" s="384"/>
      <c r="I8" s="383"/>
      <c r="J8" s="384"/>
      <c r="K8" s="392"/>
      <c r="L8" s="399">
        <f t="shared" si="0"/>
        <v>21</v>
      </c>
      <c r="M8" s="390">
        <v>7</v>
      </c>
      <c r="N8" s="367">
        <v>7</v>
      </c>
      <c r="O8" s="380">
        <v>7</v>
      </c>
      <c r="P8" s="398"/>
      <c r="Q8" s="389">
        <v>0</v>
      </c>
      <c r="R8" s="368">
        <v>0</v>
      </c>
      <c r="S8" s="368">
        <v>0</v>
      </c>
      <c r="T8" s="403">
        <v>0</v>
      </c>
    </row>
    <row r="9" spans="1:20" ht="12.75" outlineLevel="1">
      <c r="A9" s="408" t="s">
        <v>418</v>
      </c>
      <c r="B9" s="375" t="s">
        <v>468</v>
      </c>
      <c r="C9" s="379">
        <v>1</v>
      </c>
      <c r="D9" s="380"/>
      <c r="E9" s="383" t="s">
        <v>419</v>
      </c>
      <c r="F9" s="384"/>
      <c r="G9" s="383"/>
      <c r="H9" s="384"/>
      <c r="I9" s="383"/>
      <c r="J9" s="384"/>
      <c r="K9" s="392"/>
      <c r="L9" s="399">
        <f t="shared" si="0"/>
        <v>21</v>
      </c>
      <c r="M9" s="390">
        <v>7</v>
      </c>
      <c r="N9" s="367">
        <v>7</v>
      </c>
      <c r="O9" s="380">
        <v>7</v>
      </c>
      <c r="P9" s="398"/>
      <c r="Q9" s="389">
        <v>0</v>
      </c>
      <c r="R9" s="368">
        <v>0</v>
      </c>
      <c r="S9" s="368">
        <v>0</v>
      </c>
      <c r="T9" s="403">
        <v>0</v>
      </c>
    </row>
    <row r="10" spans="1:20" ht="12.75" outlineLevel="1">
      <c r="A10" s="408" t="s">
        <v>418</v>
      </c>
      <c r="B10" s="375" t="s">
        <v>467</v>
      </c>
      <c r="C10" s="379">
        <v>1</v>
      </c>
      <c r="D10" s="380"/>
      <c r="E10" s="383"/>
      <c r="F10" s="384"/>
      <c r="G10" s="383"/>
      <c r="H10" s="384"/>
      <c r="I10" s="383" t="s">
        <v>419</v>
      </c>
      <c r="J10" s="384"/>
      <c r="K10" s="392" t="s">
        <v>419</v>
      </c>
      <c r="L10" s="399">
        <f t="shared" si="0"/>
        <v>16</v>
      </c>
      <c r="M10" s="390">
        <v>6</v>
      </c>
      <c r="N10" s="367">
        <v>5</v>
      </c>
      <c r="O10" s="380">
        <v>5</v>
      </c>
      <c r="P10" s="399">
        <f>SUM(Q10:T10)</f>
        <v>8</v>
      </c>
      <c r="Q10" s="390">
        <v>2</v>
      </c>
      <c r="R10" s="367">
        <v>2</v>
      </c>
      <c r="S10" s="367">
        <v>2</v>
      </c>
      <c r="T10" s="380">
        <v>2</v>
      </c>
    </row>
    <row r="11" spans="1:20" ht="12.75" outlineLevel="1">
      <c r="A11" s="408" t="s">
        <v>418</v>
      </c>
      <c r="B11" s="375" t="s">
        <v>466</v>
      </c>
      <c r="C11" s="379">
        <v>1</v>
      </c>
      <c r="D11" s="380"/>
      <c r="E11" s="383" t="s">
        <v>419</v>
      </c>
      <c r="F11" s="384"/>
      <c r="G11" s="383"/>
      <c r="H11" s="384"/>
      <c r="I11" s="383"/>
      <c r="J11" s="384"/>
      <c r="K11" s="392"/>
      <c r="L11" s="399">
        <f t="shared" si="0"/>
        <v>20</v>
      </c>
      <c r="M11" s="390">
        <v>6</v>
      </c>
      <c r="N11" s="367">
        <v>7</v>
      </c>
      <c r="O11" s="380">
        <v>7</v>
      </c>
      <c r="P11" s="398"/>
      <c r="Q11" s="389">
        <v>0</v>
      </c>
      <c r="R11" s="368">
        <v>0</v>
      </c>
      <c r="S11" s="368">
        <v>0</v>
      </c>
      <c r="T11" s="403">
        <v>0</v>
      </c>
    </row>
    <row r="12" spans="1:20" ht="12.75" outlineLevel="1">
      <c r="A12" s="408" t="s">
        <v>418</v>
      </c>
      <c r="B12" s="375" t="s">
        <v>465</v>
      </c>
      <c r="C12" s="379">
        <v>1</v>
      </c>
      <c r="D12" s="380"/>
      <c r="E12" s="383"/>
      <c r="F12" s="384"/>
      <c r="G12" s="383"/>
      <c r="H12" s="384"/>
      <c r="I12" s="383" t="s">
        <v>419</v>
      </c>
      <c r="J12" s="384"/>
      <c r="K12" s="392"/>
      <c r="L12" s="399">
        <f t="shared" si="0"/>
        <v>24</v>
      </c>
      <c r="M12" s="390">
        <v>8</v>
      </c>
      <c r="N12" s="367">
        <v>8</v>
      </c>
      <c r="O12" s="380">
        <v>8</v>
      </c>
      <c r="P12" s="399">
        <f>SUM(Q12:T12)</f>
        <v>6</v>
      </c>
      <c r="Q12" s="390">
        <v>1</v>
      </c>
      <c r="R12" s="367">
        <v>2</v>
      </c>
      <c r="S12" s="367">
        <v>2</v>
      </c>
      <c r="T12" s="380">
        <v>1</v>
      </c>
    </row>
    <row r="13" spans="1:20" ht="12.75" outlineLevel="1">
      <c r="A13" s="408" t="s">
        <v>418</v>
      </c>
      <c r="B13" s="375" t="s">
        <v>464</v>
      </c>
      <c r="C13" s="379">
        <v>1</v>
      </c>
      <c r="D13" s="380"/>
      <c r="E13" s="383" t="s">
        <v>419</v>
      </c>
      <c r="F13" s="384"/>
      <c r="G13" s="383"/>
      <c r="H13" s="384"/>
      <c r="I13" s="383"/>
      <c r="J13" s="384"/>
      <c r="K13" s="392"/>
      <c r="L13" s="399">
        <f t="shared" si="0"/>
        <v>24</v>
      </c>
      <c r="M13" s="390">
        <v>8</v>
      </c>
      <c r="N13" s="367">
        <v>8</v>
      </c>
      <c r="O13" s="380">
        <v>8</v>
      </c>
      <c r="P13" s="398"/>
      <c r="Q13" s="389">
        <v>0</v>
      </c>
      <c r="R13" s="368">
        <v>0</v>
      </c>
      <c r="S13" s="368">
        <v>0</v>
      </c>
      <c r="T13" s="403">
        <v>0</v>
      </c>
    </row>
    <row r="14" spans="1:20" ht="12.75" outlineLevel="1">
      <c r="A14" s="408" t="s">
        <v>418</v>
      </c>
      <c r="B14" s="375" t="s">
        <v>463</v>
      </c>
      <c r="C14" s="379">
        <v>1</v>
      </c>
      <c r="D14" s="380"/>
      <c r="E14" s="383" t="s">
        <v>419</v>
      </c>
      <c r="F14" s="384"/>
      <c r="G14" s="383"/>
      <c r="H14" s="384"/>
      <c r="I14" s="383"/>
      <c r="J14" s="384"/>
      <c r="K14" s="392"/>
      <c r="L14" s="399">
        <f t="shared" si="0"/>
        <v>23</v>
      </c>
      <c r="M14" s="390">
        <v>7</v>
      </c>
      <c r="N14" s="367">
        <v>8</v>
      </c>
      <c r="O14" s="380">
        <v>8</v>
      </c>
      <c r="P14" s="398"/>
      <c r="Q14" s="389">
        <v>0</v>
      </c>
      <c r="R14" s="368">
        <v>0</v>
      </c>
      <c r="S14" s="368">
        <v>0</v>
      </c>
      <c r="T14" s="403">
        <v>0</v>
      </c>
    </row>
    <row r="15" spans="1:20" ht="12.75" outlineLevel="1">
      <c r="A15" s="408" t="s">
        <v>418</v>
      </c>
      <c r="B15" s="375" t="s">
        <v>462</v>
      </c>
      <c r="C15" s="379">
        <v>1</v>
      </c>
      <c r="D15" s="380"/>
      <c r="E15" s="383" t="s">
        <v>419</v>
      </c>
      <c r="F15" s="384"/>
      <c r="G15" s="383"/>
      <c r="H15" s="384"/>
      <c r="I15" s="383"/>
      <c r="J15" s="384"/>
      <c r="K15" s="392"/>
      <c r="L15" s="399">
        <f t="shared" si="0"/>
        <v>9</v>
      </c>
      <c r="M15" s="390">
        <v>3</v>
      </c>
      <c r="N15" s="367">
        <v>3</v>
      </c>
      <c r="O15" s="380">
        <v>3</v>
      </c>
      <c r="P15" s="398"/>
      <c r="Q15" s="389">
        <v>0</v>
      </c>
      <c r="R15" s="368">
        <v>0</v>
      </c>
      <c r="S15" s="368">
        <v>0</v>
      </c>
      <c r="T15" s="403">
        <v>0</v>
      </c>
    </row>
    <row r="16" spans="1:20" ht="12.75" outlineLevel="1">
      <c r="A16" s="408" t="s">
        <v>418</v>
      </c>
      <c r="B16" s="375" t="s">
        <v>461</v>
      </c>
      <c r="C16" s="379"/>
      <c r="D16" s="380">
        <v>1</v>
      </c>
      <c r="E16" s="383"/>
      <c r="F16" s="384"/>
      <c r="G16" s="383"/>
      <c r="H16" s="384" t="s">
        <v>419</v>
      </c>
      <c r="I16" s="383"/>
      <c r="J16" s="384"/>
      <c r="K16" s="392"/>
      <c r="L16" s="398"/>
      <c r="M16" s="389">
        <v>0</v>
      </c>
      <c r="N16" s="368">
        <v>0</v>
      </c>
      <c r="O16" s="403">
        <v>0</v>
      </c>
      <c r="P16" s="399">
        <f>SUM(Q16:T16)</f>
        <v>4</v>
      </c>
      <c r="Q16" s="390">
        <v>1</v>
      </c>
      <c r="R16" s="367">
        <v>1</v>
      </c>
      <c r="S16" s="367">
        <v>1</v>
      </c>
      <c r="T16" s="380">
        <v>1</v>
      </c>
    </row>
    <row r="17" spans="1:20" ht="12.75" outlineLevel="1">
      <c r="A17" s="408" t="s">
        <v>418</v>
      </c>
      <c r="B17" s="375" t="s">
        <v>460</v>
      </c>
      <c r="C17" s="379">
        <v>1</v>
      </c>
      <c r="D17" s="380"/>
      <c r="E17" s="383" t="s">
        <v>419</v>
      </c>
      <c r="F17" s="384"/>
      <c r="G17" s="383"/>
      <c r="H17" s="384"/>
      <c r="I17" s="383"/>
      <c r="J17" s="384"/>
      <c r="K17" s="392"/>
      <c r="L17" s="399">
        <f t="shared" si="0"/>
        <v>27</v>
      </c>
      <c r="M17" s="390">
        <v>9</v>
      </c>
      <c r="N17" s="367">
        <v>9</v>
      </c>
      <c r="O17" s="380">
        <v>9</v>
      </c>
      <c r="P17" s="398"/>
      <c r="Q17" s="389">
        <v>0</v>
      </c>
      <c r="R17" s="368">
        <v>0</v>
      </c>
      <c r="S17" s="368">
        <v>0</v>
      </c>
      <c r="T17" s="403">
        <v>0</v>
      </c>
    </row>
    <row r="18" spans="1:20" ht="12.75" outlineLevel="1">
      <c r="A18" s="408" t="s">
        <v>418</v>
      </c>
      <c r="B18" s="375" t="s">
        <v>459</v>
      </c>
      <c r="C18" s="379">
        <v>1</v>
      </c>
      <c r="D18" s="380"/>
      <c r="E18" s="383" t="s">
        <v>419</v>
      </c>
      <c r="F18" s="384"/>
      <c r="G18" s="383"/>
      <c r="H18" s="384"/>
      <c r="I18" s="383"/>
      <c r="J18" s="384"/>
      <c r="K18" s="392"/>
      <c r="L18" s="399">
        <f t="shared" si="0"/>
        <v>23</v>
      </c>
      <c r="M18" s="390">
        <v>7</v>
      </c>
      <c r="N18" s="367">
        <v>8</v>
      </c>
      <c r="O18" s="380">
        <v>8</v>
      </c>
      <c r="P18" s="398"/>
      <c r="Q18" s="389">
        <v>0</v>
      </c>
      <c r="R18" s="368">
        <v>0</v>
      </c>
      <c r="S18" s="368">
        <v>0</v>
      </c>
      <c r="T18" s="403">
        <v>0</v>
      </c>
    </row>
    <row r="19" spans="1:20" ht="12.75" outlineLevel="1">
      <c r="A19" s="408" t="s">
        <v>418</v>
      </c>
      <c r="B19" s="375" t="s">
        <v>458</v>
      </c>
      <c r="C19" s="379">
        <v>1</v>
      </c>
      <c r="D19" s="380"/>
      <c r="E19" s="383"/>
      <c r="F19" s="384"/>
      <c r="G19" s="383"/>
      <c r="H19" s="384"/>
      <c r="I19" s="383" t="s">
        <v>419</v>
      </c>
      <c r="J19" s="384"/>
      <c r="K19" s="392"/>
      <c r="L19" s="399">
        <f t="shared" si="0"/>
        <v>27</v>
      </c>
      <c r="M19" s="390">
        <v>9</v>
      </c>
      <c r="N19" s="367">
        <v>9</v>
      </c>
      <c r="O19" s="380">
        <v>9</v>
      </c>
      <c r="P19" s="399">
        <f>SUM(Q19:T19)</f>
        <v>11</v>
      </c>
      <c r="Q19" s="390">
        <v>2</v>
      </c>
      <c r="R19" s="367">
        <v>3</v>
      </c>
      <c r="S19" s="367">
        <v>4</v>
      </c>
      <c r="T19" s="380">
        <v>2</v>
      </c>
    </row>
    <row r="20" spans="1:20" ht="12.75" outlineLevel="1">
      <c r="A20" s="408" t="s">
        <v>418</v>
      </c>
      <c r="B20" s="375" t="s">
        <v>457</v>
      </c>
      <c r="C20" s="379">
        <v>1</v>
      </c>
      <c r="D20" s="380"/>
      <c r="E20" s="383" t="s">
        <v>419</v>
      </c>
      <c r="F20" s="384"/>
      <c r="G20" s="383"/>
      <c r="H20" s="384"/>
      <c r="I20" s="383"/>
      <c r="J20" s="384"/>
      <c r="K20" s="392"/>
      <c r="L20" s="399">
        <f t="shared" si="0"/>
        <v>19</v>
      </c>
      <c r="M20" s="390">
        <v>6</v>
      </c>
      <c r="N20" s="367">
        <v>6</v>
      </c>
      <c r="O20" s="380">
        <v>7</v>
      </c>
      <c r="P20" s="398"/>
      <c r="Q20" s="389">
        <v>0</v>
      </c>
      <c r="R20" s="368">
        <v>0</v>
      </c>
      <c r="S20" s="368">
        <v>0</v>
      </c>
      <c r="T20" s="403">
        <v>0</v>
      </c>
    </row>
    <row r="21" spans="1:20" ht="12.75" outlineLevel="1">
      <c r="A21" s="408" t="s">
        <v>418</v>
      </c>
      <c r="B21" s="375" t="s">
        <v>456</v>
      </c>
      <c r="C21" s="379">
        <v>1</v>
      </c>
      <c r="D21" s="380"/>
      <c r="E21" s="383" t="s">
        <v>419</v>
      </c>
      <c r="F21" s="384"/>
      <c r="G21" s="383"/>
      <c r="H21" s="384"/>
      <c r="I21" s="383"/>
      <c r="J21" s="384"/>
      <c r="K21" s="392"/>
      <c r="L21" s="399">
        <f t="shared" si="0"/>
        <v>17</v>
      </c>
      <c r="M21" s="390">
        <v>6</v>
      </c>
      <c r="N21" s="367">
        <v>5</v>
      </c>
      <c r="O21" s="380">
        <v>6</v>
      </c>
      <c r="P21" s="398"/>
      <c r="Q21" s="389">
        <v>0</v>
      </c>
      <c r="R21" s="368">
        <v>0</v>
      </c>
      <c r="S21" s="368">
        <v>0</v>
      </c>
      <c r="T21" s="403">
        <v>0</v>
      </c>
    </row>
    <row r="22" spans="1:20" ht="12.75" outlineLevel="1">
      <c r="A22" s="408" t="s">
        <v>418</v>
      </c>
      <c r="B22" s="375" t="s">
        <v>455</v>
      </c>
      <c r="C22" s="379">
        <v>1</v>
      </c>
      <c r="D22" s="380"/>
      <c r="E22" s="383" t="s">
        <v>419</v>
      </c>
      <c r="F22" s="384"/>
      <c r="G22" s="383"/>
      <c r="H22" s="384"/>
      <c r="I22" s="383"/>
      <c r="J22" s="384"/>
      <c r="K22" s="392"/>
      <c r="L22" s="399">
        <f t="shared" si="0"/>
        <v>24</v>
      </c>
      <c r="M22" s="390">
        <v>8</v>
      </c>
      <c r="N22" s="367">
        <v>8</v>
      </c>
      <c r="O22" s="380">
        <v>8</v>
      </c>
      <c r="P22" s="398"/>
      <c r="Q22" s="389">
        <v>0</v>
      </c>
      <c r="R22" s="368">
        <v>0</v>
      </c>
      <c r="S22" s="368">
        <v>0</v>
      </c>
      <c r="T22" s="403">
        <v>0</v>
      </c>
    </row>
    <row r="23" spans="1:20" ht="12.75" outlineLevel="1">
      <c r="A23" s="408" t="s">
        <v>418</v>
      </c>
      <c r="B23" s="375" t="s">
        <v>454</v>
      </c>
      <c r="C23" s="379">
        <v>1</v>
      </c>
      <c r="D23" s="380"/>
      <c r="E23" s="383" t="s">
        <v>419</v>
      </c>
      <c r="F23" s="384"/>
      <c r="G23" s="383"/>
      <c r="H23" s="384"/>
      <c r="I23" s="383"/>
      <c r="J23" s="384"/>
      <c r="K23" s="392"/>
      <c r="L23" s="399">
        <f t="shared" si="0"/>
        <v>15</v>
      </c>
      <c r="M23" s="390">
        <v>5</v>
      </c>
      <c r="N23" s="367">
        <v>5</v>
      </c>
      <c r="O23" s="380">
        <v>5</v>
      </c>
      <c r="P23" s="398"/>
      <c r="Q23" s="389">
        <v>0</v>
      </c>
      <c r="R23" s="368">
        <v>0</v>
      </c>
      <c r="S23" s="368">
        <v>0</v>
      </c>
      <c r="T23" s="403">
        <v>0</v>
      </c>
    </row>
    <row r="24" spans="1:20" ht="12.75" outlineLevel="1">
      <c r="A24" s="408" t="s">
        <v>418</v>
      </c>
      <c r="B24" s="375" t="s">
        <v>453</v>
      </c>
      <c r="C24" s="379">
        <v>1</v>
      </c>
      <c r="D24" s="380"/>
      <c r="E24" s="383" t="s">
        <v>419</v>
      </c>
      <c r="F24" s="384"/>
      <c r="G24" s="383"/>
      <c r="H24" s="384"/>
      <c r="I24" s="383"/>
      <c r="J24" s="384"/>
      <c r="K24" s="392"/>
      <c r="L24" s="399">
        <f t="shared" si="0"/>
        <v>18</v>
      </c>
      <c r="M24" s="390">
        <v>6</v>
      </c>
      <c r="N24" s="367">
        <v>6</v>
      </c>
      <c r="O24" s="380">
        <v>6</v>
      </c>
      <c r="P24" s="398"/>
      <c r="Q24" s="389">
        <v>0</v>
      </c>
      <c r="R24" s="368">
        <v>0</v>
      </c>
      <c r="S24" s="368">
        <v>0</v>
      </c>
      <c r="T24" s="403">
        <v>0</v>
      </c>
    </row>
    <row r="25" spans="1:20" ht="12.75" outlineLevel="1">
      <c r="A25" s="408" t="s">
        <v>418</v>
      </c>
      <c r="B25" s="375" t="s">
        <v>452</v>
      </c>
      <c r="C25" s="379">
        <v>1</v>
      </c>
      <c r="D25" s="380"/>
      <c r="E25" s="383" t="s">
        <v>419</v>
      </c>
      <c r="F25" s="384"/>
      <c r="G25" s="383"/>
      <c r="H25" s="384"/>
      <c r="I25" s="383"/>
      <c r="J25" s="384"/>
      <c r="K25" s="392"/>
      <c r="L25" s="399">
        <f t="shared" si="0"/>
        <v>15</v>
      </c>
      <c r="M25" s="390">
        <v>5</v>
      </c>
      <c r="N25" s="367">
        <v>5</v>
      </c>
      <c r="O25" s="380">
        <v>5</v>
      </c>
      <c r="P25" s="398"/>
      <c r="Q25" s="389">
        <v>0</v>
      </c>
      <c r="R25" s="368">
        <v>0</v>
      </c>
      <c r="S25" s="368">
        <v>0</v>
      </c>
      <c r="T25" s="403">
        <v>0</v>
      </c>
    </row>
    <row r="26" spans="1:20" ht="12.75" outlineLevel="1">
      <c r="A26" s="408" t="s">
        <v>418</v>
      </c>
      <c r="B26" s="375" t="s">
        <v>451</v>
      </c>
      <c r="C26" s="379">
        <v>1</v>
      </c>
      <c r="D26" s="380"/>
      <c r="E26" s="383" t="s">
        <v>419</v>
      </c>
      <c r="F26" s="384"/>
      <c r="G26" s="383"/>
      <c r="H26" s="384"/>
      <c r="I26" s="383"/>
      <c r="J26" s="384"/>
      <c r="K26" s="392"/>
      <c r="L26" s="399">
        <f t="shared" si="0"/>
        <v>21</v>
      </c>
      <c r="M26" s="390">
        <v>7</v>
      </c>
      <c r="N26" s="367">
        <v>7</v>
      </c>
      <c r="O26" s="380">
        <v>7</v>
      </c>
      <c r="P26" s="398"/>
      <c r="Q26" s="389">
        <v>0</v>
      </c>
      <c r="R26" s="368">
        <v>0</v>
      </c>
      <c r="S26" s="368">
        <v>0</v>
      </c>
      <c r="T26" s="403">
        <v>0</v>
      </c>
    </row>
    <row r="27" spans="1:20" ht="12.75" outlineLevel="1">
      <c r="A27" s="408" t="s">
        <v>418</v>
      </c>
      <c r="B27" s="375" t="s">
        <v>450</v>
      </c>
      <c r="C27" s="379">
        <v>1</v>
      </c>
      <c r="D27" s="380"/>
      <c r="E27" s="383" t="s">
        <v>419</v>
      </c>
      <c r="F27" s="384"/>
      <c r="G27" s="383"/>
      <c r="H27" s="384"/>
      <c r="I27" s="383"/>
      <c r="J27" s="384"/>
      <c r="K27" s="392"/>
      <c r="L27" s="399">
        <f t="shared" si="0"/>
        <v>21</v>
      </c>
      <c r="M27" s="390">
        <v>7</v>
      </c>
      <c r="N27" s="367">
        <v>7</v>
      </c>
      <c r="O27" s="380">
        <v>7</v>
      </c>
      <c r="P27" s="398"/>
      <c r="Q27" s="389">
        <v>0</v>
      </c>
      <c r="R27" s="368">
        <v>0</v>
      </c>
      <c r="S27" s="368">
        <v>0</v>
      </c>
      <c r="T27" s="403">
        <v>0</v>
      </c>
    </row>
    <row r="28" spans="1:20" ht="12.75" outlineLevel="1">
      <c r="A28" s="408" t="s">
        <v>418</v>
      </c>
      <c r="B28" s="375" t="s">
        <v>449</v>
      </c>
      <c r="C28" s="379">
        <v>1</v>
      </c>
      <c r="D28" s="380"/>
      <c r="E28" s="383" t="s">
        <v>419</v>
      </c>
      <c r="F28" s="384"/>
      <c r="G28" s="383"/>
      <c r="H28" s="384"/>
      <c r="I28" s="383"/>
      <c r="J28" s="384"/>
      <c r="K28" s="392"/>
      <c r="L28" s="399">
        <f t="shared" si="0"/>
        <v>18</v>
      </c>
      <c r="M28" s="390">
        <v>6</v>
      </c>
      <c r="N28" s="367">
        <v>6</v>
      </c>
      <c r="O28" s="380">
        <v>6</v>
      </c>
      <c r="P28" s="398"/>
      <c r="Q28" s="389">
        <v>0</v>
      </c>
      <c r="R28" s="368">
        <v>0</v>
      </c>
      <c r="S28" s="368">
        <v>0</v>
      </c>
      <c r="T28" s="403">
        <v>0</v>
      </c>
    </row>
    <row r="29" spans="1:20" ht="12.75" outlineLevel="1">
      <c r="A29" s="408" t="s">
        <v>418</v>
      </c>
      <c r="B29" s="375" t="s">
        <v>448</v>
      </c>
      <c r="C29" s="379">
        <v>1</v>
      </c>
      <c r="D29" s="380"/>
      <c r="E29" s="383" t="s">
        <v>419</v>
      </c>
      <c r="F29" s="384"/>
      <c r="G29" s="383"/>
      <c r="H29" s="384"/>
      <c r="I29" s="383"/>
      <c r="J29" s="384"/>
      <c r="K29" s="392"/>
      <c r="L29" s="399">
        <f t="shared" si="0"/>
        <v>24</v>
      </c>
      <c r="M29" s="390">
        <v>8</v>
      </c>
      <c r="N29" s="367">
        <v>8</v>
      </c>
      <c r="O29" s="380">
        <v>8</v>
      </c>
      <c r="P29" s="398"/>
      <c r="Q29" s="389">
        <v>0</v>
      </c>
      <c r="R29" s="368">
        <v>0</v>
      </c>
      <c r="S29" s="368">
        <v>0</v>
      </c>
      <c r="T29" s="403">
        <v>0</v>
      </c>
    </row>
    <row r="30" spans="1:20" ht="12.75" outlineLevel="1">
      <c r="A30" s="408" t="s">
        <v>418</v>
      </c>
      <c r="B30" s="375" t="s">
        <v>447</v>
      </c>
      <c r="C30" s="379">
        <v>1</v>
      </c>
      <c r="D30" s="380"/>
      <c r="E30" s="383" t="s">
        <v>419</v>
      </c>
      <c r="F30" s="384"/>
      <c r="G30" s="383"/>
      <c r="H30" s="384"/>
      <c r="I30" s="383"/>
      <c r="J30" s="384"/>
      <c r="K30" s="392"/>
      <c r="L30" s="399">
        <f t="shared" si="0"/>
        <v>24</v>
      </c>
      <c r="M30" s="390">
        <v>8</v>
      </c>
      <c r="N30" s="367">
        <v>8</v>
      </c>
      <c r="O30" s="380">
        <v>8</v>
      </c>
      <c r="P30" s="398"/>
      <c r="Q30" s="389">
        <v>0</v>
      </c>
      <c r="R30" s="368">
        <v>0</v>
      </c>
      <c r="S30" s="368">
        <v>0</v>
      </c>
      <c r="T30" s="403">
        <v>0</v>
      </c>
    </row>
    <row r="31" spans="1:20" ht="12.75" outlineLevel="1">
      <c r="A31" s="408" t="s">
        <v>418</v>
      </c>
      <c r="B31" s="375" t="s">
        <v>446</v>
      </c>
      <c r="C31" s="379">
        <v>1</v>
      </c>
      <c r="D31" s="380"/>
      <c r="E31" s="383" t="s">
        <v>419</v>
      </c>
      <c r="F31" s="384"/>
      <c r="G31" s="383"/>
      <c r="H31" s="384"/>
      <c r="I31" s="383"/>
      <c r="J31" s="384"/>
      <c r="K31" s="392"/>
      <c r="L31" s="399">
        <f t="shared" si="0"/>
        <v>18</v>
      </c>
      <c r="M31" s="390">
        <v>6</v>
      </c>
      <c r="N31" s="367">
        <v>6</v>
      </c>
      <c r="O31" s="380">
        <v>6</v>
      </c>
      <c r="P31" s="398"/>
      <c r="Q31" s="389">
        <v>0</v>
      </c>
      <c r="R31" s="368">
        <v>0</v>
      </c>
      <c r="S31" s="368">
        <v>0</v>
      </c>
      <c r="T31" s="403">
        <v>0</v>
      </c>
    </row>
    <row r="32" spans="1:20" ht="12.75" outlineLevel="1">
      <c r="A32" s="408" t="s">
        <v>418</v>
      </c>
      <c r="B32" s="375" t="s">
        <v>583</v>
      </c>
      <c r="C32" s="379"/>
      <c r="D32" s="380">
        <v>1</v>
      </c>
      <c r="E32" s="383"/>
      <c r="F32" s="384" t="s">
        <v>419</v>
      </c>
      <c r="G32" s="383"/>
      <c r="H32" s="384"/>
      <c r="I32" s="383"/>
      <c r="J32" s="384"/>
      <c r="K32" s="392"/>
      <c r="L32" s="399">
        <f t="shared" si="0"/>
        <v>6</v>
      </c>
      <c r="M32" s="390">
        <v>2</v>
      </c>
      <c r="N32" s="367">
        <v>2</v>
      </c>
      <c r="O32" s="380">
        <v>2</v>
      </c>
      <c r="P32" s="398"/>
      <c r="Q32" s="389">
        <v>0</v>
      </c>
      <c r="R32" s="368">
        <v>0</v>
      </c>
      <c r="S32" s="368">
        <v>0</v>
      </c>
      <c r="T32" s="403">
        <v>0</v>
      </c>
    </row>
    <row r="33" spans="1:20" ht="12.75" outlineLevel="1">
      <c r="A33" s="408" t="s">
        <v>418</v>
      </c>
      <c r="B33" s="375" t="s">
        <v>445</v>
      </c>
      <c r="C33" s="379">
        <v>1</v>
      </c>
      <c r="D33" s="380"/>
      <c r="E33" s="383" t="s">
        <v>419</v>
      </c>
      <c r="F33" s="384"/>
      <c r="G33" s="383"/>
      <c r="H33" s="384"/>
      <c r="I33" s="383"/>
      <c r="J33" s="384"/>
      <c r="K33" s="392"/>
      <c r="L33" s="399">
        <f t="shared" si="0"/>
        <v>22</v>
      </c>
      <c r="M33" s="390">
        <v>7</v>
      </c>
      <c r="N33" s="367">
        <v>7</v>
      </c>
      <c r="O33" s="380">
        <v>8</v>
      </c>
      <c r="P33" s="398"/>
      <c r="Q33" s="389">
        <v>0</v>
      </c>
      <c r="R33" s="368">
        <v>0</v>
      </c>
      <c r="S33" s="368">
        <v>0</v>
      </c>
      <c r="T33" s="403">
        <v>0</v>
      </c>
    </row>
    <row r="34" spans="1:20" ht="12.75" outlineLevel="1">
      <c r="A34" s="408" t="s">
        <v>418</v>
      </c>
      <c r="B34" s="375" t="s">
        <v>444</v>
      </c>
      <c r="C34" s="379">
        <v>1</v>
      </c>
      <c r="D34" s="380"/>
      <c r="E34" s="383" t="s">
        <v>419</v>
      </c>
      <c r="F34" s="384"/>
      <c r="G34" s="383"/>
      <c r="H34" s="384"/>
      <c r="I34" s="383"/>
      <c r="J34" s="384"/>
      <c r="K34" s="392"/>
      <c r="L34" s="399">
        <f t="shared" si="0"/>
        <v>27</v>
      </c>
      <c r="M34" s="390">
        <v>9</v>
      </c>
      <c r="N34" s="367">
        <v>9</v>
      </c>
      <c r="O34" s="380">
        <v>9</v>
      </c>
      <c r="P34" s="398"/>
      <c r="Q34" s="389">
        <v>0</v>
      </c>
      <c r="R34" s="368">
        <v>0</v>
      </c>
      <c r="S34" s="368">
        <v>0</v>
      </c>
      <c r="T34" s="403">
        <v>0</v>
      </c>
    </row>
    <row r="35" spans="1:20" ht="12.75" outlineLevel="1">
      <c r="A35" s="408" t="s">
        <v>418</v>
      </c>
      <c r="B35" s="375" t="s">
        <v>443</v>
      </c>
      <c r="C35" s="379">
        <v>1</v>
      </c>
      <c r="D35" s="380"/>
      <c r="E35" s="383" t="s">
        <v>419</v>
      </c>
      <c r="F35" s="384"/>
      <c r="G35" s="383"/>
      <c r="H35" s="384"/>
      <c r="I35" s="383"/>
      <c r="J35" s="384"/>
      <c r="K35" s="392"/>
      <c r="L35" s="399">
        <f t="shared" si="0"/>
        <v>21</v>
      </c>
      <c r="M35" s="390">
        <v>7</v>
      </c>
      <c r="N35" s="367">
        <v>7</v>
      </c>
      <c r="O35" s="380">
        <v>7</v>
      </c>
      <c r="P35" s="398"/>
      <c r="Q35" s="389">
        <v>0</v>
      </c>
      <c r="R35" s="368">
        <v>0</v>
      </c>
      <c r="S35" s="368">
        <v>0</v>
      </c>
      <c r="T35" s="403">
        <v>0</v>
      </c>
    </row>
    <row r="36" spans="1:20" ht="12.75" outlineLevel="1">
      <c r="A36" s="408" t="s">
        <v>418</v>
      </c>
      <c r="B36" s="375" t="s">
        <v>442</v>
      </c>
      <c r="C36" s="379">
        <v>1</v>
      </c>
      <c r="D36" s="380"/>
      <c r="E36" s="383" t="s">
        <v>419</v>
      </c>
      <c r="F36" s="384"/>
      <c r="G36" s="383"/>
      <c r="H36" s="384"/>
      <c r="I36" s="383"/>
      <c r="J36" s="384"/>
      <c r="K36" s="392"/>
      <c r="L36" s="399">
        <f t="shared" si="0"/>
        <v>25</v>
      </c>
      <c r="M36" s="390">
        <v>8</v>
      </c>
      <c r="N36" s="367">
        <v>8</v>
      </c>
      <c r="O36" s="380">
        <v>9</v>
      </c>
      <c r="P36" s="398"/>
      <c r="Q36" s="389">
        <v>0</v>
      </c>
      <c r="R36" s="368">
        <v>0</v>
      </c>
      <c r="S36" s="368">
        <v>0</v>
      </c>
      <c r="T36" s="403">
        <v>0</v>
      </c>
    </row>
    <row r="37" spans="1:20" ht="12.75" outlineLevel="1">
      <c r="A37" s="408" t="s">
        <v>418</v>
      </c>
      <c r="B37" s="375" t="s">
        <v>441</v>
      </c>
      <c r="C37" s="379">
        <v>1</v>
      </c>
      <c r="D37" s="380"/>
      <c r="E37" s="383" t="s">
        <v>419</v>
      </c>
      <c r="F37" s="384"/>
      <c r="G37" s="383"/>
      <c r="H37" s="384"/>
      <c r="I37" s="383"/>
      <c r="J37" s="384"/>
      <c r="K37" s="392"/>
      <c r="L37" s="399">
        <f aca="true" t="shared" si="1" ref="L37:L61">SUM(M37:O37)</f>
        <v>22</v>
      </c>
      <c r="M37" s="390">
        <v>7</v>
      </c>
      <c r="N37" s="367">
        <v>7</v>
      </c>
      <c r="O37" s="380">
        <v>8</v>
      </c>
      <c r="P37" s="398"/>
      <c r="Q37" s="389">
        <v>0</v>
      </c>
      <c r="R37" s="368">
        <v>0</v>
      </c>
      <c r="S37" s="368">
        <v>0</v>
      </c>
      <c r="T37" s="403">
        <v>0</v>
      </c>
    </row>
    <row r="38" spans="1:20" ht="12.75" outlineLevel="1">
      <c r="A38" s="408" t="s">
        <v>418</v>
      </c>
      <c r="B38" s="375" t="s">
        <v>440</v>
      </c>
      <c r="C38" s="379">
        <v>1</v>
      </c>
      <c r="D38" s="380"/>
      <c r="E38" s="383" t="s">
        <v>419</v>
      </c>
      <c r="F38" s="384"/>
      <c r="G38" s="383"/>
      <c r="H38" s="384"/>
      <c r="I38" s="383"/>
      <c r="J38" s="384"/>
      <c r="K38" s="392"/>
      <c r="L38" s="399">
        <f t="shared" si="1"/>
        <v>18</v>
      </c>
      <c r="M38" s="390">
        <v>6</v>
      </c>
      <c r="N38" s="367">
        <v>6</v>
      </c>
      <c r="O38" s="380">
        <v>6</v>
      </c>
      <c r="P38" s="398"/>
      <c r="Q38" s="389">
        <v>0</v>
      </c>
      <c r="R38" s="368">
        <v>0</v>
      </c>
      <c r="S38" s="368">
        <v>0</v>
      </c>
      <c r="T38" s="403">
        <v>0</v>
      </c>
    </row>
    <row r="39" spans="1:20" ht="12.75" outlineLevel="1">
      <c r="A39" s="408" t="s">
        <v>418</v>
      </c>
      <c r="B39" s="376" t="s">
        <v>439</v>
      </c>
      <c r="C39" s="379">
        <v>1</v>
      </c>
      <c r="D39" s="380"/>
      <c r="E39" s="383" t="s">
        <v>419</v>
      </c>
      <c r="F39" s="385"/>
      <c r="G39" s="388"/>
      <c r="H39" s="385"/>
      <c r="I39" s="388"/>
      <c r="J39" s="385"/>
      <c r="K39" s="393"/>
      <c r="L39" s="399">
        <f t="shared" si="1"/>
        <v>15</v>
      </c>
      <c r="M39" s="390">
        <v>5</v>
      </c>
      <c r="N39" s="367">
        <v>5</v>
      </c>
      <c r="O39" s="380">
        <v>5</v>
      </c>
      <c r="P39" s="398"/>
      <c r="Q39" s="389">
        <v>0</v>
      </c>
      <c r="R39" s="368">
        <v>0</v>
      </c>
      <c r="S39" s="368">
        <v>0</v>
      </c>
      <c r="T39" s="403">
        <v>0</v>
      </c>
    </row>
    <row r="40" spans="1:20" ht="12.75" outlineLevel="1">
      <c r="A40" s="408" t="s">
        <v>418</v>
      </c>
      <c r="B40" s="376" t="s">
        <v>438</v>
      </c>
      <c r="C40" s="379">
        <v>1</v>
      </c>
      <c r="D40" s="380"/>
      <c r="E40" s="383" t="s">
        <v>419</v>
      </c>
      <c r="F40" s="385"/>
      <c r="G40" s="388"/>
      <c r="H40" s="385"/>
      <c r="I40" s="388"/>
      <c r="J40" s="385"/>
      <c r="K40" s="393"/>
      <c r="L40" s="399">
        <f t="shared" si="1"/>
        <v>9</v>
      </c>
      <c r="M40" s="390">
        <v>3</v>
      </c>
      <c r="N40" s="367">
        <v>3</v>
      </c>
      <c r="O40" s="380">
        <v>3</v>
      </c>
      <c r="P40" s="398"/>
      <c r="Q40" s="389">
        <v>0</v>
      </c>
      <c r="R40" s="368">
        <v>0</v>
      </c>
      <c r="S40" s="368">
        <v>0</v>
      </c>
      <c r="T40" s="403">
        <v>0</v>
      </c>
    </row>
    <row r="41" spans="1:20" ht="12.75" outlineLevel="1">
      <c r="A41" s="408" t="s">
        <v>418</v>
      </c>
      <c r="B41" s="376" t="s">
        <v>437</v>
      </c>
      <c r="C41" s="379">
        <v>1</v>
      </c>
      <c r="D41" s="380"/>
      <c r="E41" s="383" t="s">
        <v>419</v>
      </c>
      <c r="F41" s="385"/>
      <c r="G41" s="388"/>
      <c r="H41" s="385"/>
      <c r="I41" s="388"/>
      <c r="J41" s="385"/>
      <c r="K41" s="393"/>
      <c r="L41" s="399">
        <f t="shared" si="1"/>
        <v>9</v>
      </c>
      <c r="M41" s="390">
        <v>3</v>
      </c>
      <c r="N41" s="367">
        <v>3</v>
      </c>
      <c r="O41" s="380">
        <v>3</v>
      </c>
      <c r="P41" s="398"/>
      <c r="Q41" s="389">
        <v>0</v>
      </c>
      <c r="R41" s="368">
        <v>0</v>
      </c>
      <c r="S41" s="368">
        <v>0</v>
      </c>
      <c r="T41" s="403">
        <v>0</v>
      </c>
    </row>
    <row r="42" spans="1:20" ht="12.75" outlineLevel="1">
      <c r="A42" s="408" t="s">
        <v>418</v>
      </c>
      <c r="B42" s="376" t="s">
        <v>436</v>
      </c>
      <c r="C42" s="379">
        <v>1</v>
      </c>
      <c r="D42" s="380"/>
      <c r="E42" s="383" t="s">
        <v>419</v>
      </c>
      <c r="F42" s="385"/>
      <c r="G42" s="388"/>
      <c r="H42" s="385"/>
      <c r="I42" s="388"/>
      <c r="J42" s="385"/>
      <c r="K42" s="393"/>
      <c r="L42" s="399">
        <f t="shared" si="1"/>
        <v>18</v>
      </c>
      <c r="M42" s="390">
        <v>6</v>
      </c>
      <c r="N42" s="367">
        <v>6</v>
      </c>
      <c r="O42" s="380">
        <v>6</v>
      </c>
      <c r="P42" s="398"/>
      <c r="Q42" s="389">
        <v>0</v>
      </c>
      <c r="R42" s="368">
        <v>0</v>
      </c>
      <c r="S42" s="368">
        <v>0</v>
      </c>
      <c r="T42" s="403">
        <v>0</v>
      </c>
    </row>
    <row r="43" spans="1:20" ht="12.75" outlineLevel="1">
      <c r="A43" s="408" t="s">
        <v>418</v>
      </c>
      <c r="B43" s="375" t="s">
        <v>435</v>
      </c>
      <c r="C43" s="379"/>
      <c r="D43" s="380">
        <v>1</v>
      </c>
      <c r="E43" s="383"/>
      <c r="F43" s="384"/>
      <c r="G43" s="383"/>
      <c r="H43" s="384"/>
      <c r="I43" s="383"/>
      <c r="J43" s="384" t="s">
        <v>419</v>
      </c>
      <c r="K43" s="392"/>
      <c r="L43" s="399">
        <f t="shared" si="1"/>
        <v>6</v>
      </c>
      <c r="M43" s="390">
        <v>2</v>
      </c>
      <c r="N43" s="367">
        <v>2</v>
      </c>
      <c r="O43" s="380">
        <v>2</v>
      </c>
      <c r="P43" s="399">
        <f>SUM(Q43:T43)</f>
        <v>4</v>
      </c>
      <c r="Q43" s="390">
        <v>1</v>
      </c>
      <c r="R43" s="367">
        <v>1</v>
      </c>
      <c r="S43" s="367">
        <v>1</v>
      </c>
      <c r="T43" s="380">
        <v>1</v>
      </c>
    </row>
    <row r="44" spans="1:20" ht="12.75" outlineLevel="1">
      <c r="A44" s="408" t="s">
        <v>418</v>
      </c>
      <c r="B44" s="375" t="s">
        <v>434</v>
      </c>
      <c r="C44" s="379">
        <v>1</v>
      </c>
      <c r="D44" s="380"/>
      <c r="E44" s="383" t="s">
        <v>419</v>
      </c>
      <c r="F44" s="384"/>
      <c r="G44" s="383"/>
      <c r="H44" s="384"/>
      <c r="I44" s="383"/>
      <c r="J44" s="384"/>
      <c r="K44" s="392"/>
      <c r="L44" s="399">
        <f t="shared" si="1"/>
        <v>18</v>
      </c>
      <c r="M44" s="390">
        <v>6</v>
      </c>
      <c r="N44" s="367">
        <v>6</v>
      </c>
      <c r="O44" s="380">
        <v>6</v>
      </c>
      <c r="P44" s="398"/>
      <c r="Q44" s="389">
        <v>0</v>
      </c>
      <c r="R44" s="368">
        <v>0</v>
      </c>
      <c r="S44" s="368">
        <v>0</v>
      </c>
      <c r="T44" s="403">
        <v>0</v>
      </c>
    </row>
    <row r="45" spans="1:20" ht="12.75" outlineLevel="1">
      <c r="A45" s="408" t="s">
        <v>418</v>
      </c>
      <c r="B45" s="375" t="s">
        <v>433</v>
      </c>
      <c r="C45" s="379"/>
      <c r="D45" s="380">
        <v>1</v>
      </c>
      <c r="E45" s="383"/>
      <c r="F45" s="384"/>
      <c r="G45" s="383"/>
      <c r="H45" s="384" t="s">
        <v>419</v>
      </c>
      <c r="I45" s="383"/>
      <c r="J45" s="384"/>
      <c r="K45" s="392"/>
      <c r="L45" s="398"/>
      <c r="M45" s="389">
        <v>0</v>
      </c>
      <c r="N45" s="368">
        <v>0</v>
      </c>
      <c r="O45" s="403">
        <v>0</v>
      </c>
      <c r="P45" s="399">
        <f>SUM(Q45:T45)</f>
        <v>4</v>
      </c>
      <c r="Q45" s="390">
        <v>1</v>
      </c>
      <c r="R45" s="367">
        <v>1</v>
      </c>
      <c r="S45" s="367">
        <v>1</v>
      </c>
      <c r="T45" s="380">
        <v>1</v>
      </c>
    </row>
    <row r="46" spans="1:20" ht="12.75" outlineLevel="1">
      <c r="A46" s="408" t="s">
        <v>418</v>
      </c>
      <c r="B46" s="375" t="s">
        <v>432</v>
      </c>
      <c r="C46" s="379">
        <v>1</v>
      </c>
      <c r="D46" s="380"/>
      <c r="E46" s="383" t="s">
        <v>419</v>
      </c>
      <c r="F46" s="384"/>
      <c r="G46" s="383"/>
      <c r="H46" s="384"/>
      <c r="I46" s="383"/>
      <c r="J46" s="384"/>
      <c r="K46" s="392"/>
      <c r="L46" s="399">
        <f t="shared" si="1"/>
        <v>15</v>
      </c>
      <c r="M46" s="390">
        <v>5</v>
      </c>
      <c r="N46" s="367">
        <v>5</v>
      </c>
      <c r="O46" s="380">
        <v>5</v>
      </c>
      <c r="P46" s="398"/>
      <c r="Q46" s="389">
        <v>0</v>
      </c>
      <c r="R46" s="368">
        <v>0</v>
      </c>
      <c r="S46" s="368">
        <v>0</v>
      </c>
      <c r="T46" s="403">
        <v>0</v>
      </c>
    </row>
    <row r="47" spans="1:20" ht="12.75" outlineLevel="1">
      <c r="A47" s="408" t="s">
        <v>418</v>
      </c>
      <c r="B47" s="375" t="s">
        <v>431</v>
      </c>
      <c r="C47" s="379">
        <v>1</v>
      </c>
      <c r="D47" s="380"/>
      <c r="E47" s="383" t="s">
        <v>419</v>
      </c>
      <c r="F47" s="384"/>
      <c r="G47" s="383"/>
      <c r="H47" s="384"/>
      <c r="I47" s="383"/>
      <c r="J47" s="384"/>
      <c r="K47" s="392"/>
      <c r="L47" s="399">
        <f t="shared" si="1"/>
        <v>8</v>
      </c>
      <c r="M47" s="390">
        <v>2</v>
      </c>
      <c r="N47" s="367">
        <v>3</v>
      </c>
      <c r="O47" s="380">
        <v>3</v>
      </c>
      <c r="P47" s="398"/>
      <c r="Q47" s="389">
        <v>0</v>
      </c>
      <c r="R47" s="368">
        <v>0</v>
      </c>
      <c r="S47" s="368">
        <v>0</v>
      </c>
      <c r="T47" s="403">
        <v>0</v>
      </c>
    </row>
    <row r="48" spans="1:20" ht="12.75" outlineLevel="1">
      <c r="A48" s="408" t="s">
        <v>418</v>
      </c>
      <c r="B48" s="375" t="s">
        <v>430</v>
      </c>
      <c r="C48" s="379">
        <v>1</v>
      </c>
      <c r="D48" s="380"/>
      <c r="E48" s="383" t="s">
        <v>419</v>
      </c>
      <c r="F48" s="384"/>
      <c r="G48" s="383"/>
      <c r="H48" s="384"/>
      <c r="I48" s="383"/>
      <c r="J48" s="384"/>
      <c r="K48" s="392"/>
      <c r="L48" s="399">
        <f t="shared" si="1"/>
        <v>13</v>
      </c>
      <c r="M48" s="390">
        <v>4</v>
      </c>
      <c r="N48" s="367">
        <v>4</v>
      </c>
      <c r="O48" s="380">
        <v>5</v>
      </c>
      <c r="P48" s="398"/>
      <c r="Q48" s="389">
        <v>0</v>
      </c>
      <c r="R48" s="368">
        <v>0</v>
      </c>
      <c r="S48" s="368">
        <v>0</v>
      </c>
      <c r="T48" s="403">
        <v>0</v>
      </c>
    </row>
    <row r="49" spans="1:20" ht="12.75" outlineLevel="1">
      <c r="A49" s="408" t="s">
        <v>418</v>
      </c>
      <c r="B49" s="375" t="s">
        <v>429</v>
      </c>
      <c r="C49" s="379"/>
      <c r="D49" s="380">
        <v>1</v>
      </c>
      <c r="E49" s="383"/>
      <c r="F49" s="384"/>
      <c r="G49" s="383"/>
      <c r="H49" s="384" t="s">
        <v>419</v>
      </c>
      <c r="I49" s="383"/>
      <c r="J49" s="384"/>
      <c r="K49" s="392"/>
      <c r="L49" s="398"/>
      <c r="M49" s="389">
        <v>0</v>
      </c>
      <c r="N49" s="368">
        <v>0</v>
      </c>
      <c r="O49" s="403">
        <v>0</v>
      </c>
      <c r="P49" s="399">
        <f>SUM(Q49:T49)</f>
        <v>4</v>
      </c>
      <c r="Q49" s="390">
        <v>1</v>
      </c>
      <c r="R49" s="367">
        <v>1</v>
      </c>
      <c r="S49" s="367">
        <v>1</v>
      </c>
      <c r="T49" s="380">
        <v>1</v>
      </c>
    </row>
    <row r="50" spans="1:20" ht="12.75" outlineLevel="1">
      <c r="A50" s="408" t="s">
        <v>418</v>
      </c>
      <c r="B50" s="375" t="s">
        <v>428</v>
      </c>
      <c r="C50" s="379">
        <v>1</v>
      </c>
      <c r="D50" s="380"/>
      <c r="E50" s="383" t="s">
        <v>419</v>
      </c>
      <c r="F50" s="384"/>
      <c r="G50" s="383"/>
      <c r="H50" s="384"/>
      <c r="I50" s="383"/>
      <c r="J50" s="384"/>
      <c r="K50" s="392" t="s">
        <v>419</v>
      </c>
      <c r="L50" s="399">
        <f t="shared" si="1"/>
        <v>18</v>
      </c>
      <c r="M50" s="390">
        <v>6</v>
      </c>
      <c r="N50" s="367">
        <v>6</v>
      </c>
      <c r="O50" s="380">
        <v>6</v>
      </c>
      <c r="P50" s="398"/>
      <c r="Q50" s="389">
        <v>0</v>
      </c>
      <c r="R50" s="368">
        <v>0</v>
      </c>
      <c r="S50" s="368">
        <v>0</v>
      </c>
      <c r="T50" s="403">
        <v>0</v>
      </c>
    </row>
    <row r="51" spans="1:20" ht="12.75" outlineLevel="1">
      <c r="A51" s="408" t="s">
        <v>418</v>
      </c>
      <c r="B51" s="375" t="s">
        <v>427</v>
      </c>
      <c r="C51" s="379">
        <v>1</v>
      </c>
      <c r="D51" s="380"/>
      <c r="E51" s="383" t="s">
        <v>419</v>
      </c>
      <c r="F51" s="384"/>
      <c r="G51" s="383"/>
      <c r="H51" s="384"/>
      <c r="I51" s="383"/>
      <c r="J51" s="384"/>
      <c r="K51" s="392"/>
      <c r="L51" s="399">
        <f t="shared" si="1"/>
        <v>15</v>
      </c>
      <c r="M51" s="390">
        <v>5</v>
      </c>
      <c r="N51" s="367">
        <v>5</v>
      </c>
      <c r="O51" s="380">
        <v>5</v>
      </c>
      <c r="P51" s="398"/>
      <c r="Q51" s="389">
        <v>0</v>
      </c>
      <c r="R51" s="368">
        <v>0</v>
      </c>
      <c r="S51" s="368">
        <v>0</v>
      </c>
      <c r="T51" s="403">
        <v>0</v>
      </c>
    </row>
    <row r="52" spans="1:20" ht="12.75" outlineLevel="1">
      <c r="A52" s="408" t="s">
        <v>418</v>
      </c>
      <c r="B52" s="375" t="s">
        <v>426</v>
      </c>
      <c r="C52" s="379"/>
      <c r="D52" s="380">
        <v>1</v>
      </c>
      <c r="E52" s="383"/>
      <c r="F52" s="384"/>
      <c r="G52" s="383"/>
      <c r="H52" s="384" t="s">
        <v>419</v>
      </c>
      <c r="I52" s="383"/>
      <c r="J52" s="384"/>
      <c r="K52" s="392"/>
      <c r="L52" s="398"/>
      <c r="M52" s="389">
        <v>0</v>
      </c>
      <c r="N52" s="368">
        <v>0</v>
      </c>
      <c r="O52" s="403">
        <v>0</v>
      </c>
      <c r="P52" s="399">
        <f>SUM(Q52:T52)</f>
        <v>4</v>
      </c>
      <c r="Q52" s="390">
        <v>1</v>
      </c>
      <c r="R52" s="367">
        <v>1</v>
      </c>
      <c r="S52" s="367">
        <v>1</v>
      </c>
      <c r="T52" s="380">
        <v>1</v>
      </c>
    </row>
    <row r="53" spans="1:20" ht="12.75" outlineLevel="1">
      <c r="A53" s="408" t="s">
        <v>418</v>
      </c>
      <c r="B53" s="375" t="s">
        <v>425</v>
      </c>
      <c r="C53" s="379">
        <v>1</v>
      </c>
      <c r="D53" s="380"/>
      <c r="E53" s="383" t="s">
        <v>419</v>
      </c>
      <c r="F53" s="384"/>
      <c r="G53" s="383"/>
      <c r="H53" s="384"/>
      <c r="I53" s="383"/>
      <c r="J53" s="384"/>
      <c r="K53" s="392"/>
      <c r="L53" s="399">
        <f t="shared" si="1"/>
        <v>9</v>
      </c>
      <c r="M53" s="390">
        <v>3</v>
      </c>
      <c r="N53" s="367">
        <v>3</v>
      </c>
      <c r="O53" s="380">
        <v>3</v>
      </c>
      <c r="P53" s="398"/>
      <c r="Q53" s="389">
        <v>0</v>
      </c>
      <c r="R53" s="368">
        <v>0</v>
      </c>
      <c r="S53" s="368">
        <v>0</v>
      </c>
      <c r="T53" s="403">
        <v>0</v>
      </c>
    </row>
    <row r="54" spans="1:20" ht="12.75" outlineLevel="1">
      <c r="A54" s="408" t="s">
        <v>418</v>
      </c>
      <c r="B54" s="375" t="s">
        <v>424</v>
      </c>
      <c r="C54" s="379">
        <v>1</v>
      </c>
      <c r="D54" s="380"/>
      <c r="E54" s="383" t="s">
        <v>419</v>
      </c>
      <c r="F54" s="384"/>
      <c r="G54" s="383"/>
      <c r="H54" s="384"/>
      <c r="I54" s="383"/>
      <c r="J54" s="384"/>
      <c r="K54" s="392"/>
      <c r="L54" s="399">
        <f t="shared" si="1"/>
        <v>9</v>
      </c>
      <c r="M54" s="390">
        <v>3</v>
      </c>
      <c r="N54" s="367">
        <v>3</v>
      </c>
      <c r="O54" s="380">
        <v>3</v>
      </c>
      <c r="P54" s="398"/>
      <c r="Q54" s="389">
        <v>0</v>
      </c>
      <c r="R54" s="368">
        <v>0</v>
      </c>
      <c r="S54" s="368">
        <v>0</v>
      </c>
      <c r="T54" s="403">
        <v>0</v>
      </c>
    </row>
    <row r="55" spans="1:20" ht="12.75" outlineLevel="1">
      <c r="A55" s="408" t="s">
        <v>418</v>
      </c>
      <c r="B55" s="375" t="s">
        <v>423</v>
      </c>
      <c r="C55" s="379">
        <v>1</v>
      </c>
      <c r="D55" s="380"/>
      <c r="E55" s="383" t="s">
        <v>419</v>
      </c>
      <c r="F55" s="384"/>
      <c r="G55" s="383"/>
      <c r="H55" s="384"/>
      <c r="I55" s="383"/>
      <c r="J55" s="384"/>
      <c r="K55" s="392"/>
      <c r="L55" s="399">
        <f t="shared" si="1"/>
        <v>15</v>
      </c>
      <c r="M55" s="390">
        <v>5</v>
      </c>
      <c r="N55" s="367">
        <v>5</v>
      </c>
      <c r="O55" s="380">
        <v>5</v>
      </c>
      <c r="P55" s="398"/>
      <c r="Q55" s="389">
        <v>0</v>
      </c>
      <c r="R55" s="368">
        <v>0</v>
      </c>
      <c r="S55" s="368">
        <v>0</v>
      </c>
      <c r="T55" s="403">
        <v>0</v>
      </c>
    </row>
    <row r="56" spans="1:20" ht="12.75" outlineLevel="1">
      <c r="A56" s="408" t="s">
        <v>418</v>
      </c>
      <c r="B56" s="375" t="s">
        <v>422</v>
      </c>
      <c r="C56" s="379"/>
      <c r="D56" s="380">
        <v>1</v>
      </c>
      <c r="E56" s="383"/>
      <c r="F56" s="384" t="s">
        <v>419</v>
      </c>
      <c r="G56" s="383"/>
      <c r="H56" s="384"/>
      <c r="I56" s="383"/>
      <c r="J56" s="384"/>
      <c r="K56" s="392"/>
      <c r="L56" s="399">
        <f t="shared" si="1"/>
        <v>6</v>
      </c>
      <c r="M56" s="390">
        <v>2</v>
      </c>
      <c r="N56" s="367">
        <v>2</v>
      </c>
      <c r="O56" s="380">
        <v>2</v>
      </c>
      <c r="P56" s="398"/>
      <c r="Q56" s="389">
        <v>0</v>
      </c>
      <c r="R56" s="368">
        <v>0</v>
      </c>
      <c r="S56" s="368">
        <v>0</v>
      </c>
      <c r="T56" s="403">
        <v>0</v>
      </c>
    </row>
    <row r="57" spans="1:20" ht="12.75" outlineLevel="1">
      <c r="A57" s="408" t="s">
        <v>418</v>
      </c>
      <c r="B57" s="375" t="s">
        <v>421</v>
      </c>
      <c r="C57" s="379">
        <v>1</v>
      </c>
      <c r="D57" s="380"/>
      <c r="E57" s="383" t="s">
        <v>419</v>
      </c>
      <c r="F57" s="384"/>
      <c r="G57" s="383"/>
      <c r="H57" s="384"/>
      <c r="I57" s="383"/>
      <c r="J57" s="384"/>
      <c r="K57" s="392"/>
      <c r="L57" s="399">
        <f t="shared" si="1"/>
        <v>11</v>
      </c>
      <c r="M57" s="390">
        <v>3</v>
      </c>
      <c r="N57" s="367">
        <v>4</v>
      </c>
      <c r="O57" s="380">
        <v>4</v>
      </c>
      <c r="P57" s="398"/>
      <c r="Q57" s="389">
        <v>0</v>
      </c>
      <c r="R57" s="368">
        <v>0</v>
      </c>
      <c r="S57" s="368">
        <v>0</v>
      </c>
      <c r="T57" s="403">
        <v>0</v>
      </c>
    </row>
    <row r="58" spans="1:20" ht="12.75" outlineLevel="1">
      <c r="A58" s="408" t="s">
        <v>418</v>
      </c>
      <c r="B58" s="375" t="s">
        <v>420</v>
      </c>
      <c r="C58" s="379"/>
      <c r="D58" s="380">
        <v>1</v>
      </c>
      <c r="E58" s="383"/>
      <c r="F58" s="384"/>
      <c r="G58" s="383"/>
      <c r="H58" s="384" t="s">
        <v>419</v>
      </c>
      <c r="I58" s="383"/>
      <c r="J58" s="384"/>
      <c r="K58" s="392"/>
      <c r="L58" s="398"/>
      <c r="M58" s="389">
        <v>0</v>
      </c>
      <c r="N58" s="368">
        <v>0</v>
      </c>
      <c r="O58" s="403">
        <v>0</v>
      </c>
      <c r="P58" s="399">
        <f>SUM(Q58:T58)</f>
        <v>4</v>
      </c>
      <c r="Q58" s="390">
        <v>1</v>
      </c>
      <c r="R58" s="367">
        <v>1</v>
      </c>
      <c r="S58" s="367">
        <v>1</v>
      </c>
      <c r="T58" s="380">
        <v>1</v>
      </c>
    </row>
    <row r="59" spans="1:20" ht="12.75" outlineLevel="1">
      <c r="A59" s="409" t="s">
        <v>418</v>
      </c>
      <c r="B59" s="377" t="s">
        <v>417</v>
      </c>
      <c r="C59" s="381">
        <v>1</v>
      </c>
      <c r="D59" s="382"/>
      <c r="E59" s="386" t="s">
        <v>415</v>
      </c>
      <c r="F59" s="387"/>
      <c r="G59" s="386"/>
      <c r="H59" s="387"/>
      <c r="I59" s="386"/>
      <c r="J59" s="387"/>
      <c r="K59" s="394"/>
      <c r="L59" s="400">
        <f t="shared" si="1"/>
        <v>9</v>
      </c>
      <c r="M59" s="391">
        <v>3</v>
      </c>
      <c r="N59" s="369">
        <v>3</v>
      </c>
      <c r="O59" s="382">
        <v>3</v>
      </c>
      <c r="P59" s="407"/>
      <c r="Q59" s="401">
        <v>0</v>
      </c>
      <c r="R59" s="370">
        <v>0</v>
      </c>
      <c r="S59" s="370">
        <v>0</v>
      </c>
      <c r="T59" s="404">
        <v>0</v>
      </c>
    </row>
    <row r="60" spans="1:20" s="16" customFormat="1" ht="12.75">
      <c r="A60" s="529" t="s">
        <v>416</v>
      </c>
      <c r="B60" s="530"/>
      <c r="C60" s="19">
        <f>SUM(C5:C59)</f>
        <v>47</v>
      </c>
      <c r="D60" s="371">
        <f>SUM(D5:D59)</f>
        <v>8</v>
      </c>
      <c r="E60" s="19">
        <f aca="true" t="shared" si="2" ref="E60:K60">COUNTA(E5:E59)</f>
        <v>43</v>
      </c>
      <c r="F60" s="371">
        <f t="shared" si="2"/>
        <v>2</v>
      </c>
      <c r="G60" s="19">
        <f t="shared" si="2"/>
        <v>1</v>
      </c>
      <c r="H60" s="371">
        <f t="shared" si="2"/>
        <v>5</v>
      </c>
      <c r="I60" s="19">
        <f t="shared" si="2"/>
        <v>3</v>
      </c>
      <c r="J60" s="371">
        <f t="shared" si="2"/>
        <v>1</v>
      </c>
      <c r="K60" s="20">
        <f t="shared" si="2"/>
        <v>2</v>
      </c>
      <c r="L60" s="20">
        <f aca="true" t="shared" si="3" ref="L60:T60">SUBTOTAL(9,L5:L59)</f>
        <v>858</v>
      </c>
      <c r="M60" s="378">
        <f t="shared" si="3"/>
        <v>282</v>
      </c>
      <c r="N60" s="18">
        <f t="shared" si="3"/>
        <v>285</v>
      </c>
      <c r="O60" s="371">
        <f t="shared" si="3"/>
        <v>291</v>
      </c>
      <c r="P60" s="20">
        <f t="shared" si="3"/>
        <v>63</v>
      </c>
      <c r="Q60" s="378">
        <f t="shared" si="3"/>
        <v>15</v>
      </c>
      <c r="R60" s="18">
        <f t="shared" si="3"/>
        <v>17</v>
      </c>
      <c r="S60" s="18">
        <f t="shared" si="3"/>
        <v>18</v>
      </c>
      <c r="T60" s="371">
        <f t="shared" si="3"/>
        <v>13</v>
      </c>
    </row>
    <row r="61" spans="1:20" s="16" customFormat="1" ht="12.75">
      <c r="A61" s="531" t="s">
        <v>577</v>
      </c>
      <c r="B61" s="532"/>
      <c r="C61" s="19">
        <v>9</v>
      </c>
      <c r="D61" s="17">
        <v>0</v>
      </c>
      <c r="E61" s="19">
        <v>7</v>
      </c>
      <c r="F61" s="17">
        <v>0</v>
      </c>
      <c r="G61" s="19">
        <v>1</v>
      </c>
      <c r="H61" s="17">
        <v>0</v>
      </c>
      <c r="I61" s="19">
        <v>1</v>
      </c>
      <c r="J61" s="17">
        <v>0</v>
      </c>
      <c r="K61" s="20">
        <v>0</v>
      </c>
      <c r="L61" s="20">
        <f t="shared" si="1"/>
        <v>135</v>
      </c>
      <c r="M61" s="378">
        <v>44</v>
      </c>
      <c r="N61" s="18">
        <v>45</v>
      </c>
      <c r="O61" s="17">
        <v>46</v>
      </c>
      <c r="P61" s="20">
        <f>SUM(Q61:T61)</f>
        <v>13</v>
      </c>
      <c r="Q61" s="378">
        <v>4</v>
      </c>
      <c r="R61" s="18">
        <v>4</v>
      </c>
      <c r="S61" s="18">
        <v>4</v>
      </c>
      <c r="T61" s="17">
        <v>1</v>
      </c>
    </row>
    <row r="62" spans="1:20" s="16" customFormat="1" ht="12.75">
      <c r="A62" s="533" t="s">
        <v>414</v>
      </c>
      <c r="B62" s="534"/>
      <c r="C62" s="19">
        <f>SUM(C60,C61)</f>
        <v>56</v>
      </c>
      <c r="D62" s="17">
        <f>SUM(D60,D61)</f>
        <v>8</v>
      </c>
      <c r="E62" s="19">
        <f>SUM(E60,E61)</f>
        <v>50</v>
      </c>
      <c r="F62" s="17">
        <f>SUM(F60,F61)</f>
        <v>2</v>
      </c>
      <c r="G62" s="19">
        <f>SUM(G60,G61)</f>
        <v>2</v>
      </c>
      <c r="H62" s="17">
        <f>SUM(H60,H61)</f>
        <v>5</v>
      </c>
      <c r="I62" s="19">
        <f>SUM(I60,I61)</f>
        <v>4</v>
      </c>
      <c r="J62" s="17">
        <f>SUM(J60,J61)</f>
        <v>1</v>
      </c>
      <c r="K62" s="20">
        <f>SUM(K60,K61)</f>
        <v>2</v>
      </c>
      <c r="L62" s="20">
        <f>SUBTOTAL(9,L5:L61)</f>
        <v>993</v>
      </c>
      <c r="M62" s="378">
        <f>SUBTOTAL(9,M5:M61)</f>
        <v>326</v>
      </c>
      <c r="N62" s="18">
        <f>SUBTOTAL(9,N5:N61)</f>
        <v>330</v>
      </c>
      <c r="O62" s="17">
        <f>SUBTOTAL(9,O5:O61)</f>
        <v>337</v>
      </c>
      <c r="P62" s="20">
        <f>SUBTOTAL(9,P5:P61)</f>
        <v>76</v>
      </c>
      <c r="Q62" s="378">
        <f>SUBTOTAL(9,Q5:Q61)</f>
        <v>19</v>
      </c>
      <c r="R62" s="18">
        <f>SUBTOTAL(9,R5:R61)</f>
        <v>21</v>
      </c>
      <c r="S62" s="18">
        <f>SUBTOTAL(9,S5:S61)</f>
        <v>22</v>
      </c>
      <c r="T62" s="17">
        <f>SUBTOTAL(9,T5:T61)</f>
        <v>14</v>
      </c>
    </row>
    <row r="64" spans="1:2" ht="18" customHeight="1">
      <c r="A64" s="215" t="s">
        <v>590</v>
      </c>
      <c r="B64" s="62"/>
    </row>
    <row r="65" spans="1:2" ht="18" customHeight="1">
      <c r="A65" s="215" t="s">
        <v>591</v>
      </c>
      <c r="B65" s="62"/>
    </row>
  </sheetData>
  <sheetProtection/>
  <mergeCells count="13">
    <mergeCell ref="E3:F3"/>
    <mergeCell ref="G3:H3"/>
    <mergeCell ref="I3:J3"/>
    <mergeCell ref="A60:B60"/>
    <mergeCell ref="A61:B61"/>
    <mergeCell ref="A62:B62"/>
    <mergeCell ref="L2:T2"/>
    <mergeCell ref="C3:C4"/>
    <mergeCell ref="D3:D4"/>
    <mergeCell ref="C2:K2"/>
    <mergeCell ref="K3:K4"/>
    <mergeCell ref="L3:O3"/>
    <mergeCell ref="P3:T3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300" verticalDpi="300" orientation="portrait" paperSize="9" scale="70" r:id="rId1"/>
  <headerFooter alignWithMargins="0">
    <oddHeader>&amp;R&amp;K000000調査基準日：令和元年５月１日</oddHeader>
    <oddFooter>&amp;R&amp;K000000令和元年度公立高等学校学校数・学級数　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25"/>
  <sheetViews>
    <sheetView zoomScalePageLayoutView="0" workbookViewId="0" topLeftCell="A1">
      <pane xSplit="2" ySplit="4" topLeftCell="U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24" sqref="A24:B25"/>
    </sheetView>
  </sheetViews>
  <sheetFormatPr defaultColWidth="9.00390625" defaultRowHeight="13.5" outlineLevelRow="1"/>
  <cols>
    <col min="1" max="1" width="4.75390625" style="62" bestFit="1" customWidth="1"/>
    <col min="2" max="2" width="20.125" style="62" customWidth="1"/>
    <col min="3" max="3" width="6.375" style="62" bestFit="1" customWidth="1"/>
    <col min="4" max="5" width="5.00390625" style="206" bestFit="1" customWidth="1"/>
    <col min="6" max="6" width="5.625" style="206" bestFit="1" customWidth="1"/>
    <col min="7" max="7" width="4.625" style="206" bestFit="1" customWidth="1"/>
    <col min="8" max="9" width="5.50390625" style="206" customWidth="1"/>
    <col min="10" max="10" width="3.75390625" style="206" customWidth="1"/>
    <col min="11" max="11" width="5.50390625" style="206" customWidth="1"/>
    <col min="12" max="12" width="3.75390625" style="206" customWidth="1"/>
    <col min="13" max="13" width="5.50390625" style="206" customWidth="1"/>
    <col min="14" max="14" width="3.75390625" style="206" customWidth="1"/>
    <col min="15" max="15" width="5.50390625" style="206" customWidth="1"/>
    <col min="16" max="16" width="3.75390625" style="206" customWidth="1"/>
    <col min="17" max="17" width="5.50390625" style="206" customWidth="1"/>
    <col min="18" max="18" width="3.75390625" style="206" customWidth="1"/>
    <col min="19" max="19" width="5.50390625" style="206" customWidth="1"/>
    <col min="20" max="20" width="3.75390625" style="206" customWidth="1"/>
    <col min="21" max="21" width="5.50390625" style="206" customWidth="1"/>
    <col min="22" max="22" width="3.75390625" style="206" customWidth="1"/>
    <col min="23" max="23" width="5.50390625" style="206" customWidth="1"/>
    <col min="24" max="24" width="3.75390625" style="206" customWidth="1"/>
    <col min="25" max="25" width="5.50390625" style="206" customWidth="1"/>
    <col min="26" max="26" width="3.75390625" style="206" customWidth="1"/>
    <col min="27" max="27" width="5.50390625" style="206" customWidth="1"/>
    <col min="28" max="28" width="3.75390625" style="206" customWidth="1"/>
    <col min="29" max="29" width="5.50390625" style="206" customWidth="1"/>
    <col min="30" max="30" width="3.75390625" style="206" customWidth="1"/>
    <col min="31" max="31" width="5.50390625" style="206" customWidth="1"/>
    <col min="32" max="32" width="3.75390625" style="206" customWidth="1"/>
    <col min="33" max="33" width="5.50390625" style="206" customWidth="1"/>
    <col min="34" max="34" width="3.75390625" style="206" customWidth="1"/>
    <col min="35" max="35" width="5.50390625" style="206" customWidth="1"/>
    <col min="36" max="36" width="3.75390625" style="206" customWidth="1"/>
    <col min="37" max="37" width="5.50390625" style="206" customWidth="1"/>
    <col min="38" max="38" width="3.75390625" style="206" customWidth="1"/>
    <col min="39" max="39" width="5.50390625" style="206" customWidth="1"/>
    <col min="40" max="40" width="3.75390625" style="206" customWidth="1"/>
    <col min="41" max="41" width="5.50390625" style="206" customWidth="1"/>
    <col min="42" max="42" width="3.75390625" style="206" customWidth="1"/>
    <col min="43" max="43" width="5.50390625" style="206" customWidth="1"/>
    <col min="44" max="44" width="3.75390625" style="206" customWidth="1"/>
    <col min="45" max="45" width="5.50390625" style="206" customWidth="1"/>
    <col min="46" max="46" width="3.75390625" style="206" customWidth="1"/>
    <col min="47" max="47" width="5.50390625" style="206" customWidth="1"/>
    <col min="48" max="48" width="3.75390625" style="206" customWidth="1"/>
    <col min="49" max="16384" width="9.00390625" style="206" customWidth="1"/>
  </cols>
  <sheetData>
    <row r="1" spans="1:48" ht="12">
      <c r="A1" s="61" t="s">
        <v>608</v>
      </c>
      <c r="B1" s="206"/>
      <c r="C1" s="206"/>
      <c r="AV1" s="207"/>
    </row>
    <row r="2" spans="1:48" s="62" customFormat="1" ht="15" customHeight="1">
      <c r="A2" s="326"/>
      <c r="B2" s="323"/>
      <c r="C2" s="417"/>
      <c r="D2" s="548" t="s">
        <v>482</v>
      </c>
      <c r="E2" s="548"/>
      <c r="F2" s="549" t="s">
        <v>533</v>
      </c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0"/>
      <c r="AD2" s="550"/>
      <c r="AE2" s="550"/>
      <c r="AF2" s="550"/>
      <c r="AG2" s="550"/>
      <c r="AH2" s="550"/>
      <c r="AI2" s="550"/>
      <c r="AJ2" s="550"/>
      <c r="AK2" s="550"/>
      <c r="AL2" s="550"/>
      <c r="AM2" s="550"/>
      <c r="AN2" s="550"/>
      <c r="AO2" s="550"/>
      <c r="AP2" s="550"/>
      <c r="AQ2" s="550"/>
      <c r="AR2" s="550"/>
      <c r="AS2" s="550"/>
      <c r="AT2" s="550"/>
      <c r="AU2" s="550"/>
      <c r="AV2" s="550"/>
    </row>
    <row r="3" spans="1:48" s="62" customFormat="1" ht="15" customHeight="1">
      <c r="A3" s="327" t="s">
        <v>571</v>
      </c>
      <c r="B3" s="324" t="s">
        <v>572</v>
      </c>
      <c r="C3" s="277" t="s">
        <v>579</v>
      </c>
      <c r="D3" s="551" t="s">
        <v>238</v>
      </c>
      <c r="E3" s="553" t="s">
        <v>239</v>
      </c>
      <c r="F3" s="555" t="s">
        <v>534</v>
      </c>
      <c r="G3" s="555"/>
      <c r="H3" s="556" t="s">
        <v>535</v>
      </c>
      <c r="I3" s="550" t="s">
        <v>536</v>
      </c>
      <c r="J3" s="55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49" t="s">
        <v>537</v>
      </c>
      <c r="Z3" s="550"/>
      <c r="AA3" s="560"/>
      <c r="AB3" s="560"/>
      <c r="AC3" s="560"/>
      <c r="AD3" s="560"/>
      <c r="AE3" s="560"/>
      <c r="AF3" s="560"/>
      <c r="AG3" s="560"/>
      <c r="AH3" s="560"/>
      <c r="AI3" s="550" t="s">
        <v>538</v>
      </c>
      <c r="AJ3" s="550"/>
      <c r="AK3" s="560"/>
      <c r="AL3" s="560"/>
      <c r="AM3" s="560"/>
      <c r="AN3" s="560"/>
      <c r="AO3" s="560"/>
      <c r="AP3" s="560"/>
      <c r="AQ3" s="560"/>
      <c r="AR3" s="560"/>
      <c r="AS3" s="560"/>
      <c r="AT3" s="560"/>
      <c r="AU3" s="560"/>
      <c r="AV3" s="560"/>
    </row>
    <row r="4" spans="1:48" s="62" customFormat="1" ht="15" customHeight="1">
      <c r="A4" s="328"/>
      <c r="B4" s="325"/>
      <c r="C4" s="278"/>
      <c r="D4" s="552"/>
      <c r="E4" s="554"/>
      <c r="F4" s="555"/>
      <c r="G4" s="555"/>
      <c r="H4" s="556"/>
      <c r="I4" s="555" t="s">
        <v>287</v>
      </c>
      <c r="J4" s="555"/>
      <c r="K4" s="557" t="s">
        <v>476</v>
      </c>
      <c r="L4" s="558"/>
      <c r="M4" s="557" t="s">
        <v>475</v>
      </c>
      <c r="N4" s="558"/>
      <c r="O4" s="557" t="s">
        <v>474</v>
      </c>
      <c r="P4" s="558"/>
      <c r="Q4" s="557" t="s">
        <v>473</v>
      </c>
      <c r="R4" s="558"/>
      <c r="S4" s="557" t="s">
        <v>539</v>
      </c>
      <c r="T4" s="558"/>
      <c r="U4" s="557" t="s">
        <v>540</v>
      </c>
      <c r="V4" s="558"/>
      <c r="W4" s="557" t="s">
        <v>541</v>
      </c>
      <c r="X4" s="559"/>
      <c r="Y4" s="555" t="s">
        <v>542</v>
      </c>
      <c r="Z4" s="555"/>
      <c r="AA4" s="557" t="s">
        <v>476</v>
      </c>
      <c r="AB4" s="558"/>
      <c r="AC4" s="557" t="s">
        <v>475</v>
      </c>
      <c r="AD4" s="558"/>
      <c r="AE4" s="557" t="s">
        <v>474</v>
      </c>
      <c r="AF4" s="558"/>
      <c r="AG4" s="557" t="s">
        <v>541</v>
      </c>
      <c r="AH4" s="559"/>
      <c r="AI4" s="555" t="s">
        <v>543</v>
      </c>
      <c r="AJ4" s="555"/>
      <c r="AK4" s="557" t="s">
        <v>476</v>
      </c>
      <c r="AL4" s="558"/>
      <c r="AM4" s="557" t="s">
        <v>475</v>
      </c>
      <c r="AN4" s="558"/>
      <c r="AO4" s="557" t="s">
        <v>474</v>
      </c>
      <c r="AP4" s="558"/>
      <c r="AQ4" s="557" t="s">
        <v>541</v>
      </c>
      <c r="AR4" s="558"/>
      <c r="AS4" s="557" t="s">
        <v>544</v>
      </c>
      <c r="AT4" s="558"/>
      <c r="AU4" s="557" t="s">
        <v>545</v>
      </c>
      <c r="AV4" s="559"/>
    </row>
    <row r="5" spans="1:48" ht="13.5" customHeight="1" outlineLevel="1">
      <c r="A5" s="412" t="s">
        <v>288</v>
      </c>
      <c r="B5" s="413" t="s">
        <v>546</v>
      </c>
      <c r="C5" s="423"/>
      <c r="D5" s="414">
        <v>1</v>
      </c>
      <c r="E5" s="418"/>
      <c r="F5" s="428">
        <f>SUM(H5,I5,Y5,AI5)</f>
        <v>22</v>
      </c>
      <c r="G5" s="429">
        <f>SUM(J5,Z5,AJ5)</f>
        <v>0</v>
      </c>
      <c r="H5" s="430" t="s">
        <v>588</v>
      </c>
      <c r="I5" s="428">
        <f>SUM(K5,M5,O5,Q5,S5,U5,W5)</f>
        <v>3</v>
      </c>
      <c r="J5" s="429">
        <f>SUM(L5,N5,P5,R5,T5,V5,X5)</f>
        <v>0</v>
      </c>
      <c r="K5" s="431" t="s">
        <v>588</v>
      </c>
      <c r="L5" s="432"/>
      <c r="M5" s="431" t="s">
        <v>588</v>
      </c>
      <c r="N5" s="432"/>
      <c r="O5" s="431" t="s">
        <v>588</v>
      </c>
      <c r="P5" s="432"/>
      <c r="Q5" s="431">
        <v>1</v>
      </c>
      <c r="R5" s="432"/>
      <c r="S5" s="431" t="s">
        <v>588</v>
      </c>
      <c r="T5" s="432"/>
      <c r="U5" s="431" t="s">
        <v>588</v>
      </c>
      <c r="V5" s="432"/>
      <c r="W5" s="431">
        <v>2</v>
      </c>
      <c r="X5" s="429"/>
      <c r="Y5" s="428">
        <f>SUM(AA5,AC5,AE5,AG5)</f>
        <v>4</v>
      </c>
      <c r="Z5" s="429">
        <f>SUM(AB5,AD5,AF5,AH5)</f>
        <v>0</v>
      </c>
      <c r="AA5" s="431" t="s">
        <v>588</v>
      </c>
      <c r="AB5" s="432"/>
      <c r="AC5" s="433">
        <v>2</v>
      </c>
      <c r="AD5" s="432"/>
      <c r="AE5" s="433">
        <v>1</v>
      </c>
      <c r="AF5" s="432"/>
      <c r="AG5" s="431">
        <v>1</v>
      </c>
      <c r="AH5" s="429"/>
      <c r="AI5" s="428">
        <f>SUM(AK5,AM5,AO5,AQ5,AS5,AU5)</f>
        <v>15</v>
      </c>
      <c r="AJ5" s="429">
        <f>SUM(AL5,AN5,AP5,AR5,AT5,AV5)</f>
        <v>0</v>
      </c>
      <c r="AK5" s="431">
        <v>4</v>
      </c>
      <c r="AL5" s="432"/>
      <c r="AM5" s="431">
        <v>2</v>
      </c>
      <c r="AN5" s="432"/>
      <c r="AO5" s="431">
        <v>1</v>
      </c>
      <c r="AP5" s="432"/>
      <c r="AQ5" s="431">
        <v>2</v>
      </c>
      <c r="AR5" s="432"/>
      <c r="AS5" s="431">
        <v>5</v>
      </c>
      <c r="AT5" s="432" t="s">
        <v>547</v>
      </c>
      <c r="AU5" s="434">
        <v>1</v>
      </c>
      <c r="AV5" s="435">
        <v>0</v>
      </c>
    </row>
    <row r="6" spans="1:48" ht="13.5" customHeight="1" outlineLevel="1">
      <c r="A6" s="426" t="s">
        <v>288</v>
      </c>
      <c r="B6" s="427" t="s">
        <v>581</v>
      </c>
      <c r="C6" s="424" t="s">
        <v>580</v>
      </c>
      <c r="D6" s="416"/>
      <c r="E6" s="419">
        <v>1</v>
      </c>
      <c r="F6" s="436">
        <f aca="true" t="shared" si="0" ref="F6:F19">SUM(H6,I6,Y6,AI6)</f>
        <v>0</v>
      </c>
      <c r="G6" s="437">
        <f aca="true" t="shared" si="1" ref="G6:G19">SUM(J6,Z6,AJ6)</f>
        <v>0</v>
      </c>
      <c r="H6" s="438" t="s">
        <v>588</v>
      </c>
      <c r="I6" s="436">
        <f aca="true" t="shared" si="2" ref="I6:J19">SUM(K6,M6,O6,Q6,S6,U6,W6)</f>
        <v>0</v>
      </c>
      <c r="J6" s="437">
        <f t="shared" si="2"/>
        <v>0</v>
      </c>
      <c r="K6" s="439" t="s">
        <v>588</v>
      </c>
      <c r="L6" s="440"/>
      <c r="M6" s="441" t="s">
        <v>588</v>
      </c>
      <c r="N6" s="440"/>
      <c r="O6" s="441" t="s">
        <v>588</v>
      </c>
      <c r="P6" s="440"/>
      <c r="Q6" s="441" t="s">
        <v>588</v>
      </c>
      <c r="R6" s="440"/>
      <c r="S6" s="441" t="s">
        <v>588</v>
      </c>
      <c r="T6" s="440"/>
      <c r="U6" s="441" t="s">
        <v>588</v>
      </c>
      <c r="V6" s="440"/>
      <c r="W6" s="441" t="s">
        <v>588</v>
      </c>
      <c r="X6" s="437"/>
      <c r="Y6" s="436">
        <f aca="true" t="shared" si="3" ref="Y6:Z21">SUM(AA6,AC6,AE6,AG6)</f>
        <v>0</v>
      </c>
      <c r="Z6" s="437">
        <f t="shared" si="3"/>
        <v>0</v>
      </c>
      <c r="AA6" s="439" t="s">
        <v>588</v>
      </c>
      <c r="AB6" s="440"/>
      <c r="AC6" s="441" t="s">
        <v>588</v>
      </c>
      <c r="AD6" s="440"/>
      <c r="AE6" s="441" t="s">
        <v>588</v>
      </c>
      <c r="AF6" s="440"/>
      <c r="AG6" s="441" t="s">
        <v>588</v>
      </c>
      <c r="AH6" s="437"/>
      <c r="AI6" s="436">
        <f aca="true" t="shared" si="4" ref="AI6:AJ21">SUM(AK6,AM6,AO6,AQ6,AS6,AU6)</f>
        <v>0</v>
      </c>
      <c r="AJ6" s="437">
        <f t="shared" si="4"/>
        <v>0</v>
      </c>
      <c r="AK6" s="436" t="s">
        <v>588</v>
      </c>
      <c r="AL6" s="440"/>
      <c r="AM6" s="441" t="s">
        <v>588</v>
      </c>
      <c r="AN6" s="440"/>
      <c r="AO6" s="441" t="s">
        <v>588</v>
      </c>
      <c r="AP6" s="440"/>
      <c r="AQ6" s="441" t="s">
        <v>588</v>
      </c>
      <c r="AR6" s="440"/>
      <c r="AS6" s="441">
        <v>0</v>
      </c>
      <c r="AT6" s="440" t="s">
        <v>547</v>
      </c>
      <c r="AU6" s="441">
        <v>0</v>
      </c>
      <c r="AV6" s="437">
        <v>0</v>
      </c>
    </row>
    <row r="7" spans="1:48" ht="13.5" customHeight="1" outlineLevel="1">
      <c r="A7" s="426" t="s">
        <v>288</v>
      </c>
      <c r="B7" s="427" t="s">
        <v>548</v>
      </c>
      <c r="C7" s="424"/>
      <c r="D7" s="416">
        <v>1</v>
      </c>
      <c r="E7" s="419"/>
      <c r="F7" s="436">
        <f t="shared" si="0"/>
        <v>34</v>
      </c>
      <c r="G7" s="437">
        <f t="shared" si="1"/>
        <v>0</v>
      </c>
      <c r="H7" s="438">
        <v>8</v>
      </c>
      <c r="I7" s="436">
        <f t="shared" si="2"/>
        <v>9</v>
      </c>
      <c r="J7" s="437">
        <f t="shared" si="2"/>
        <v>0</v>
      </c>
      <c r="K7" s="439">
        <v>2</v>
      </c>
      <c r="L7" s="440"/>
      <c r="M7" s="441">
        <v>2</v>
      </c>
      <c r="N7" s="440"/>
      <c r="O7" s="441">
        <v>3</v>
      </c>
      <c r="P7" s="440"/>
      <c r="Q7" s="441">
        <v>1</v>
      </c>
      <c r="R7" s="440"/>
      <c r="S7" s="441">
        <v>1</v>
      </c>
      <c r="T7" s="440"/>
      <c r="U7" s="441" t="s">
        <v>588</v>
      </c>
      <c r="V7" s="440"/>
      <c r="W7" s="441" t="s">
        <v>588</v>
      </c>
      <c r="X7" s="437"/>
      <c r="Y7" s="436">
        <f t="shared" si="3"/>
        <v>6</v>
      </c>
      <c r="Z7" s="437">
        <f t="shared" si="3"/>
        <v>0</v>
      </c>
      <c r="AA7" s="439">
        <v>2</v>
      </c>
      <c r="AB7" s="440"/>
      <c r="AC7" s="441">
        <v>2</v>
      </c>
      <c r="AD7" s="440"/>
      <c r="AE7" s="441">
        <v>2</v>
      </c>
      <c r="AF7" s="440"/>
      <c r="AG7" s="441" t="s">
        <v>588</v>
      </c>
      <c r="AH7" s="437"/>
      <c r="AI7" s="436">
        <f t="shared" si="4"/>
        <v>11</v>
      </c>
      <c r="AJ7" s="437">
        <f t="shared" si="4"/>
        <v>0</v>
      </c>
      <c r="AK7" s="436">
        <v>3</v>
      </c>
      <c r="AL7" s="440"/>
      <c r="AM7" s="441">
        <v>3</v>
      </c>
      <c r="AN7" s="440"/>
      <c r="AO7" s="441">
        <v>5</v>
      </c>
      <c r="AP7" s="440"/>
      <c r="AQ7" s="441" t="s">
        <v>588</v>
      </c>
      <c r="AR7" s="440"/>
      <c r="AS7" s="441">
        <v>0</v>
      </c>
      <c r="AT7" s="440" t="s">
        <v>547</v>
      </c>
      <c r="AU7" s="441">
        <v>0</v>
      </c>
      <c r="AV7" s="437">
        <v>0</v>
      </c>
    </row>
    <row r="8" spans="1:48" ht="13.5" customHeight="1" outlineLevel="1">
      <c r="A8" s="426" t="s">
        <v>288</v>
      </c>
      <c r="B8" s="427" t="s">
        <v>549</v>
      </c>
      <c r="C8" s="424"/>
      <c r="D8" s="416"/>
      <c r="E8" s="419">
        <v>1</v>
      </c>
      <c r="F8" s="436">
        <f t="shared" si="0"/>
        <v>8</v>
      </c>
      <c r="G8" s="437">
        <f t="shared" si="1"/>
        <v>0</v>
      </c>
      <c r="H8" s="438">
        <v>1</v>
      </c>
      <c r="I8" s="436">
        <f t="shared" si="2"/>
        <v>7</v>
      </c>
      <c r="J8" s="437">
        <f t="shared" si="2"/>
        <v>0</v>
      </c>
      <c r="K8" s="439">
        <v>1</v>
      </c>
      <c r="L8" s="440"/>
      <c r="M8" s="441">
        <v>2</v>
      </c>
      <c r="N8" s="440"/>
      <c r="O8" s="441">
        <v>1</v>
      </c>
      <c r="P8" s="440"/>
      <c r="Q8" s="441">
        <v>1</v>
      </c>
      <c r="R8" s="440"/>
      <c r="S8" s="441">
        <v>1</v>
      </c>
      <c r="T8" s="440"/>
      <c r="U8" s="441">
        <v>1</v>
      </c>
      <c r="V8" s="440"/>
      <c r="W8" s="441" t="s">
        <v>588</v>
      </c>
      <c r="X8" s="437"/>
      <c r="Y8" s="436">
        <f t="shared" si="3"/>
        <v>0</v>
      </c>
      <c r="Z8" s="437">
        <f t="shared" si="3"/>
        <v>0</v>
      </c>
      <c r="AA8" s="439" t="s">
        <v>588</v>
      </c>
      <c r="AB8" s="440"/>
      <c r="AC8" s="441" t="s">
        <v>588</v>
      </c>
      <c r="AD8" s="440"/>
      <c r="AE8" s="441" t="s">
        <v>588</v>
      </c>
      <c r="AF8" s="440"/>
      <c r="AG8" s="441" t="s">
        <v>588</v>
      </c>
      <c r="AH8" s="437"/>
      <c r="AI8" s="436">
        <f t="shared" si="4"/>
        <v>0</v>
      </c>
      <c r="AJ8" s="437">
        <f t="shared" si="4"/>
        <v>0</v>
      </c>
      <c r="AK8" s="436" t="s">
        <v>588</v>
      </c>
      <c r="AL8" s="440"/>
      <c r="AM8" s="441" t="s">
        <v>588</v>
      </c>
      <c r="AN8" s="440"/>
      <c r="AO8" s="441" t="s">
        <v>588</v>
      </c>
      <c r="AP8" s="440"/>
      <c r="AQ8" s="441" t="s">
        <v>588</v>
      </c>
      <c r="AR8" s="440"/>
      <c r="AS8" s="441">
        <v>0</v>
      </c>
      <c r="AT8" s="440" t="s">
        <v>547</v>
      </c>
      <c r="AU8" s="441">
        <v>0</v>
      </c>
      <c r="AV8" s="437">
        <v>0</v>
      </c>
    </row>
    <row r="9" spans="1:48" ht="13.5" customHeight="1" outlineLevel="1">
      <c r="A9" s="426" t="s">
        <v>288</v>
      </c>
      <c r="B9" s="427" t="s">
        <v>550</v>
      </c>
      <c r="C9" s="424"/>
      <c r="D9" s="416">
        <v>1</v>
      </c>
      <c r="E9" s="419"/>
      <c r="F9" s="436">
        <f t="shared" si="0"/>
        <v>50</v>
      </c>
      <c r="G9" s="437">
        <f t="shared" si="1"/>
        <v>1</v>
      </c>
      <c r="H9" s="438" t="s">
        <v>588</v>
      </c>
      <c r="I9" s="436">
        <f t="shared" si="2"/>
        <v>17</v>
      </c>
      <c r="J9" s="437">
        <f t="shared" si="2"/>
        <v>0</v>
      </c>
      <c r="K9" s="439" t="s">
        <v>588</v>
      </c>
      <c r="L9" s="440"/>
      <c r="M9" s="441">
        <v>1</v>
      </c>
      <c r="N9" s="440"/>
      <c r="O9" s="441" t="s">
        <v>588</v>
      </c>
      <c r="P9" s="440"/>
      <c r="Q9" s="441">
        <v>1</v>
      </c>
      <c r="R9" s="440"/>
      <c r="S9" s="441" t="s">
        <v>588</v>
      </c>
      <c r="T9" s="440"/>
      <c r="U9" s="441" t="s">
        <v>588</v>
      </c>
      <c r="V9" s="440"/>
      <c r="W9" s="441">
        <v>15</v>
      </c>
      <c r="X9" s="437"/>
      <c r="Y9" s="436">
        <f t="shared" si="3"/>
        <v>14</v>
      </c>
      <c r="Z9" s="437">
        <f t="shared" si="3"/>
        <v>0</v>
      </c>
      <c r="AA9" s="439">
        <v>3</v>
      </c>
      <c r="AB9" s="440"/>
      <c r="AC9" s="441">
        <v>4</v>
      </c>
      <c r="AD9" s="440"/>
      <c r="AE9" s="441">
        <v>4</v>
      </c>
      <c r="AF9" s="440"/>
      <c r="AG9" s="441">
        <v>3</v>
      </c>
      <c r="AH9" s="437"/>
      <c r="AI9" s="436">
        <f t="shared" si="4"/>
        <v>19</v>
      </c>
      <c r="AJ9" s="437">
        <f t="shared" si="4"/>
        <v>1</v>
      </c>
      <c r="AK9" s="436">
        <v>2</v>
      </c>
      <c r="AL9" s="440"/>
      <c r="AM9" s="441">
        <v>4</v>
      </c>
      <c r="AN9" s="440">
        <v>1</v>
      </c>
      <c r="AO9" s="441">
        <v>4</v>
      </c>
      <c r="AP9" s="440"/>
      <c r="AQ9" s="441">
        <v>9</v>
      </c>
      <c r="AR9" s="440"/>
      <c r="AS9" s="441">
        <v>0</v>
      </c>
      <c r="AT9" s="440" t="s">
        <v>547</v>
      </c>
      <c r="AU9" s="441">
        <v>0</v>
      </c>
      <c r="AV9" s="437">
        <v>0</v>
      </c>
    </row>
    <row r="10" spans="1:48" ht="13.5" customHeight="1" outlineLevel="1">
      <c r="A10" s="426" t="s">
        <v>288</v>
      </c>
      <c r="B10" s="427" t="s">
        <v>551</v>
      </c>
      <c r="C10" s="424"/>
      <c r="D10" s="416">
        <v>1</v>
      </c>
      <c r="E10" s="419"/>
      <c r="F10" s="436">
        <f t="shared" si="0"/>
        <v>76</v>
      </c>
      <c r="G10" s="437">
        <f t="shared" si="1"/>
        <v>3</v>
      </c>
      <c r="H10" s="438" t="s">
        <v>588</v>
      </c>
      <c r="I10" s="436">
        <f t="shared" si="2"/>
        <v>28</v>
      </c>
      <c r="J10" s="437">
        <f t="shared" si="2"/>
        <v>1</v>
      </c>
      <c r="K10" s="439">
        <v>5</v>
      </c>
      <c r="L10" s="440"/>
      <c r="M10" s="441">
        <v>4</v>
      </c>
      <c r="N10" s="440"/>
      <c r="O10" s="441">
        <v>5</v>
      </c>
      <c r="P10" s="440"/>
      <c r="Q10" s="441">
        <v>4</v>
      </c>
      <c r="R10" s="440"/>
      <c r="S10" s="441">
        <v>3</v>
      </c>
      <c r="T10" s="440">
        <v>1</v>
      </c>
      <c r="U10" s="441">
        <v>5</v>
      </c>
      <c r="V10" s="440"/>
      <c r="W10" s="441">
        <v>2</v>
      </c>
      <c r="X10" s="437"/>
      <c r="Y10" s="436">
        <f t="shared" si="3"/>
        <v>19</v>
      </c>
      <c r="Z10" s="437">
        <f t="shared" si="3"/>
        <v>0</v>
      </c>
      <c r="AA10" s="439">
        <v>8</v>
      </c>
      <c r="AB10" s="440"/>
      <c r="AC10" s="441">
        <v>5</v>
      </c>
      <c r="AD10" s="440"/>
      <c r="AE10" s="441">
        <v>5</v>
      </c>
      <c r="AF10" s="440"/>
      <c r="AG10" s="441">
        <v>1</v>
      </c>
      <c r="AH10" s="437"/>
      <c r="AI10" s="436">
        <f t="shared" si="4"/>
        <v>29</v>
      </c>
      <c r="AJ10" s="437">
        <f t="shared" si="4"/>
        <v>2</v>
      </c>
      <c r="AK10" s="436">
        <v>7</v>
      </c>
      <c r="AL10" s="440">
        <v>1</v>
      </c>
      <c r="AM10" s="441">
        <v>11</v>
      </c>
      <c r="AN10" s="440">
        <v>1</v>
      </c>
      <c r="AO10" s="441">
        <v>9</v>
      </c>
      <c r="AP10" s="440"/>
      <c r="AQ10" s="441">
        <v>2</v>
      </c>
      <c r="AR10" s="440"/>
      <c r="AS10" s="441">
        <v>0</v>
      </c>
      <c r="AT10" s="440" t="s">
        <v>547</v>
      </c>
      <c r="AU10" s="441">
        <v>0</v>
      </c>
      <c r="AV10" s="437">
        <v>0</v>
      </c>
    </row>
    <row r="11" spans="1:48" ht="13.5" customHeight="1" outlineLevel="1">
      <c r="A11" s="426" t="s">
        <v>288</v>
      </c>
      <c r="B11" s="427" t="s">
        <v>552</v>
      </c>
      <c r="C11" s="424"/>
      <c r="D11" s="416">
        <v>1</v>
      </c>
      <c r="E11" s="419"/>
      <c r="F11" s="436">
        <f t="shared" si="0"/>
        <v>14</v>
      </c>
      <c r="G11" s="437">
        <f t="shared" si="1"/>
        <v>0</v>
      </c>
      <c r="H11" s="438" t="s">
        <v>588</v>
      </c>
      <c r="I11" s="436">
        <f t="shared" si="2"/>
        <v>1</v>
      </c>
      <c r="J11" s="437">
        <f t="shared" si="2"/>
        <v>0</v>
      </c>
      <c r="K11" s="439" t="s">
        <v>588</v>
      </c>
      <c r="L11" s="440"/>
      <c r="M11" s="441" t="s">
        <v>588</v>
      </c>
      <c r="N11" s="440"/>
      <c r="O11" s="441" t="s">
        <v>588</v>
      </c>
      <c r="P11" s="440"/>
      <c r="Q11" s="441" t="s">
        <v>588</v>
      </c>
      <c r="R11" s="440"/>
      <c r="S11" s="441" t="s">
        <v>588</v>
      </c>
      <c r="T11" s="440"/>
      <c r="U11" s="441" t="s">
        <v>588</v>
      </c>
      <c r="V11" s="440"/>
      <c r="W11" s="441">
        <v>1</v>
      </c>
      <c r="X11" s="437"/>
      <c r="Y11" s="436">
        <f t="shared" si="3"/>
        <v>2</v>
      </c>
      <c r="Z11" s="437">
        <f t="shared" si="3"/>
        <v>0</v>
      </c>
      <c r="AA11" s="439" t="s">
        <v>588</v>
      </c>
      <c r="AB11" s="440"/>
      <c r="AC11" s="441" t="s">
        <v>588</v>
      </c>
      <c r="AD11" s="440"/>
      <c r="AE11" s="441">
        <v>1</v>
      </c>
      <c r="AF11" s="440"/>
      <c r="AG11" s="441">
        <v>1</v>
      </c>
      <c r="AH11" s="437"/>
      <c r="AI11" s="436">
        <f t="shared" si="4"/>
        <v>11</v>
      </c>
      <c r="AJ11" s="437">
        <f t="shared" si="4"/>
        <v>0</v>
      </c>
      <c r="AK11" s="436">
        <v>4</v>
      </c>
      <c r="AL11" s="440"/>
      <c r="AM11" s="441">
        <v>4</v>
      </c>
      <c r="AN11" s="440"/>
      <c r="AO11" s="441">
        <v>3</v>
      </c>
      <c r="AP11" s="440"/>
      <c r="AQ11" s="441" t="s">
        <v>588</v>
      </c>
      <c r="AR11" s="440"/>
      <c r="AS11" s="441">
        <v>0</v>
      </c>
      <c r="AT11" s="440" t="s">
        <v>547</v>
      </c>
      <c r="AU11" s="441">
        <v>0</v>
      </c>
      <c r="AV11" s="437">
        <v>0</v>
      </c>
    </row>
    <row r="12" spans="1:48" ht="13.5" customHeight="1" outlineLevel="1">
      <c r="A12" s="426" t="s">
        <v>288</v>
      </c>
      <c r="B12" s="427" t="s">
        <v>553</v>
      </c>
      <c r="C12" s="424"/>
      <c r="D12" s="416">
        <v>1</v>
      </c>
      <c r="E12" s="419"/>
      <c r="F12" s="436">
        <f t="shared" si="0"/>
        <v>46</v>
      </c>
      <c r="G12" s="437">
        <f t="shared" si="1"/>
        <v>1</v>
      </c>
      <c r="H12" s="438" t="s">
        <v>588</v>
      </c>
      <c r="I12" s="436">
        <f t="shared" si="2"/>
        <v>15</v>
      </c>
      <c r="J12" s="437">
        <f t="shared" si="2"/>
        <v>0</v>
      </c>
      <c r="K12" s="439">
        <v>1</v>
      </c>
      <c r="L12" s="440"/>
      <c r="M12" s="441">
        <v>2</v>
      </c>
      <c r="N12" s="440"/>
      <c r="O12" s="441" t="s">
        <v>588</v>
      </c>
      <c r="P12" s="440"/>
      <c r="Q12" s="441">
        <v>1</v>
      </c>
      <c r="R12" s="440"/>
      <c r="S12" s="441" t="s">
        <v>588</v>
      </c>
      <c r="T12" s="440"/>
      <c r="U12" s="441">
        <v>2</v>
      </c>
      <c r="V12" s="440"/>
      <c r="W12" s="441">
        <v>9</v>
      </c>
      <c r="X12" s="437"/>
      <c r="Y12" s="436">
        <f t="shared" si="3"/>
        <v>11</v>
      </c>
      <c r="Z12" s="437">
        <f t="shared" si="3"/>
        <v>0</v>
      </c>
      <c r="AA12" s="439">
        <v>3</v>
      </c>
      <c r="AB12" s="440"/>
      <c r="AC12" s="441">
        <v>5</v>
      </c>
      <c r="AD12" s="440"/>
      <c r="AE12" s="441">
        <v>3</v>
      </c>
      <c r="AF12" s="440"/>
      <c r="AG12" s="441" t="s">
        <v>588</v>
      </c>
      <c r="AH12" s="437"/>
      <c r="AI12" s="436">
        <f t="shared" si="4"/>
        <v>20</v>
      </c>
      <c r="AJ12" s="437">
        <f t="shared" si="4"/>
        <v>1</v>
      </c>
      <c r="AK12" s="436">
        <v>9</v>
      </c>
      <c r="AL12" s="440">
        <v>1</v>
      </c>
      <c r="AM12" s="441">
        <v>8</v>
      </c>
      <c r="AN12" s="440"/>
      <c r="AO12" s="441">
        <v>3</v>
      </c>
      <c r="AP12" s="440"/>
      <c r="AQ12" s="441" t="s">
        <v>588</v>
      </c>
      <c r="AR12" s="440"/>
      <c r="AS12" s="441">
        <v>0</v>
      </c>
      <c r="AT12" s="440" t="s">
        <v>547</v>
      </c>
      <c r="AU12" s="441">
        <v>0</v>
      </c>
      <c r="AV12" s="437">
        <v>0</v>
      </c>
    </row>
    <row r="13" spans="1:48" ht="13.5" customHeight="1" outlineLevel="1">
      <c r="A13" s="426" t="s">
        <v>288</v>
      </c>
      <c r="B13" s="427" t="s">
        <v>554</v>
      </c>
      <c r="C13" s="424"/>
      <c r="D13" s="416">
        <v>1</v>
      </c>
      <c r="E13" s="419"/>
      <c r="F13" s="436">
        <f t="shared" si="0"/>
        <v>66</v>
      </c>
      <c r="G13" s="437">
        <f t="shared" si="1"/>
        <v>0</v>
      </c>
      <c r="H13" s="438" t="s">
        <v>588</v>
      </c>
      <c r="I13" s="436">
        <f t="shared" si="2"/>
        <v>27</v>
      </c>
      <c r="J13" s="437">
        <f t="shared" si="2"/>
        <v>0</v>
      </c>
      <c r="K13" s="439">
        <v>1</v>
      </c>
      <c r="L13" s="440"/>
      <c r="M13" s="441" t="s">
        <v>588</v>
      </c>
      <c r="N13" s="440"/>
      <c r="O13" s="441">
        <v>3</v>
      </c>
      <c r="P13" s="440"/>
      <c r="Q13" s="441" t="s">
        <v>588</v>
      </c>
      <c r="R13" s="440"/>
      <c r="S13" s="441">
        <v>1</v>
      </c>
      <c r="T13" s="440"/>
      <c r="U13" s="441">
        <v>1</v>
      </c>
      <c r="V13" s="440"/>
      <c r="W13" s="441">
        <v>21</v>
      </c>
      <c r="X13" s="437"/>
      <c r="Y13" s="436">
        <f t="shared" si="3"/>
        <v>16</v>
      </c>
      <c r="Z13" s="437">
        <f t="shared" si="3"/>
        <v>0</v>
      </c>
      <c r="AA13" s="439">
        <v>2</v>
      </c>
      <c r="AB13" s="440"/>
      <c r="AC13" s="441">
        <v>2</v>
      </c>
      <c r="AD13" s="440"/>
      <c r="AE13" s="441">
        <v>2</v>
      </c>
      <c r="AF13" s="440"/>
      <c r="AG13" s="441">
        <v>10</v>
      </c>
      <c r="AH13" s="437"/>
      <c r="AI13" s="436">
        <f t="shared" si="4"/>
        <v>23</v>
      </c>
      <c r="AJ13" s="437">
        <f t="shared" si="4"/>
        <v>0</v>
      </c>
      <c r="AK13" s="436">
        <v>3</v>
      </c>
      <c r="AL13" s="440"/>
      <c r="AM13" s="441">
        <v>4</v>
      </c>
      <c r="AN13" s="440"/>
      <c r="AO13" s="441">
        <v>10</v>
      </c>
      <c r="AP13" s="440"/>
      <c r="AQ13" s="441">
        <v>6</v>
      </c>
      <c r="AR13" s="440"/>
      <c r="AS13" s="441">
        <v>0</v>
      </c>
      <c r="AT13" s="440" t="s">
        <v>547</v>
      </c>
      <c r="AU13" s="441">
        <v>0</v>
      </c>
      <c r="AV13" s="437">
        <v>0</v>
      </c>
    </row>
    <row r="14" spans="1:48" ht="13.5" customHeight="1" outlineLevel="1">
      <c r="A14" s="426" t="s">
        <v>288</v>
      </c>
      <c r="B14" s="427" t="s">
        <v>555</v>
      </c>
      <c r="C14" s="424"/>
      <c r="D14" s="416">
        <v>1</v>
      </c>
      <c r="E14" s="419"/>
      <c r="F14" s="436">
        <f t="shared" si="0"/>
        <v>53</v>
      </c>
      <c r="G14" s="437">
        <f t="shared" si="1"/>
        <v>2</v>
      </c>
      <c r="H14" s="438" t="s">
        <v>588</v>
      </c>
      <c r="I14" s="436">
        <f t="shared" si="2"/>
        <v>17</v>
      </c>
      <c r="J14" s="437">
        <f t="shared" si="2"/>
        <v>1</v>
      </c>
      <c r="K14" s="439">
        <v>2</v>
      </c>
      <c r="L14" s="440"/>
      <c r="M14" s="441" t="s">
        <v>588</v>
      </c>
      <c r="N14" s="440"/>
      <c r="O14" s="441">
        <v>1</v>
      </c>
      <c r="P14" s="440">
        <v>1</v>
      </c>
      <c r="Q14" s="441" t="s">
        <v>588</v>
      </c>
      <c r="R14" s="440"/>
      <c r="S14" s="441" t="s">
        <v>588</v>
      </c>
      <c r="T14" s="440"/>
      <c r="U14" s="441">
        <v>2</v>
      </c>
      <c r="V14" s="440"/>
      <c r="W14" s="441">
        <v>12</v>
      </c>
      <c r="X14" s="437"/>
      <c r="Y14" s="436">
        <f t="shared" si="3"/>
        <v>11</v>
      </c>
      <c r="Z14" s="437">
        <f t="shared" si="3"/>
        <v>0</v>
      </c>
      <c r="AA14" s="439">
        <v>2</v>
      </c>
      <c r="AB14" s="440"/>
      <c r="AC14" s="441" t="s">
        <v>588</v>
      </c>
      <c r="AD14" s="440"/>
      <c r="AE14" s="441">
        <v>1</v>
      </c>
      <c r="AF14" s="440"/>
      <c r="AG14" s="441">
        <v>8</v>
      </c>
      <c r="AH14" s="437"/>
      <c r="AI14" s="436">
        <f t="shared" si="4"/>
        <v>25</v>
      </c>
      <c r="AJ14" s="437">
        <f t="shared" si="4"/>
        <v>1</v>
      </c>
      <c r="AK14" s="436">
        <v>3</v>
      </c>
      <c r="AL14" s="440">
        <v>1</v>
      </c>
      <c r="AM14" s="441" t="s">
        <v>588</v>
      </c>
      <c r="AN14" s="440"/>
      <c r="AO14" s="441">
        <v>2</v>
      </c>
      <c r="AP14" s="440"/>
      <c r="AQ14" s="441">
        <v>20</v>
      </c>
      <c r="AR14" s="440"/>
      <c r="AS14" s="441">
        <v>0</v>
      </c>
      <c r="AT14" s="440" t="s">
        <v>547</v>
      </c>
      <c r="AU14" s="441">
        <v>0</v>
      </c>
      <c r="AV14" s="437">
        <v>0</v>
      </c>
    </row>
    <row r="15" spans="1:48" ht="13.5" customHeight="1" outlineLevel="1">
      <c r="A15" s="426" t="s">
        <v>288</v>
      </c>
      <c r="B15" s="427" t="s">
        <v>556</v>
      </c>
      <c r="C15" s="424"/>
      <c r="D15" s="416"/>
      <c r="E15" s="419">
        <v>1</v>
      </c>
      <c r="F15" s="436">
        <f t="shared" si="0"/>
        <v>2</v>
      </c>
      <c r="G15" s="437">
        <f t="shared" si="1"/>
        <v>0</v>
      </c>
      <c r="H15" s="438" t="s">
        <v>588</v>
      </c>
      <c r="I15" s="436">
        <f t="shared" si="2"/>
        <v>1</v>
      </c>
      <c r="J15" s="437">
        <f t="shared" si="2"/>
        <v>0</v>
      </c>
      <c r="K15" s="439" t="s">
        <v>588</v>
      </c>
      <c r="L15" s="440"/>
      <c r="M15" s="441" t="s">
        <v>588</v>
      </c>
      <c r="N15" s="440"/>
      <c r="O15" s="441" t="s">
        <v>588</v>
      </c>
      <c r="P15" s="440"/>
      <c r="Q15" s="441" t="s">
        <v>588</v>
      </c>
      <c r="R15" s="440"/>
      <c r="S15" s="441" t="s">
        <v>588</v>
      </c>
      <c r="T15" s="440"/>
      <c r="U15" s="441" t="s">
        <v>588</v>
      </c>
      <c r="V15" s="440"/>
      <c r="W15" s="441">
        <v>1</v>
      </c>
      <c r="X15" s="437"/>
      <c r="Y15" s="436">
        <f t="shared" si="3"/>
        <v>1</v>
      </c>
      <c r="Z15" s="437">
        <f t="shared" si="3"/>
        <v>0</v>
      </c>
      <c r="AA15" s="439">
        <v>1</v>
      </c>
      <c r="AB15" s="440"/>
      <c r="AC15" s="441" t="s">
        <v>588</v>
      </c>
      <c r="AD15" s="440"/>
      <c r="AE15" s="441" t="s">
        <v>588</v>
      </c>
      <c r="AF15" s="440"/>
      <c r="AG15" s="441" t="s">
        <v>588</v>
      </c>
      <c r="AH15" s="437"/>
      <c r="AI15" s="436">
        <f t="shared" si="4"/>
        <v>0</v>
      </c>
      <c r="AJ15" s="437">
        <f t="shared" si="4"/>
        <v>0</v>
      </c>
      <c r="AK15" s="436" t="s">
        <v>588</v>
      </c>
      <c r="AL15" s="440"/>
      <c r="AM15" s="441" t="s">
        <v>588</v>
      </c>
      <c r="AN15" s="440"/>
      <c r="AO15" s="441" t="s">
        <v>588</v>
      </c>
      <c r="AP15" s="440"/>
      <c r="AQ15" s="441" t="s">
        <v>588</v>
      </c>
      <c r="AR15" s="440"/>
      <c r="AS15" s="441">
        <v>0</v>
      </c>
      <c r="AT15" s="440" t="s">
        <v>547</v>
      </c>
      <c r="AU15" s="441">
        <v>0</v>
      </c>
      <c r="AV15" s="437">
        <v>0</v>
      </c>
    </row>
    <row r="16" spans="1:48" ht="13.5" customHeight="1" outlineLevel="1">
      <c r="A16" s="426" t="s">
        <v>288</v>
      </c>
      <c r="B16" s="427" t="s">
        <v>557</v>
      </c>
      <c r="C16" s="424"/>
      <c r="D16" s="416">
        <v>1</v>
      </c>
      <c r="E16" s="419"/>
      <c r="F16" s="436">
        <f t="shared" si="0"/>
        <v>39</v>
      </c>
      <c r="G16" s="437">
        <f t="shared" si="1"/>
        <v>1</v>
      </c>
      <c r="H16" s="438" t="s">
        <v>588</v>
      </c>
      <c r="I16" s="436">
        <f t="shared" si="2"/>
        <v>13</v>
      </c>
      <c r="J16" s="437">
        <f t="shared" si="2"/>
        <v>1</v>
      </c>
      <c r="K16" s="439" t="s">
        <v>588</v>
      </c>
      <c r="L16" s="440"/>
      <c r="M16" s="441" t="s">
        <v>588</v>
      </c>
      <c r="N16" s="440"/>
      <c r="O16" s="441" t="s">
        <v>588</v>
      </c>
      <c r="P16" s="440"/>
      <c r="Q16" s="441" t="s">
        <v>588</v>
      </c>
      <c r="R16" s="440"/>
      <c r="S16" s="441" t="s">
        <v>588</v>
      </c>
      <c r="T16" s="440"/>
      <c r="U16" s="441">
        <v>1</v>
      </c>
      <c r="V16" s="440"/>
      <c r="W16" s="441">
        <v>12</v>
      </c>
      <c r="X16" s="437">
        <v>1</v>
      </c>
      <c r="Y16" s="436">
        <f t="shared" si="3"/>
        <v>12</v>
      </c>
      <c r="Z16" s="437">
        <f t="shared" si="3"/>
        <v>0</v>
      </c>
      <c r="AA16" s="439">
        <v>1</v>
      </c>
      <c r="AB16" s="440"/>
      <c r="AC16" s="441">
        <v>2</v>
      </c>
      <c r="AD16" s="440"/>
      <c r="AE16" s="441">
        <v>2</v>
      </c>
      <c r="AF16" s="440"/>
      <c r="AG16" s="441">
        <v>7</v>
      </c>
      <c r="AH16" s="437"/>
      <c r="AI16" s="436">
        <f t="shared" si="4"/>
        <v>14</v>
      </c>
      <c r="AJ16" s="437">
        <f t="shared" si="4"/>
        <v>0</v>
      </c>
      <c r="AK16" s="436" t="s">
        <v>588</v>
      </c>
      <c r="AL16" s="440"/>
      <c r="AM16" s="441" t="s">
        <v>588</v>
      </c>
      <c r="AN16" s="440"/>
      <c r="AO16" s="441" t="s">
        <v>588</v>
      </c>
      <c r="AP16" s="440"/>
      <c r="AQ16" s="441">
        <v>14</v>
      </c>
      <c r="AR16" s="440"/>
      <c r="AS16" s="441">
        <v>0</v>
      </c>
      <c r="AT16" s="440" t="s">
        <v>547</v>
      </c>
      <c r="AU16" s="441">
        <v>0</v>
      </c>
      <c r="AV16" s="437">
        <v>0</v>
      </c>
    </row>
    <row r="17" spans="1:48" ht="13.5" customHeight="1" outlineLevel="1">
      <c r="A17" s="426" t="s">
        <v>288</v>
      </c>
      <c r="B17" s="427" t="s">
        <v>558</v>
      </c>
      <c r="C17" s="424"/>
      <c r="D17" s="416">
        <v>1</v>
      </c>
      <c r="E17" s="419"/>
      <c r="F17" s="436">
        <f t="shared" si="0"/>
        <v>43</v>
      </c>
      <c r="G17" s="437">
        <f t="shared" si="1"/>
        <v>0</v>
      </c>
      <c r="H17" s="438" t="s">
        <v>588</v>
      </c>
      <c r="I17" s="436">
        <f t="shared" si="2"/>
        <v>16</v>
      </c>
      <c r="J17" s="437">
        <f t="shared" si="2"/>
        <v>0</v>
      </c>
      <c r="K17" s="439">
        <v>2</v>
      </c>
      <c r="L17" s="440"/>
      <c r="M17" s="441">
        <v>1</v>
      </c>
      <c r="N17" s="440"/>
      <c r="O17" s="441" t="s">
        <v>588</v>
      </c>
      <c r="P17" s="440"/>
      <c r="Q17" s="441" t="s">
        <v>588</v>
      </c>
      <c r="R17" s="440"/>
      <c r="S17" s="441">
        <v>2</v>
      </c>
      <c r="T17" s="440"/>
      <c r="U17" s="441">
        <v>2</v>
      </c>
      <c r="V17" s="440"/>
      <c r="W17" s="441">
        <v>9</v>
      </c>
      <c r="X17" s="437"/>
      <c r="Y17" s="436">
        <f t="shared" si="3"/>
        <v>13</v>
      </c>
      <c r="Z17" s="437">
        <f t="shared" si="3"/>
        <v>0</v>
      </c>
      <c r="AA17" s="439" t="s">
        <v>588</v>
      </c>
      <c r="AB17" s="440"/>
      <c r="AC17" s="441" t="s">
        <v>588</v>
      </c>
      <c r="AD17" s="440"/>
      <c r="AE17" s="441" t="s">
        <v>588</v>
      </c>
      <c r="AF17" s="440"/>
      <c r="AG17" s="441">
        <v>13</v>
      </c>
      <c r="AH17" s="437"/>
      <c r="AI17" s="436">
        <f t="shared" si="4"/>
        <v>14</v>
      </c>
      <c r="AJ17" s="437">
        <f t="shared" si="4"/>
        <v>0</v>
      </c>
      <c r="AK17" s="436">
        <v>1</v>
      </c>
      <c r="AL17" s="440"/>
      <c r="AM17" s="441">
        <v>1</v>
      </c>
      <c r="AN17" s="440"/>
      <c r="AO17" s="441">
        <v>2</v>
      </c>
      <c r="AP17" s="440"/>
      <c r="AQ17" s="441">
        <v>10</v>
      </c>
      <c r="AR17" s="440"/>
      <c r="AS17" s="441">
        <v>0</v>
      </c>
      <c r="AT17" s="440" t="s">
        <v>547</v>
      </c>
      <c r="AU17" s="441">
        <v>0</v>
      </c>
      <c r="AV17" s="437">
        <v>0</v>
      </c>
    </row>
    <row r="18" spans="1:48" ht="13.5" customHeight="1" outlineLevel="1">
      <c r="A18" s="426" t="s">
        <v>288</v>
      </c>
      <c r="B18" s="427" t="s">
        <v>559</v>
      </c>
      <c r="C18" s="424"/>
      <c r="D18" s="416"/>
      <c r="E18" s="419">
        <v>1</v>
      </c>
      <c r="F18" s="436">
        <f t="shared" si="0"/>
        <v>8</v>
      </c>
      <c r="G18" s="437">
        <f t="shared" si="1"/>
        <v>0</v>
      </c>
      <c r="H18" s="438" t="s">
        <v>588</v>
      </c>
      <c r="I18" s="436">
        <f t="shared" si="2"/>
        <v>3</v>
      </c>
      <c r="J18" s="437">
        <f t="shared" si="2"/>
        <v>0</v>
      </c>
      <c r="K18" s="439" t="s">
        <v>588</v>
      </c>
      <c r="L18" s="440"/>
      <c r="M18" s="441">
        <v>1</v>
      </c>
      <c r="N18" s="440"/>
      <c r="O18" s="441" t="s">
        <v>588</v>
      </c>
      <c r="P18" s="440"/>
      <c r="Q18" s="441" t="s">
        <v>588</v>
      </c>
      <c r="R18" s="440"/>
      <c r="S18" s="441" t="s">
        <v>588</v>
      </c>
      <c r="T18" s="440"/>
      <c r="U18" s="441">
        <v>1</v>
      </c>
      <c r="V18" s="440"/>
      <c r="W18" s="441">
        <v>1</v>
      </c>
      <c r="X18" s="437"/>
      <c r="Y18" s="436">
        <f t="shared" si="3"/>
        <v>5</v>
      </c>
      <c r="Z18" s="437">
        <f t="shared" si="3"/>
        <v>0</v>
      </c>
      <c r="AA18" s="439">
        <v>2</v>
      </c>
      <c r="AB18" s="440"/>
      <c r="AC18" s="441">
        <v>1</v>
      </c>
      <c r="AD18" s="440"/>
      <c r="AE18" s="441">
        <v>1</v>
      </c>
      <c r="AF18" s="440"/>
      <c r="AG18" s="441">
        <v>1</v>
      </c>
      <c r="AH18" s="437"/>
      <c r="AI18" s="436">
        <f t="shared" si="4"/>
        <v>0</v>
      </c>
      <c r="AJ18" s="437">
        <f t="shared" si="4"/>
        <v>0</v>
      </c>
      <c r="AK18" s="436" t="s">
        <v>588</v>
      </c>
      <c r="AL18" s="440"/>
      <c r="AM18" s="441" t="s">
        <v>588</v>
      </c>
      <c r="AN18" s="440"/>
      <c r="AO18" s="441" t="s">
        <v>588</v>
      </c>
      <c r="AP18" s="440"/>
      <c r="AQ18" s="441" t="s">
        <v>588</v>
      </c>
      <c r="AR18" s="440"/>
      <c r="AS18" s="441">
        <v>0</v>
      </c>
      <c r="AT18" s="440" t="s">
        <v>547</v>
      </c>
      <c r="AU18" s="441">
        <v>0</v>
      </c>
      <c r="AV18" s="437">
        <v>0</v>
      </c>
    </row>
    <row r="19" spans="1:48" ht="13.5" customHeight="1" outlineLevel="1">
      <c r="A19" s="410" t="s">
        <v>288</v>
      </c>
      <c r="B19" s="411" t="s">
        <v>560</v>
      </c>
      <c r="C19" s="425"/>
      <c r="D19" s="415">
        <v>1</v>
      </c>
      <c r="E19" s="420"/>
      <c r="F19" s="442">
        <f t="shared" si="0"/>
        <v>36</v>
      </c>
      <c r="G19" s="443">
        <f t="shared" si="1"/>
        <v>0</v>
      </c>
      <c r="H19" s="444" t="s">
        <v>588</v>
      </c>
      <c r="I19" s="442">
        <f t="shared" si="2"/>
        <v>12</v>
      </c>
      <c r="J19" s="443">
        <f t="shared" si="2"/>
        <v>0</v>
      </c>
      <c r="K19" s="445">
        <v>1</v>
      </c>
      <c r="L19" s="446"/>
      <c r="M19" s="445">
        <v>1</v>
      </c>
      <c r="N19" s="446"/>
      <c r="O19" s="445">
        <v>1</v>
      </c>
      <c r="P19" s="446"/>
      <c r="Q19" s="445" t="s">
        <v>588</v>
      </c>
      <c r="R19" s="446"/>
      <c r="S19" s="445">
        <v>1</v>
      </c>
      <c r="T19" s="446"/>
      <c r="U19" s="445" t="s">
        <v>588</v>
      </c>
      <c r="V19" s="446"/>
      <c r="W19" s="447">
        <v>8</v>
      </c>
      <c r="X19" s="443"/>
      <c r="Y19" s="442">
        <f t="shared" si="3"/>
        <v>11</v>
      </c>
      <c r="Z19" s="443">
        <f t="shared" si="3"/>
        <v>0</v>
      </c>
      <c r="AA19" s="445">
        <v>1</v>
      </c>
      <c r="AB19" s="446"/>
      <c r="AC19" s="445" t="s">
        <v>588</v>
      </c>
      <c r="AD19" s="446"/>
      <c r="AE19" s="445" t="s">
        <v>588</v>
      </c>
      <c r="AF19" s="446"/>
      <c r="AG19" s="445">
        <v>10</v>
      </c>
      <c r="AH19" s="443"/>
      <c r="AI19" s="442">
        <f t="shared" si="4"/>
        <v>13</v>
      </c>
      <c r="AJ19" s="443">
        <f t="shared" si="4"/>
        <v>0</v>
      </c>
      <c r="AK19" s="445" t="s">
        <v>588</v>
      </c>
      <c r="AL19" s="446"/>
      <c r="AM19" s="445" t="s">
        <v>588</v>
      </c>
      <c r="AN19" s="446"/>
      <c r="AO19" s="445">
        <v>2</v>
      </c>
      <c r="AP19" s="446"/>
      <c r="AQ19" s="445">
        <v>11</v>
      </c>
      <c r="AR19" s="446"/>
      <c r="AS19" s="445">
        <v>0</v>
      </c>
      <c r="AT19" s="446" t="s">
        <v>547</v>
      </c>
      <c r="AU19" s="445">
        <v>0</v>
      </c>
      <c r="AV19" s="443">
        <v>0</v>
      </c>
    </row>
    <row r="20" spans="1:48" s="213" customFormat="1" ht="13.5" customHeight="1">
      <c r="A20" s="564" t="s">
        <v>289</v>
      </c>
      <c r="B20" s="565"/>
      <c r="C20" s="209">
        <f>SUBTOTAL(3,C5:C19)</f>
        <v>1</v>
      </c>
      <c r="D20" s="208">
        <f>SUBTOTAL(9,D5:D19)</f>
        <v>11</v>
      </c>
      <c r="E20" s="421">
        <f aca="true" t="shared" si="5" ref="E20:AV20">SUBTOTAL(9,E5:E19)</f>
        <v>4</v>
      </c>
      <c r="F20" s="448">
        <f t="shared" si="5"/>
        <v>497</v>
      </c>
      <c r="G20" s="449">
        <f t="shared" si="5"/>
        <v>8</v>
      </c>
      <c r="H20" s="450">
        <f t="shared" si="5"/>
        <v>9</v>
      </c>
      <c r="I20" s="448">
        <f t="shared" si="5"/>
        <v>169</v>
      </c>
      <c r="J20" s="449">
        <f t="shared" si="5"/>
        <v>3</v>
      </c>
      <c r="K20" s="451">
        <f t="shared" si="5"/>
        <v>15</v>
      </c>
      <c r="L20" s="452">
        <f t="shared" si="5"/>
        <v>0</v>
      </c>
      <c r="M20" s="451">
        <f t="shared" si="5"/>
        <v>14</v>
      </c>
      <c r="N20" s="452">
        <f t="shared" si="5"/>
        <v>0</v>
      </c>
      <c r="O20" s="451">
        <f t="shared" si="5"/>
        <v>14</v>
      </c>
      <c r="P20" s="452">
        <f t="shared" si="5"/>
        <v>1</v>
      </c>
      <c r="Q20" s="451">
        <f t="shared" si="5"/>
        <v>9</v>
      </c>
      <c r="R20" s="452">
        <f t="shared" si="5"/>
        <v>0</v>
      </c>
      <c r="S20" s="451">
        <f t="shared" si="5"/>
        <v>9</v>
      </c>
      <c r="T20" s="452">
        <f t="shared" si="5"/>
        <v>1</v>
      </c>
      <c r="U20" s="451">
        <f t="shared" si="5"/>
        <v>15</v>
      </c>
      <c r="V20" s="452">
        <f t="shared" si="5"/>
        <v>0</v>
      </c>
      <c r="W20" s="451">
        <f t="shared" si="5"/>
        <v>93</v>
      </c>
      <c r="X20" s="449">
        <f t="shared" si="5"/>
        <v>1</v>
      </c>
      <c r="Y20" s="448">
        <f t="shared" si="5"/>
        <v>125</v>
      </c>
      <c r="Z20" s="449">
        <f t="shared" si="5"/>
        <v>0</v>
      </c>
      <c r="AA20" s="451">
        <f t="shared" si="5"/>
        <v>25</v>
      </c>
      <c r="AB20" s="452">
        <f t="shared" si="5"/>
        <v>0</v>
      </c>
      <c r="AC20" s="451">
        <f t="shared" si="5"/>
        <v>23</v>
      </c>
      <c r="AD20" s="452">
        <f t="shared" si="5"/>
        <v>0</v>
      </c>
      <c r="AE20" s="451">
        <f t="shared" si="5"/>
        <v>22</v>
      </c>
      <c r="AF20" s="452">
        <f t="shared" si="5"/>
        <v>0</v>
      </c>
      <c r="AG20" s="451">
        <f t="shared" si="5"/>
        <v>55</v>
      </c>
      <c r="AH20" s="449">
        <f t="shared" si="5"/>
        <v>0</v>
      </c>
      <c r="AI20" s="448">
        <f t="shared" si="5"/>
        <v>194</v>
      </c>
      <c r="AJ20" s="449">
        <f t="shared" si="5"/>
        <v>5</v>
      </c>
      <c r="AK20" s="451">
        <f t="shared" si="5"/>
        <v>36</v>
      </c>
      <c r="AL20" s="452">
        <f t="shared" si="5"/>
        <v>3</v>
      </c>
      <c r="AM20" s="451">
        <f t="shared" si="5"/>
        <v>37</v>
      </c>
      <c r="AN20" s="452">
        <f t="shared" si="5"/>
        <v>2</v>
      </c>
      <c r="AO20" s="451">
        <f t="shared" si="5"/>
        <v>41</v>
      </c>
      <c r="AP20" s="452">
        <f t="shared" si="5"/>
        <v>0</v>
      </c>
      <c r="AQ20" s="451">
        <f t="shared" si="5"/>
        <v>74</v>
      </c>
      <c r="AR20" s="452">
        <f t="shared" si="5"/>
        <v>0</v>
      </c>
      <c r="AS20" s="451">
        <f t="shared" si="5"/>
        <v>5</v>
      </c>
      <c r="AT20" s="452">
        <f t="shared" si="5"/>
        <v>0</v>
      </c>
      <c r="AU20" s="451">
        <f t="shared" si="5"/>
        <v>1</v>
      </c>
      <c r="AV20" s="449">
        <f t="shared" si="5"/>
        <v>0</v>
      </c>
    </row>
    <row r="21" spans="1:48" s="213" customFormat="1" ht="13.5" customHeight="1">
      <c r="A21" s="561" t="s">
        <v>578</v>
      </c>
      <c r="B21" s="562"/>
      <c r="C21" s="210">
        <v>0</v>
      </c>
      <c r="D21" s="208">
        <v>8</v>
      </c>
      <c r="E21" s="421">
        <v>0</v>
      </c>
      <c r="F21" s="448">
        <f>SUM(H21,I21,Y21,AI21)</f>
        <v>304</v>
      </c>
      <c r="G21" s="449">
        <f>SUM(J21,Z21,AJ21)</f>
        <v>11</v>
      </c>
      <c r="H21" s="450">
        <v>0</v>
      </c>
      <c r="I21" s="448">
        <f>SUM(K21,M21,O21,Q21,S21,U21,W21)</f>
        <v>97</v>
      </c>
      <c r="J21" s="449">
        <f>SUM(L21,N21,P21,R21,T21,V21,X21)</f>
        <v>5</v>
      </c>
      <c r="K21" s="451">
        <v>11</v>
      </c>
      <c r="L21" s="452">
        <v>0</v>
      </c>
      <c r="M21" s="451">
        <v>16</v>
      </c>
      <c r="N21" s="452">
        <v>1</v>
      </c>
      <c r="O21" s="451">
        <v>15</v>
      </c>
      <c r="P21" s="452">
        <v>0</v>
      </c>
      <c r="Q21" s="451">
        <v>14</v>
      </c>
      <c r="R21" s="452">
        <v>0</v>
      </c>
      <c r="S21" s="451">
        <v>15</v>
      </c>
      <c r="T21" s="452">
        <v>0</v>
      </c>
      <c r="U21" s="451">
        <v>13</v>
      </c>
      <c r="V21" s="452">
        <v>1</v>
      </c>
      <c r="W21" s="451">
        <v>13</v>
      </c>
      <c r="X21" s="449">
        <v>3</v>
      </c>
      <c r="Y21" s="448">
        <f t="shared" si="3"/>
        <v>68</v>
      </c>
      <c r="Z21" s="449">
        <f t="shared" si="3"/>
        <v>4</v>
      </c>
      <c r="AA21" s="451">
        <v>18</v>
      </c>
      <c r="AB21" s="452">
        <v>0</v>
      </c>
      <c r="AC21" s="451">
        <v>19</v>
      </c>
      <c r="AD21" s="452">
        <v>1</v>
      </c>
      <c r="AE21" s="451">
        <v>23</v>
      </c>
      <c r="AF21" s="452">
        <v>1</v>
      </c>
      <c r="AG21" s="451">
        <v>8</v>
      </c>
      <c r="AH21" s="449">
        <v>2</v>
      </c>
      <c r="AI21" s="448">
        <f t="shared" si="4"/>
        <v>139</v>
      </c>
      <c r="AJ21" s="449">
        <f t="shared" si="4"/>
        <v>2</v>
      </c>
      <c r="AK21" s="451">
        <v>43</v>
      </c>
      <c r="AL21" s="452">
        <v>1</v>
      </c>
      <c r="AM21" s="451">
        <v>49</v>
      </c>
      <c r="AN21" s="452">
        <v>1</v>
      </c>
      <c r="AO21" s="451">
        <v>45</v>
      </c>
      <c r="AP21" s="452">
        <v>0</v>
      </c>
      <c r="AQ21" s="451">
        <v>2</v>
      </c>
      <c r="AR21" s="452">
        <v>0</v>
      </c>
      <c r="AS21" s="451">
        <v>0</v>
      </c>
      <c r="AT21" s="452">
        <v>0</v>
      </c>
      <c r="AU21" s="451">
        <v>0</v>
      </c>
      <c r="AV21" s="449">
        <v>0</v>
      </c>
    </row>
    <row r="22" spans="1:48" s="213" customFormat="1" ht="13.5" customHeight="1">
      <c r="A22" s="561" t="s">
        <v>561</v>
      </c>
      <c r="B22" s="563"/>
      <c r="C22" s="210">
        <f>SUBTOTAL(3,C5:C20)+C21</f>
        <v>1</v>
      </c>
      <c r="D22" s="208">
        <f>SUBTOTAL(9,D5:D21)</f>
        <v>19</v>
      </c>
      <c r="E22" s="421">
        <f aca="true" t="shared" si="6" ref="E22:AV22">SUBTOTAL(9,E5:E21)</f>
        <v>4</v>
      </c>
      <c r="F22" s="210">
        <f t="shared" si="6"/>
        <v>801</v>
      </c>
      <c r="G22" s="211">
        <f t="shared" si="6"/>
        <v>19</v>
      </c>
      <c r="H22" s="422">
        <f t="shared" si="6"/>
        <v>9</v>
      </c>
      <c r="I22" s="210">
        <f t="shared" si="6"/>
        <v>266</v>
      </c>
      <c r="J22" s="211">
        <f t="shared" si="6"/>
        <v>8</v>
      </c>
      <c r="K22" s="209">
        <f t="shared" si="6"/>
        <v>26</v>
      </c>
      <c r="L22" s="212">
        <f t="shared" si="6"/>
        <v>0</v>
      </c>
      <c r="M22" s="209">
        <f t="shared" si="6"/>
        <v>30</v>
      </c>
      <c r="N22" s="212">
        <f t="shared" si="6"/>
        <v>1</v>
      </c>
      <c r="O22" s="209">
        <f t="shared" si="6"/>
        <v>29</v>
      </c>
      <c r="P22" s="212">
        <f t="shared" si="6"/>
        <v>1</v>
      </c>
      <c r="Q22" s="209">
        <f t="shared" si="6"/>
        <v>23</v>
      </c>
      <c r="R22" s="212">
        <f t="shared" si="6"/>
        <v>0</v>
      </c>
      <c r="S22" s="209">
        <f t="shared" si="6"/>
        <v>24</v>
      </c>
      <c r="T22" s="212">
        <f t="shared" si="6"/>
        <v>1</v>
      </c>
      <c r="U22" s="209">
        <f t="shared" si="6"/>
        <v>28</v>
      </c>
      <c r="V22" s="212">
        <f t="shared" si="6"/>
        <v>1</v>
      </c>
      <c r="W22" s="209">
        <f t="shared" si="6"/>
        <v>106</v>
      </c>
      <c r="X22" s="211">
        <f t="shared" si="6"/>
        <v>4</v>
      </c>
      <c r="Y22" s="210">
        <f t="shared" si="6"/>
        <v>193</v>
      </c>
      <c r="Z22" s="211">
        <f t="shared" si="6"/>
        <v>4</v>
      </c>
      <c r="AA22" s="209">
        <f t="shared" si="6"/>
        <v>43</v>
      </c>
      <c r="AB22" s="212">
        <f t="shared" si="6"/>
        <v>0</v>
      </c>
      <c r="AC22" s="209">
        <f t="shared" si="6"/>
        <v>42</v>
      </c>
      <c r="AD22" s="212">
        <f t="shared" si="6"/>
        <v>1</v>
      </c>
      <c r="AE22" s="209">
        <f t="shared" si="6"/>
        <v>45</v>
      </c>
      <c r="AF22" s="212">
        <f t="shared" si="6"/>
        <v>1</v>
      </c>
      <c r="AG22" s="209">
        <f t="shared" si="6"/>
        <v>63</v>
      </c>
      <c r="AH22" s="211">
        <f t="shared" si="6"/>
        <v>2</v>
      </c>
      <c r="AI22" s="210">
        <f t="shared" si="6"/>
        <v>333</v>
      </c>
      <c r="AJ22" s="211">
        <f t="shared" si="6"/>
        <v>7</v>
      </c>
      <c r="AK22" s="209">
        <f t="shared" si="6"/>
        <v>79</v>
      </c>
      <c r="AL22" s="212">
        <f t="shared" si="6"/>
        <v>4</v>
      </c>
      <c r="AM22" s="209">
        <f t="shared" si="6"/>
        <v>86</v>
      </c>
      <c r="AN22" s="212">
        <f t="shared" si="6"/>
        <v>3</v>
      </c>
      <c r="AO22" s="209">
        <f t="shared" si="6"/>
        <v>86</v>
      </c>
      <c r="AP22" s="212">
        <f t="shared" si="6"/>
        <v>0</v>
      </c>
      <c r="AQ22" s="209">
        <f t="shared" si="6"/>
        <v>76</v>
      </c>
      <c r="AR22" s="212">
        <f t="shared" si="6"/>
        <v>0</v>
      </c>
      <c r="AS22" s="209">
        <f t="shared" si="6"/>
        <v>5</v>
      </c>
      <c r="AT22" s="212">
        <f t="shared" si="6"/>
        <v>0</v>
      </c>
      <c r="AU22" s="209">
        <f t="shared" si="6"/>
        <v>1</v>
      </c>
      <c r="AV22" s="211">
        <f t="shared" si="6"/>
        <v>0</v>
      </c>
    </row>
    <row r="24" ht="12">
      <c r="A24" s="215" t="s">
        <v>590</v>
      </c>
    </row>
    <row r="25" ht="12">
      <c r="A25" s="215" t="s">
        <v>591</v>
      </c>
    </row>
  </sheetData>
  <sheetProtection/>
  <mergeCells count="32">
    <mergeCell ref="A22:B22"/>
    <mergeCell ref="A20:B20"/>
    <mergeCell ref="AI4:AJ4"/>
    <mergeCell ref="S4:T4"/>
    <mergeCell ref="U4:V4"/>
    <mergeCell ref="M4:N4"/>
    <mergeCell ref="AK4:AL4"/>
    <mergeCell ref="AA4:AB4"/>
    <mergeCell ref="AC4:AD4"/>
    <mergeCell ref="AE4:AF4"/>
    <mergeCell ref="Y4:Z4"/>
    <mergeCell ref="A21:B21"/>
    <mergeCell ref="AI3:AV3"/>
    <mergeCell ref="I4:J4"/>
    <mergeCell ref="AS4:AT4"/>
    <mergeCell ref="AU4:AV4"/>
    <mergeCell ref="AQ4:AR4"/>
    <mergeCell ref="I3:X3"/>
    <mergeCell ref="O4:P4"/>
    <mergeCell ref="Q4:R4"/>
    <mergeCell ref="Y3:AH3"/>
    <mergeCell ref="AG4:AH4"/>
    <mergeCell ref="D2:E2"/>
    <mergeCell ref="F2:AV2"/>
    <mergeCell ref="D3:D4"/>
    <mergeCell ref="E3:E4"/>
    <mergeCell ref="F3:G4"/>
    <mergeCell ref="H3:H4"/>
    <mergeCell ref="K4:L4"/>
    <mergeCell ref="W4:X4"/>
    <mergeCell ref="AM4:AN4"/>
    <mergeCell ref="AO4:AP4"/>
  </mergeCells>
  <printOptions horizontalCentered="1"/>
  <pageMargins left="0.3937007874015748" right="0.3937007874015748" top="0.5905511811023623" bottom="0.3937007874015748" header="0.3937007874015748" footer="0.1968503937007874"/>
  <pageSetup fitToHeight="0" fitToWidth="1" horizontalDpi="300" verticalDpi="300" orientation="landscape" paperSize="9" scale="57" r:id="rId1"/>
  <headerFooter alignWithMargins="0">
    <oddHeader>&amp;R&amp;K000000調査基準日：令和元年５月１日</oddHeader>
    <oddFooter>&amp;R&amp;K000000令和元年度公立特別支援学校学校数・学級数　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9"/>
  <sheetViews>
    <sheetView zoomScalePageLayoutView="0" workbookViewId="0" topLeftCell="A1">
      <pane xSplit="3" ySplit="3" topLeftCell="D4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59" sqref="K59"/>
    </sheetView>
  </sheetViews>
  <sheetFormatPr defaultColWidth="9.00390625" defaultRowHeight="13.5" outlineLevelRow="2"/>
  <cols>
    <col min="1" max="1" width="9.375" style="215" customWidth="1"/>
    <col min="2" max="2" width="16.375" style="215" customWidth="1"/>
    <col min="3" max="3" width="20.00390625" style="215" bestFit="1" customWidth="1"/>
    <col min="4" max="4" width="7.50390625" style="216" customWidth="1"/>
    <col min="5" max="12" width="7.50390625" style="215" customWidth="1"/>
    <col min="13" max="15" width="7.00390625" style="215" customWidth="1"/>
    <col min="16" max="23" width="5.25390625" style="215" customWidth="1"/>
    <col min="24" max="16384" width="9.00390625" style="215" customWidth="1"/>
  </cols>
  <sheetData>
    <row r="1" spans="1:12" ht="12">
      <c r="A1" s="214" t="s">
        <v>609</v>
      </c>
      <c r="L1" s="207"/>
    </row>
    <row r="2" spans="1:12" s="29" customFormat="1" ht="19.5" customHeight="1">
      <c r="A2" s="570" t="s">
        <v>278</v>
      </c>
      <c r="B2" s="572" t="s">
        <v>585</v>
      </c>
      <c r="C2" s="574" t="s">
        <v>573</v>
      </c>
      <c r="D2" s="576" t="s">
        <v>486</v>
      </c>
      <c r="E2" s="566" t="s">
        <v>485</v>
      </c>
      <c r="F2" s="567"/>
      <c r="G2" s="568" t="s">
        <v>481</v>
      </c>
      <c r="H2" s="569"/>
      <c r="I2" s="569"/>
      <c r="J2" s="569"/>
      <c r="K2" s="569"/>
      <c r="L2" s="569"/>
    </row>
    <row r="3" spans="1:12" s="29" customFormat="1" ht="26.25" customHeight="1">
      <c r="A3" s="571"/>
      <c r="B3" s="573"/>
      <c r="C3" s="575"/>
      <c r="D3" s="577"/>
      <c r="E3" s="30" t="s">
        <v>487</v>
      </c>
      <c r="F3" s="31" t="s">
        <v>488</v>
      </c>
      <c r="G3" s="32" t="s">
        <v>287</v>
      </c>
      <c r="H3" s="33" t="s">
        <v>489</v>
      </c>
      <c r="I3" s="34" t="s">
        <v>490</v>
      </c>
      <c r="J3" s="35" t="s">
        <v>491</v>
      </c>
      <c r="K3" s="36" t="s">
        <v>492</v>
      </c>
      <c r="L3" s="37" t="s">
        <v>493</v>
      </c>
    </row>
    <row r="4" spans="1:12" ht="12.75" outlineLevel="2">
      <c r="A4" s="332" t="s">
        <v>28</v>
      </c>
      <c r="B4" s="338" t="s">
        <v>29</v>
      </c>
      <c r="C4" s="329" t="s">
        <v>494</v>
      </c>
      <c r="D4" s="217"/>
      <c r="E4" s="218">
        <v>1</v>
      </c>
      <c r="F4" s="219"/>
      <c r="G4" s="134">
        <f>SUM(H4:L4)</f>
        <v>3</v>
      </c>
      <c r="H4" s="220">
        <v>1</v>
      </c>
      <c r="I4" s="221">
        <v>1</v>
      </c>
      <c r="J4" s="221">
        <v>1</v>
      </c>
      <c r="K4" s="221" t="s">
        <v>588</v>
      </c>
      <c r="L4" s="222" t="s">
        <v>588</v>
      </c>
    </row>
    <row r="5" spans="1:12" ht="12.75" outlineLevel="2">
      <c r="A5" s="333" t="s">
        <v>28</v>
      </c>
      <c r="B5" s="339" t="s">
        <v>29</v>
      </c>
      <c r="C5" s="330" t="s">
        <v>495</v>
      </c>
      <c r="D5" s="223"/>
      <c r="E5" s="224">
        <v>1</v>
      </c>
      <c r="F5" s="225"/>
      <c r="G5" s="144">
        <f aca="true" t="shared" si="0" ref="G5:G51">SUM(H5:L5)</f>
        <v>2</v>
      </c>
      <c r="H5" s="226">
        <v>0</v>
      </c>
      <c r="I5" s="227">
        <v>1</v>
      </c>
      <c r="J5" s="227">
        <v>1</v>
      </c>
      <c r="K5" s="227" t="s">
        <v>588</v>
      </c>
      <c r="L5" s="228" t="s">
        <v>588</v>
      </c>
    </row>
    <row r="6" spans="1:12" ht="12.75" outlineLevel="2">
      <c r="A6" s="333" t="s">
        <v>28</v>
      </c>
      <c r="B6" s="339" t="s">
        <v>29</v>
      </c>
      <c r="C6" s="330" t="s">
        <v>496</v>
      </c>
      <c r="D6" s="223"/>
      <c r="E6" s="224">
        <v>1</v>
      </c>
      <c r="F6" s="225"/>
      <c r="G6" s="144">
        <f t="shared" si="0"/>
        <v>1</v>
      </c>
      <c r="H6" s="226">
        <v>0</v>
      </c>
      <c r="I6" s="227">
        <v>0</v>
      </c>
      <c r="J6" s="227">
        <v>1</v>
      </c>
      <c r="K6" s="227" t="s">
        <v>588</v>
      </c>
      <c r="L6" s="228" t="s">
        <v>588</v>
      </c>
    </row>
    <row r="7" spans="1:12" ht="12.75" outlineLevel="2">
      <c r="A7" s="334" t="s">
        <v>28</v>
      </c>
      <c r="B7" s="340" t="s">
        <v>29</v>
      </c>
      <c r="C7" s="331" t="s">
        <v>497</v>
      </c>
      <c r="D7" s="229"/>
      <c r="E7" s="230">
        <v>1</v>
      </c>
      <c r="F7" s="231"/>
      <c r="G7" s="167">
        <f t="shared" si="0"/>
        <v>2</v>
      </c>
      <c r="H7" s="232">
        <v>0</v>
      </c>
      <c r="I7" s="233">
        <v>1</v>
      </c>
      <c r="J7" s="233">
        <v>1</v>
      </c>
      <c r="K7" s="233" t="s">
        <v>588</v>
      </c>
      <c r="L7" s="234" t="s">
        <v>588</v>
      </c>
    </row>
    <row r="8" spans="1:12" s="242" customFormat="1" ht="12.75" outlineLevel="1">
      <c r="A8" s="335" t="s">
        <v>28</v>
      </c>
      <c r="B8" s="250" t="s">
        <v>312</v>
      </c>
      <c r="C8" s="236"/>
      <c r="D8" s="237">
        <f>SUBTOTAL(3,D4:D7)</f>
        <v>0</v>
      </c>
      <c r="E8" s="238">
        <f>SUBTOTAL(9,E4:E7)</f>
        <v>4</v>
      </c>
      <c r="F8" s="239">
        <f aca="true" t="shared" si="1" ref="F8:L8">SUBTOTAL(9,F4:F7)</f>
        <v>0</v>
      </c>
      <c r="G8" s="153">
        <f t="shared" si="1"/>
        <v>8</v>
      </c>
      <c r="H8" s="240">
        <f t="shared" si="1"/>
        <v>1</v>
      </c>
      <c r="I8" s="241">
        <f t="shared" si="1"/>
        <v>3</v>
      </c>
      <c r="J8" s="241">
        <f t="shared" si="1"/>
        <v>4</v>
      </c>
      <c r="K8" s="241">
        <f t="shared" si="1"/>
        <v>0</v>
      </c>
      <c r="L8" s="239">
        <f t="shared" si="1"/>
        <v>0</v>
      </c>
    </row>
    <row r="9" spans="1:12" ht="12.75" outlineLevel="2">
      <c r="A9" s="336" t="s">
        <v>28</v>
      </c>
      <c r="B9" s="341" t="s">
        <v>52</v>
      </c>
      <c r="C9" s="342" t="s">
        <v>498</v>
      </c>
      <c r="D9" s="243"/>
      <c r="E9" s="244">
        <v>1</v>
      </c>
      <c r="F9" s="245"/>
      <c r="G9" s="180">
        <f t="shared" si="0"/>
        <v>2</v>
      </c>
      <c r="H9" s="246">
        <v>0</v>
      </c>
      <c r="I9" s="247">
        <v>1</v>
      </c>
      <c r="J9" s="247">
        <v>1</v>
      </c>
      <c r="K9" s="247" t="s">
        <v>588</v>
      </c>
      <c r="L9" s="248" t="s">
        <v>588</v>
      </c>
    </row>
    <row r="10" spans="1:12" s="242" customFormat="1" ht="12.75" outlineLevel="1">
      <c r="A10" s="335" t="s">
        <v>28</v>
      </c>
      <c r="B10" s="251" t="s">
        <v>499</v>
      </c>
      <c r="C10" s="236"/>
      <c r="D10" s="237">
        <f>SUBTOTAL(3,D9:D9)</f>
        <v>0</v>
      </c>
      <c r="E10" s="238">
        <f>SUBTOTAL(9,E9:E9)</f>
        <v>1</v>
      </c>
      <c r="F10" s="239">
        <f aca="true" t="shared" si="2" ref="F10:L10">SUBTOTAL(9,F9:F9)</f>
        <v>0</v>
      </c>
      <c r="G10" s="153">
        <f t="shared" si="2"/>
        <v>2</v>
      </c>
      <c r="H10" s="240">
        <f t="shared" si="2"/>
        <v>0</v>
      </c>
      <c r="I10" s="241">
        <f t="shared" si="2"/>
        <v>1</v>
      </c>
      <c r="J10" s="241">
        <f t="shared" si="2"/>
        <v>1</v>
      </c>
      <c r="K10" s="241">
        <f t="shared" si="2"/>
        <v>0</v>
      </c>
      <c r="L10" s="239">
        <f t="shared" si="2"/>
        <v>0</v>
      </c>
    </row>
    <row r="11" spans="1:12" ht="12.75" outlineLevel="2">
      <c r="A11" s="337" t="s">
        <v>28</v>
      </c>
      <c r="B11" s="338" t="s">
        <v>63</v>
      </c>
      <c r="C11" s="329" t="s">
        <v>500</v>
      </c>
      <c r="D11" s="217"/>
      <c r="E11" s="218">
        <v>1</v>
      </c>
      <c r="F11" s="219"/>
      <c r="G11" s="134">
        <f t="shared" si="0"/>
        <v>3</v>
      </c>
      <c r="H11" s="220">
        <v>1</v>
      </c>
      <c r="I11" s="221">
        <v>1</v>
      </c>
      <c r="J11" s="221">
        <v>1</v>
      </c>
      <c r="K11" s="221" t="s">
        <v>588</v>
      </c>
      <c r="L11" s="222" t="s">
        <v>588</v>
      </c>
    </row>
    <row r="12" spans="1:12" ht="12.75" outlineLevel="2">
      <c r="A12" s="333" t="s">
        <v>28</v>
      </c>
      <c r="B12" s="339" t="s">
        <v>63</v>
      </c>
      <c r="C12" s="330" t="s">
        <v>501</v>
      </c>
      <c r="D12" s="223" t="s">
        <v>614</v>
      </c>
      <c r="E12" s="224">
        <v>1</v>
      </c>
      <c r="F12" s="225"/>
      <c r="G12" s="144">
        <f t="shared" si="0"/>
        <v>0</v>
      </c>
      <c r="H12" s="226">
        <v>0</v>
      </c>
      <c r="I12" s="227">
        <v>0</v>
      </c>
      <c r="J12" s="227">
        <v>0</v>
      </c>
      <c r="K12" s="227" t="s">
        <v>588</v>
      </c>
      <c r="L12" s="228" t="s">
        <v>588</v>
      </c>
    </row>
    <row r="13" spans="1:12" ht="12.75" outlineLevel="2">
      <c r="A13" s="333" t="s">
        <v>28</v>
      </c>
      <c r="B13" s="339" t="s">
        <v>63</v>
      </c>
      <c r="C13" s="330" t="s">
        <v>502</v>
      </c>
      <c r="D13" s="223"/>
      <c r="E13" s="224">
        <v>1</v>
      </c>
      <c r="F13" s="225"/>
      <c r="G13" s="144">
        <f t="shared" si="0"/>
        <v>3</v>
      </c>
      <c r="H13" s="226">
        <v>1</v>
      </c>
      <c r="I13" s="227">
        <v>1</v>
      </c>
      <c r="J13" s="227">
        <v>1</v>
      </c>
      <c r="K13" s="227" t="s">
        <v>588</v>
      </c>
      <c r="L13" s="228" t="s">
        <v>588</v>
      </c>
    </row>
    <row r="14" spans="1:12" ht="12.75" outlineLevel="2">
      <c r="A14" s="333" t="s">
        <v>28</v>
      </c>
      <c r="B14" s="339" t="s">
        <v>63</v>
      </c>
      <c r="C14" s="330" t="s">
        <v>503</v>
      </c>
      <c r="D14" s="223"/>
      <c r="E14" s="224">
        <v>1</v>
      </c>
      <c r="F14" s="225"/>
      <c r="G14" s="144">
        <f t="shared" si="0"/>
        <v>4</v>
      </c>
      <c r="H14" s="226">
        <v>2</v>
      </c>
      <c r="I14" s="227">
        <v>1</v>
      </c>
      <c r="J14" s="227">
        <v>1</v>
      </c>
      <c r="K14" s="227" t="s">
        <v>588</v>
      </c>
      <c r="L14" s="228" t="s">
        <v>588</v>
      </c>
    </row>
    <row r="15" spans="1:12" ht="12.75" outlineLevel="2">
      <c r="A15" s="334" t="s">
        <v>28</v>
      </c>
      <c r="B15" s="340" t="s">
        <v>63</v>
      </c>
      <c r="C15" s="331" t="s">
        <v>504</v>
      </c>
      <c r="D15" s="229"/>
      <c r="E15" s="230">
        <v>1</v>
      </c>
      <c r="F15" s="231"/>
      <c r="G15" s="167">
        <f t="shared" si="0"/>
        <v>3</v>
      </c>
      <c r="H15" s="232">
        <v>1</v>
      </c>
      <c r="I15" s="233">
        <v>1</v>
      </c>
      <c r="J15" s="233">
        <v>1</v>
      </c>
      <c r="K15" s="233" t="s">
        <v>588</v>
      </c>
      <c r="L15" s="234" t="s">
        <v>588</v>
      </c>
    </row>
    <row r="16" spans="1:12" s="242" customFormat="1" ht="12.75" outlineLevel="1">
      <c r="A16" s="335" t="s">
        <v>28</v>
      </c>
      <c r="B16" s="250" t="s">
        <v>323</v>
      </c>
      <c r="C16" s="236"/>
      <c r="D16" s="237">
        <f>SUBTOTAL(3,D11:D15)</f>
        <v>1</v>
      </c>
      <c r="E16" s="238">
        <f>SUBTOTAL(9,E11:E15)</f>
        <v>5</v>
      </c>
      <c r="F16" s="239">
        <f aca="true" t="shared" si="3" ref="F16:L16">SUBTOTAL(9,F11:F15)</f>
        <v>0</v>
      </c>
      <c r="G16" s="153">
        <f t="shared" si="3"/>
        <v>13</v>
      </c>
      <c r="H16" s="240">
        <f t="shared" si="3"/>
        <v>5</v>
      </c>
      <c r="I16" s="241">
        <f t="shared" si="3"/>
        <v>4</v>
      </c>
      <c r="J16" s="241">
        <f t="shared" si="3"/>
        <v>4</v>
      </c>
      <c r="K16" s="241">
        <f t="shared" si="3"/>
        <v>0</v>
      </c>
      <c r="L16" s="239">
        <f t="shared" si="3"/>
        <v>0</v>
      </c>
    </row>
    <row r="17" spans="1:12" ht="12.75" outlineLevel="2">
      <c r="A17" s="337" t="s">
        <v>28</v>
      </c>
      <c r="B17" s="338" t="s">
        <v>72</v>
      </c>
      <c r="C17" s="329" t="s">
        <v>505</v>
      </c>
      <c r="D17" s="217"/>
      <c r="E17" s="218">
        <v>1</v>
      </c>
      <c r="F17" s="219"/>
      <c r="G17" s="134">
        <f t="shared" si="0"/>
        <v>6</v>
      </c>
      <c r="H17" s="220">
        <v>2</v>
      </c>
      <c r="I17" s="221">
        <v>2</v>
      </c>
      <c r="J17" s="221">
        <v>2</v>
      </c>
      <c r="K17" s="221" t="s">
        <v>588</v>
      </c>
      <c r="L17" s="222" t="s">
        <v>588</v>
      </c>
    </row>
    <row r="18" spans="1:12" ht="12.75" outlineLevel="2">
      <c r="A18" s="333" t="s">
        <v>28</v>
      </c>
      <c r="B18" s="339" t="s">
        <v>72</v>
      </c>
      <c r="C18" s="330" t="s">
        <v>506</v>
      </c>
      <c r="D18" s="223"/>
      <c r="E18" s="224">
        <v>1</v>
      </c>
      <c r="F18" s="225"/>
      <c r="G18" s="144">
        <f t="shared" si="0"/>
        <v>3</v>
      </c>
      <c r="H18" s="226">
        <v>1</v>
      </c>
      <c r="I18" s="227">
        <v>1</v>
      </c>
      <c r="J18" s="227">
        <v>1</v>
      </c>
      <c r="K18" s="227" t="s">
        <v>588</v>
      </c>
      <c r="L18" s="228" t="s">
        <v>588</v>
      </c>
    </row>
    <row r="19" spans="1:12" ht="12.75" outlineLevel="2">
      <c r="A19" s="333" t="s">
        <v>28</v>
      </c>
      <c r="B19" s="339" t="s">
        <v>72</v>
      </c>
      <c r="C19" s="330" t="s">
        <v>507</v>
      </c>
      <c r="D19" s="223"/>
      <c r="E19" s="224">
        <v>1</v>
      </c>
      <c r="F19" s="225"/>
      <c r="G19" s="144">
        <f t="shared" si="0"/>
        <v>5</v>
      </c>
      <c r="H19" s="226">
        <v>2</v>
      </c>
      <c r="I19" s="227">
        <v>2</v>
      </c>
      <c r="J19" s="227">
        <v>1</v>
      </c>
      <c r="K19" s="227" t="s">
        <v>588</v>
      </c>
      <c r="L19" s="228" t="s">
        <v>588</v>
      </c>
    </row>
    <row r="20" spans="1:12" ht="12.75" outlineLevel="2">
      <c r="A20" s="333" t="s">
        <v>28</v>
      </c>
      <c r="B20" s="339" t="s">
        <v>72</v>
      </c>
      <c r="C20" s="330" t="s">
        <v>508</v>
      </c>
      <c r="D20" s="223"/>
      <c r="E20" s="224">
        <v>1</v>
      </c>
      <c r="F20" s="225"/>
      <c r="G20" s="144">
        <f t="shared" si="0"/>
        <v>6</v>
      </c>
      <c r="H20" s="226">
        <v>2</v>
      </c>
      <c r="I20" s="227">
        <v>2</v>
      </c>
      <c r="J20" s="227">
        <v>2</v>
      </c>
      <c r="K20" s="227" t="s">
        <v>588</v>
      </c>
      <c r="L20" s="228" t="s">
        <v>588</v>
      </c>
    </row>
    <row r="21" spans="1:12" ht="12.75" outlineLevel="2">
      <c r="A21" s="333" t="s">
        <v>28</v>
      </c>
      <c r="B21" s="339" t="s">
        <v>72</v>
      </c>
      <c r="C21" s="330" t="s">
        <v>509</v>
      </c>
      <c r="D21" s="223"/>
      <c r="E21" s="224">
        <v>1</v>
      </c>
      <c r="F21" s="225"/>
      <c r="G21" s="144">
        <f t="shared" si="0"/>
        <v>3</v>
      </c>
      <c r="H21" s="226">
        <v>1</v>
      </c>
      <c r="I21" s="227">
        <v>1</v>
      </c>
      <c r="J21" s="227">
        <v>1</v>
      </c>
      <c r="K21" s="227" t="s">
        <v>588</v>
      </c>
      <c r="L21" s="228" t="s">
        <v>588</v>
      </c>
    </row>
    <row r="22" spans="1:12" ht="12.75" outlineLevel="2">
      <c r="A22" s="333" t="s">
        <v>28</v>
      </c>
      <c r="B22" s="339" t="s">
        <v>72</v>
      </c>
      <c r="C22" s="330" t="s">
        <v>510</v>
      </c>
      <c r="D22" s="223"/>
      <c r="E22" s="224">
        <v>1</v>
      </c>
      <c r="F22" s="225"/>
      <c r="G22" s="144">
        <f t="shared" si="0"/>
        <v>4</v>
      </c>
      <c r="H22" s="226">
        <v>2</v>
      </c>
      <c r="I22" s="227">
        <v>1</v>
      </c>
      <c r="J22" s="227">
        <v>1</v>
      </c>
      <c r="K22" s="227" t="s">
        <v>588</v>
      </c>
      <c r="L22" s="228" t="s">
        <v>588</v>
      </c>
    </row>
    <row r="23" spans="1:12" ht="12.75" outlineLevel="2">
      <c r="A23" s="333" t="s">
        <v>28</v>
      </c>
      <c r="B23" s="339" t="s">
        <v>72</v>
      </c>
      <c r="C23" s="330" t="s">
        <v>511</v>
      </c>
      <c r="D23" s="223"/>
      <c r="E23" s="224">
        <v>1</v>
      </c>
      <c r="F23" s="225"/>
      <c r="G23" s="144">
        <f t="shared" si="0"/>
        <v>6</v>
      </c>
      <c r="H23" s="226">
        <v>2</v>
      </c>
      <c r="I23" s="227">
        <v>2</v>
      </c>
      <c r="J23" s="227">
        <v>2</v>
      </c>
      <c r="K23" s="227" t="s">
        <v>588</v>
      </c>
      <c r="L23" s="228" t="s">
        <v>588</v>
      </c>
    </row>
    <row r="24" spans="1:12" ht="12.75" outlineLevel="2">
      <c r="A24" s="334" t="s">
        <v>28</v>
      </c>
      <c r="B24" s="340" t="s">
        <v>72</v>
      </c>
      <c r="C24" s="331" t="s">
        <v>512</v>
      </c>
      <c r="D24" s="229"/>
      <c r="E24" s="230">
        <v>1</v>
      </c>
      <c r="F24" s="231"/>
      <c r="G24" s="167">
        <f t="shared" si="0"/>
        <v>3</v>
      </c>
      <c r="H24" s="232">
        <v>1</v>
      </c>
      <c r="I24" s="233">
        <v>1</v>
      </c>
      <c r="J24" s="233">
        <v>1</v>
      </c>
      <c r="K24" s="233" t="s">
        <v>588</v>
      </c>
      <c r="L24" s="234" t="s">
        <v>588</v>
      </c>
    </row>
    <row r="25" spans="1:12" s="242" customFormat="1" ht="12.75" outlineLevel="1">
      <c r="A25" s="335" t="s">
        <v>28</v>
      </c>
      <c r="B25" s="250" t="s">
        <v>327</v>
      </c>
      <c r="C25" s="236"/>
      <c r="D25" s="237">
        <f>SUBTOTAL(3,D17:D24)</f>
        <v>0</v>
      </c>
      <c r="E25" s="238">
        <f>SUBTOTAL(9,E17:E24)</f>
        <v>8</v>
      </c>
      <c r="F25" s="239">
        <f aca="true" t="shared" si="4" ref="F25:L25">SUBTOTAL(9,F17:F24)</f>
        <v>0</v>
      </c>
      <c r="G25" s="153">
        <f t="shared" si="4"/>
        <v>36</v>
      </c>
      <c r="H25" s="240">
        <f t="shared" si="4"/>
        <v>13</v>
      </c>
      <c r="I25" s="241">
        <f t="shared" si="4"/>
        <v>12</v>
      </c>
      <c r="J25" s="241">
        <f t="shared" si="4"/>
        <v>11</v>
      </c>
      <c r="K25" s="241">
        <f t="shared" si="4"/>
        <v>0</v>
      </c>
      <c r="L25" s="239">
        <f t="shared" si="4"/>
        <v>0</v>
      </c>
    </row>
    <row r="26" spans="1:12" ht="12.75" outlineLevel="2">
      <c r="A26" s="337" t="s">
        <v>28</v>
      </c>
      <c r="B26" s="338" t="s">
        <v>82</v>
      </c>
      <c r="C26" s="329" t="s">
        <v>513</v>
      </c>
      <c r="D26" s="217"/>
      <c r="E26" s="218">
        <v>1</v>
      </c>
      <c r="F26" s="219"/>
      <c r="G26" s="134">
        <f t="shared" si="0"/>
        <v>5</v>
      </c>
      <c r="H26" s="220">
        <v>1</v>
      </c>
      <c r="I26" s="221">
        <v>2</v>
      </c>
      <c r="J26" s="221">
        <v>2</v>
      </c>
      <c r="K26" s="221" t="s">
        <v>588</v>
      </c>
      <c r="L26" s="222" t="s">
        <v>588</v>
      </c>
    </row>
    <row r="27" spans="1:12" ht="12.75" outlineLevel="2">
      <c r="A27" s="333" t="s">
        <v>28</v>
      </c>
      <c r="B27" s="339" t="s">
        <v>82</v>
      </c>
      <c r="C27" s="330" t="s">
        <v>514</v>
      </c>
      <c r="D27" s="223"/>
      <c r="E27" s="224">
        <v>1</v>
      </c>
      <c r="F27" s="225"/>
      <c r="G27" s="144">
        <f t="shared" si="0"/>
        <v>6</v>
      </c>
      <c r="H27" s="226">
        <v>1</v>
      </c>
      <c r="I27" s="227">
        <v>3</v>
      </c>
      <c r="J27" s="227">
        <v>2</v>
      </c>
      <c r="K27" s="227" t="s">
        <v>588</v>
      </c>
      <c r="L27" s="228" t="s">
        <v>588</v>
      </c>
    </row>
    <row r="28" spans="1:12" ht="12.75" outlineLevel="2">
      <c r="A28" s="334" t="s">
        <v>28</v>
      </c>
      <c r="B28" s="340" t="s">
        <v>82</v>
      </c>
      <c r="C28" s="331" t="s">
        <v>515</v>
      </c>
      <c r="D28" s="229"/>
      <c r="E28" s="230">
        <v>1</v>
      </c>
      <c r="F28" s="231"/>
      <c r="G28" s="167">
        <f t="shared" si="0"/>
        <v>6</v>
      </c>
      <c r="H28" s="232">
        <v>2</v>
      </c>
      <c r="I28" s="233">
        <v>2</v>
      </c>
      <c r="J28" s="233">
        <v>2</v>
      </c>
      <c r="K28" s="233" t="s">
        <v>588</v>
      </c>
      <c r="L28" s="234" t="s">
        <v>588</v>
      </c>
    </row>
    <row r="29" spans="1:12" s="242" customFormat="1" ht="12.75" outlineLevel="1">
      <c r="A29" s="335" t="s">
        <v>28</v>
      </c>
      <c r="B29" s="250" t="s">
        <v>333</v>
      </c>
      <c r="C29" s="236"/>
      <c r="D29" s="237">
        <f>SUBTOTAL(3,D26:D28)</f>
        <v>0</v>
      </c>
      <c r="E29" s="238">
        <f>SUBTOTAL(9,E26:E28)</f>
        <v>3</v>
      </c>
      <c r="F29" s="239">
        <f aca="true" t="shared" si="5" ref="F29:L29">SUBTOTAL(9,F26:F28)</f>
        <v>0</v>
      </c>
      <c r="G29" s="153">
        <f t="shared" si="5"/>
        <v>17</v>
      </c>
      <c r="H29" s="240">
        <f t="shared" si="5"/>
        <v>4</v>
      </c>
      <c r="I29" s="241">
        <f t="shared" si="5"/>
        <v>7</v>
      </c>
      <c r="J29" s="241">
        <f t="shared" si="5"/>
        <v>6</v>
      </c>
      <c r="K29" s="241">
        <f t="shared" si="5"/>
        <v>0</v>
      </c>
      <c r="L29" s="239">
        <f t="shared" si="5"/>
        <v>0</v>
      </c>
    </row>
    <row r="30" spans="1:12" s="242" customFormat="1" ht="12.75">
      <c r="A30" s="235" t="s">
        <v>347</v>
      </c>
      <c r="B30" s="250"/>
      <c r="C30" s="236"/>
      <c r="D30" s="237">
        <f>SUBTOTAL(3,D4:D29)</f>
        <v>1</v>
      </c>
      <c r="E30" s="238">
        <f aca="true" t="shared" si="6" ref="E30:L30">SUBTOTAL(9,E4:E29)</f>
        <v>21</v>
      </c>
      <c r="F30" s="239">
        <f t="shared" si="6"/>
        <v>0</v>
      </c>
      <c r="G30" s="153">
        <f t="shared" si="6"/>
        <v>76</v>
      </c>
      <c r="H30" s="240">
        <f t="shared" si="6"/>
        <v>23</v>
      </c>
      <c r="I30" s="241">
        <f t="shared" si="6"/>
        <v>27</v>
      </c>
      <c r="J30" s="241">
        <f t="shared" si="6"/>
        <v>26</v>
      </c>
      <c r="K30" s="241">
        <f t="shared" si="6"/>
        <v>0</v>
      </c>
      <c r="L30" s="239">
        <f t="shared" si="6"/>
        <v>0</v>
      </c>
    </row>
    <row r="31" spans="1:12" ht="12.75" outlineLevel="2">
      <c r="A31" s="332" t="s">
        <v>117</v>
      </c>
      <c r="B31" s="343" t="s">
        <v>118</v>
      </c>
      <c r="C31" s="342" t="s">
        <v>516</v>
      </c>
      <c r="D31" s="217"/>
      <c r="E31" s="218">
        <v>1</v>
      </c>
      <c r="F31" s="219"/>
      <c r="G31" s="134">
        <f t="shared" si="0"/>
        <v>5</v>
      </c>
      <c r="H31" s="220">
        <v>2</v>
      </c>
      <c r="I31" s="221">
        <v>1</v>
      </c>
      <c r="J31" s="221">
        <v>2</v>
      </c>
      <c r="K31" s="221" t="s">
        <v>588</v>
      </c>
      <c r="L31" s="222" t="s">
        <v>588</v>
      </c>
    </row>
    <row r="32" spans="1:12" s="242" customFormat="1" ht="12.75" outlineLevel="1">
      <c r="A32" s="335" t="s">
        <v>117</v>
      </c>
      <c r="B32" s="250" t="s">
        <v>355</v>
      </c>
      <c r="C32" s="236"/>
      <c r="D32" s="237">
        <f>SUBTOTAL(3,D31:D31)</f>
        <v>0</v>
      </c>
      <c r="E32" s="238">
        <f>SUBTOTAL(9,E31:E31)</f>
        <v>1</v>
      </c>
      <c r="F32" s="239">
        <f aca="true" t="shared" si="7" ref="F32:L32">SUBTOTAL(9,F31:F31)</f>
        <v>0</v>
      </c>
      <c r="G32" s="153">
        <f t="shared" si="7"/>
        <v>5</v>
      </c>
      <c r="H32" s="240">
        <f t="shared" si="7"/>
        <v>2</v>
      </c>
      <c r="I32" s="241">
        <f t="shared" si="7"/>
        <v>1</v>
      </c>
      <c r="J32" s="241">
        <f t="shared" si="7"/>
        <v>2</v>
      </c>
      <c r="K32" s="241">
        <f t="shared" si="7"/>
        <v>0</v>
      </c>
      <c r="L32" s="239">
        <f t="shared" si="7"/>
        <v>0</v>
      </c>
    </row>
    <row r="33" spans="1:12" ht="12.75" outlineLevel="2">
      <c r="A33" s="337" t="s">
        <v>117</v>
      </c>
      <c r="B33" s="338" t="s">
        <v>136</v>
      </c>
      <c r="C33" s="329" t="s">
        <v>517</v>
      </c>
      <c r="D33" s="217"/>
      <c r="E33" s="218">
        <v>1</v>
      </c>
      <c r="F33" s="219"/>
      <c r="G33" s="134">
        <f t="shared" si="0"/>
        <v>6</v>
      </c>
      <c r="H33" s="220">
        <v>2</v>
      </c>
      <c r="I33" s="221">
        <v>2</v>
      </c>
      <c r="J33" s="221">
        <v>2</v>
      </c>
      <c r="K33" s="221" t="s">
        <v>588</v>
      </c>
      <c r="L33" s="222" t="s">
        <v>588</v>
      </c>
    </row>
    <row r="34" spans="1:12" ht="12.75" outlineLevel="2">
      <c r="A34" s="334" t="s">
        <v>117</v>
      </c>
      <c r="B34" s="340" t="s">
        <v>136</v>
      </c>
      <c r="C34" s="331" t="s">
        <v>518</v>
      </c>
      <c r="D34" s="229"/>
      <c r="E34" s="230">
        <v>1</v>
      </c>
      <c r="F34" s="231"/>
      <c r="G34" s="167">
        <f t="shared" si="0"/>
        <v>3</v>
      </c>
      <c r="H34" s="232">
        <v>1</v>
      </c>
      <c r="I34" s="233">
        <v>1</v>
      </c>
      <c r="J34" s="233">
        <v>1</v>
      </c>
      <c r="K34" s="233" t="s">
        <v>588</v>
      </c>
      <c r="L34" s="234" t="s">
        <v>588</v>
      </c>
    </row>
    <row r="35" spans="1:12" s="242" customFormat="1" ht="12.75" outlineLevel="1">
      <c r="A35" s="335" t="s">
        <v>117</v>
      </c>
      <c r="B35" s="250" t="s">
        <v>361</v>
      </c>
      <c r="C35" s="236"/>
      <c r="D35" s="237">
        <f>SUBTOTAL(3,D33:D34)</f>
        <v>0</v>
      </c>
      <c r="E35" s="238">
        <f>SUBTOTAL(9,E33:E34)</f>
        <v>2</v>
      </c>
      <c r="F35" s="239">
        <f aca="true" t="shared" si="8" ref="F35:L35">SUBTOTAL(9,F33:F34)</f>
        <v>0</v>
      </c>
      <c r="G35" s="153">
        <f t="shared" si="8"/>
        <v>9</v>
      </c>
      <c r="H35" s="240">
        <f t="shared" si="8"/>
        <v>3</v>
      </c>
      <c r="I35" s="241">
        <f t="shared" si="8"/>
        <v>3</v>
      </c>
      <c r="J35" s="241">
        <f t="shared" si="8"/>
        <v>3</v>
      </c>
      <c r="K35" s="241">
        <f t="shared" si="8"/>
        <v>0</v>
      </c>
      <c r="L35" s="239">
        <f t="shared" si="8"/>
        <v>0</v>
      </c>
    </row>
    <row r="36" spans="1:12" ht="12.75" outlineLevel="2">
      <c r="A36" s="336" t="s">
        <v>117</v>
      </c>
      <c r="B36" s="341" t="s">
        <v>144</v>
      </c>
      <c r="C36" s="342" t="s">
        <v>519</v>
      </c>
      <c r="D36" s="243"/>
      <c r="E36" s="244">
        <v>1</v>
      </c>
      <c r="F36" s="245"/>
      <c r="G36" s="180">
        <f t="shared" si="0"/>
        <v>3</v>
      </c>
      <c r="H36" s="246">
        <v>1</v>
      </c>
      <c r="I36" s="247">
        <v>1</v>
      </c>
      <c r="J36" s="247">
        <v>1</v>
      </c>
      <c r="K36" s="247" t="s">
        <v>588</v>
      </c>
      <c r="L36" s="248" t="s">
        <v>588</v>
      </c>
    </row>
    <row r="37" spans="1:12" s="242" customFormat="1" ht="12.75" outlineLevel="1">
      <c r="A37" s="335" t="s">
        <v>117</v>
      </c>
      <c r="B37" s="251" t="s">
        <v>520</v>
      </c>
      <c r="C37" s="236"/>
      <c r="D37" s="237">
        <f>SUBTOTAL(3,D36)</f>
        <v>0</v>
      </c>
      <c r="E37" s="238">
        <f>SUBTOTAL(9,E36:E36)</f>
        <v>1</v>
      </c>
      <c r="F37" s="239">
        <f aca="true" t="shared" si="9" ref="F37:L37">SUBTOTAL(9,F36:F36)</f>
        <v>0</v>
      </c>
      <c r="G37" s="153">
        <f t="shared" si="9"/>
        <v>3</v>
      </c>
      <c r="H37" s="240">
        <f t="shared" si="9"/>
        <v>1</v>
      </c>
      <c r="I37" s="241">
        <f t="shared" si="9"/>
        <v>1</v>
      </c>
      <c r="J37" s="241">
        <f t="shared" si="9"/>
        <v>1</v>
      </c>
      <c r="K37" s="241">
        <f t="shared" si="9"/>
        <v>0</v>
      </c>
      <c r="L37" s="239">
        <f t="shared" si="9"/>
        <v>0</v>
      </c>
    </row>
    <row r="38" spans="1:12" s="242" customFormat="1" ht="12.75">
      <c r="A38" s="235" t="s">
        <v>366</v>
      </c>
      <c r="B38" s="251"/>
      <c r="C38" s="236"/>
      <c r="D38" s="237">
        <f>SUBTOTAL(3,D31:D37)</f>
        <v>0</v>
      </c>
      <c r="E38" s="238">
        <f>SUBTOTAL(9,E31:E37)</f>
        <v>4</v>
      </c>
      <c r="F38" s="239">
        <f aca="true" t="shared" si="10" ref="F38:L38">SUBTOTAL(9,F31:F37)</f>
        <v>0</v>
      </c>
      <c r="G38" s="153">
        <f t="shared" si="10"/>
        <v>17</v>
      </c>
      <c r="H38" s="240">
        <f t="shared" si="10"/>
        <v>6</v>
      </c>
      <c r="I38" s="241">
        <f t="shared" si="10"/>
        <v>5</v>
      </c>
      <c r="J38" s="241">
        <f t="shared" si="10"/>
        <v>6</v>
      </c>
      <c r="K38" s="241">
        <f t="shared" si="10"/>
        <v>0</v>
      </c>
      <c r="L38" s="239">
        <f t="shared" si="10"/>
        <v>0</v>
      </c>
    </row>
    <row r="39" spans="1:12" ht="12.75" outlineLevel="2">
      <c r="A39" s="332" t="s">
        <v>150</v>
      </c>
      <c r="B39" s="338" t="s">
        <v>151</v>
      </c>
      <c r="C39" s="329" t="s">
        <v>521</v>
      </c>
      <c r="D39" s="217"/>
      <c r="E39" s="218">
        <v>1</v>
      </c>
      <c r="F39" s="219"/>
      <c r="G39" s="134">
        <f t="shared" si="0"/>
        <v>1</v>
      </c>
      <c r="H39" s="220">
        <v>0</v>
      </c>
      <c r="I39" s="221">
        <v>0</v>
      </c>
      <c r="J39" s="221">
        <v>1</v>
      </c>
      <c r="K39" s="221" t="s">
        <v>588</v>
      </c>
      <c r="L39" s="222" t="s">
        <v>588</v>
      </c>
    </row>
    <row r="40" spans="1:12" ht="12.75" outlineLevel="2">
      <c r="A40" s="334" t="s">
        <v>150</v>
      </c>
      <c r="B40" s="340" t="s">
        <v>151</v>
      </c>
      <c r="C40" s="331" t="s">
        <v>522</v>
      </c>
      <c r="D40" s="229"/>
      <c r="E40" s="230">
        <v>1</v>
      </c>
      <c r="F40" s="231"/>
      <c r="G40" s="167">
        <f t="shared" si="0"/>
        <v>3</v>
      </c>
      <c r="H40" s="232">
        <v>1</v>
      </c>
      <c r="I40" s="233">
        <v>1</v>
      </c>
      <c r="J40" s="233">
        <v>1</v>
      </c>
      <c r="K40" s="233" t="s">
        <v>588</v>
      </c>
      <c r="L40" s="234" t="s">
        <v>588</v>
      </c>
    </row>
    <row r="41" spans="1:12" s="242" customFormat="1" ht="12.75" outlineLevel="1">
      <c r="A41" s="335" t="s">
        <v>150</v>
      </c>
      <c r="B41" s="250" t="s">
        <v>373</v>
      </c>
      <c r="C41" s="236"/>
      <c r="D41" s="237">
        <f>SUBTOTAL(3,D39:D40)</f>
        <v>0</v>
      </c>
      <c r="E41" s="238">
        <f>SUBTOTAL(9,E39:E40)</f>
        <v>2</v>
      </c>
      <c r="F41" s="239">
        <f aca="true" t="shared" si="11" ref="F41:L41">SUBTOTAL(9,F39:F40)</f>
        <v>0</v>
      </c>
      <c r="G41" s="153">
        <f t="shared" si="11"/>
        <v>4</v>
      </c>
      <c r="H41" s="240">
        <f t="shared" si="11"/>
        <v>1</v>
      </c>
      <c r="I41" s="241">
        <f t="shared" si="11"/>
        <v>1</v>
      </c>
      <c r="J41" s="241">
        <f t="shared" si="11"/>
        <v>2</v>
      </c>
      <c r="K41" s="241">
        <f t="shared" si="11"/>
        <v>0</v>
      </c>
      <c r="L41" s="239">
        <f t="shared" si="11"/>
        <v>0</v>
      </c>
    </row>
    <row r="42" spans="1:12" ht="12.75" outlineLevel="2">
      <c r="A42" s="337" t="s">
        <v>150</v>
      </c>
      <c r="B42" s="338" t="s">
        <v>161</v>
      </c>
      <c r="C42" s="329" t="s">
        <v>523</v>
      </c>
      <c r="D42" s="217"/>
      <c r="E42" s="218">
        <v>1</v>
      </c>
      <c r="F42" s="219"/>
      <c r="G42" s="134">
        <f t="shared" si="0"/>
        <v>3</v>
      </c>
      <c r="H42" s="220">
        <v>1</v>
      </c>
      <c r="I42" s="221">
        <v>1</v>
      </c>
      <c r="J42" s="221">
        <v>1</v>
      </c>
      <c r="K42" s="221" t="s">
        <v>588</v>
      </c>
      <c r="L42" s="222" t="s">
        <v>588</v>
      </c>
    </row>
    <row r="43" spans="1:12" ht="12.75" outlineLevel="2">
      <c r="A43" s="333" t="s">
        <v>150</v>
      </c>
      <c r="B43" s="339" t="s">
        <v>161</v>
      </c>
      <c r="C43" s="330" t="s">
        <v>524</v>
      </c>
      <c r="D43" s="223"/>
      <c r="E43" s="224">
        <v>1</v>
      </c>
      <c r="F43" s="225"/>
      <c r="G43" s="144">
        <f t="shared" si="0"/>
        <v>4</v>
      </c>
      <c r="H43" s="226">
        <v>2</v>
      </c>
      <c r="I43" s="227">
        <v>1</v>
      </c>
      <c r="J43" s="227">
        <v>1</v>
      </c>
      <c r="K43" s="227" t="s">
        <v>588</v>
      </c>
      <c r="L43" s="228" t="s">
        <v>588</v>
      </c>
    </row>
    <row r="44" spans="1:12" ht="12.75" outlineLevel="2">
      <c r="A44" s="334" t="s">
        <v>150</v>
      </c>
      <c r="B44" s="340" t="s">
        <v>161</v>
      </c>
      <c r="C44" s="331" t="s">
        <v>525</v>
      </c>
      <c r="D44" s="229"/>
      <c r="E44" s="230">
        <v>1</v>
      </c>
      <c r="F44" s="231"/>
      <c r="G44" s="167">
        <f t="shared" si="0"/>
        <v>3</v>
      </c>
      <c r="H44" s="232">
        <v>1</v>
      </c>
      <c r="I44" s="233">
        <v>1</v>
      </c>
      <c r="J44" s="233">
        <v>1</v>
      </c>
      <c r="K44" s="233" t="s">
        <v>588</v>
      </c>
      <c r="L44" s="234" t="s">
        <v>588</v>
      </c>
    </row>
    <row r="45" spans="1:12" s="242" customFormat="1" ht="12.75" outlineLevel="1">
      <c r="A45" s="335" t="s">
        <v>150</v>
      </c>
      <c r="B45" s="250" t="s">
        <v>383</v>
      </c>
      <c r="C45" s="236"/>
      <c r="D45" s="237">
        <f>SUBTOTAL(3,D42:D44)</f>
        <v>0</v>
      </c>
      <c r="E45" s="238">
        <f>SUBTOTAL(9,E42:E44)</f>
        <v>3</v>
      </c>
      <c r="F45" s="239">
        <f aca="true" t="shared" si="12" ref="F45:L45">SUBTOTAL(9,F42:F44)</f>
        <v>0</v>
      </c>
      <c r="G45" s="153">
        <f t="shared" si="12"/>
        <v>10</v>
      </c>
      <c r="H45" s="240">
        <f t="shared" si="12"/>
        <v>4</v>
      </c>
      <c r="I45" s="241">
        <f t="shared" si="12"/>
        <v>3</v>
      </c>
      <c r="J45" s="241">
        <f t="shared" si="12"/>
        <v>3</v>
      </c>
      <c r="K45" s="241">
        <f t="shared" si="12"/>
        <v>0</v>
      </c>
      <c r="L45" s="239">
        <f t="shared" si="12"/>
        <v>0</v>
      </c>
    </row>
    <row r="46" spans="1:12" s="242" customFormat="1" ht="12.75">
      <c r="A46" s="235" t="s">
        <v>392</v>
      </c>
      <c r="B46" s="251"/>
      <c r="C46" s="236"/>
      <c r="D46" s="237">
        <f>SUBTOTAL(3,D39:D45)</f>
        <v>0</v>
      </c>
      <c r="E46" s="238">
        <f aca="true" t="shared" si="13" ref="E46:L46">SUBTOTAL(9,E39:E45)</f>
        <v>5</v>
      </c>
      <c r="F46" s="239">
        <f t="shared" si="13"/>
        <v>0</v>
      </c>
      <c r="G46" s="153">
        <f t="shared" si="13"/>
        <v>14</v>
      </c>
      <c r="H46" s="240">
        <f t="shared" si="13"/>
        <v>5</v>
      </c>
      <c r="I46" s="241">
        <f t="shared" si="13"/>
        <v>4</v>
      </c>
      <c r="J46" s="241">
        <f t="shared" si="13"/>
        <v>5</v>
      </c>
      <c r="K46" s="241">
        <f t="shared" si="13"/>
        <v>0</v>
      </c>
      <c r="L46" s="239">
        <f t="shared" si="13"/>
        <v>0</v>
      </c>
    </row>
    <row r="47" spans="1:12" ht="12.75" outlineLevel="2">
      <c r="A47" s="332" t="s">
        <v>199</v>
      </c>
      <c r="B47" s="338" t="s">
        <v>200</v>
      </c>
      <c r="C47" s="329" t="s">
        <v>527</v>
      </c>
      <c r="D47" s="217"/>
      <c r="E47" s="218">
        <v>1</v>
      </c>
      <c r="F47" s="219"/>
      <c r="G47" s="134">
        <f t="shared" si="0"/>
        <v>3</v>
      </c>
      <c r="H47" s="220">
        <v>1</v>
      </c>
      <c r="I47" s="221">
        <v>1</v>
      </c>
      <c r="J47" s="221">
        <v>1</v>
      </c>
      <c r="K47" s="221" t="s">
        <v>588</v>
      </c>
      <c r="L47" s="222" t="s">
        <v>588</v>
      </c>
    </row>
    <row r="48" spans="1:12" ht="12.75" outlineLevel="2">
      <c r="A48" s="333" t="s">
        <v>199</v>
      </c>
      <c r="B48" s="339" t="s">
        <v>200</v>
      </c>
      <c r="C48" s="330" t="s">
        <v>528</v>
      </c>
      <c r="D48" s="223"/>
      <c r="E48" s="224">
        <v>1</v>
      </c>
      <c r="F48" s="225"/>
      <c r="G48" s="144">
        <f t="shared" si="0"/>
        <v>3</v>
      </c>
      <c r="H48" s="226">
        <v>1</v>
      </c>
      <c r="I48" s="227">
        <v>1</v>
      </c>
      <c r="J48" s="227">
        <v>1</v>
      </c>
      <c r="K48" s="227" t="s">
        <v>588</v>
      </c>
      <c r="L48" s="228" t="s">
        <v>588</v>
      </c>
    </row>
    <row r="49" spans="1:12" ht="12.75" outlineLevel="2">
      <c r="A49" s="334" t="s">
        <v>199</v>
      </c>
      <c r="B49" s="340" t="s">
        <v>200</v>
      </c>
      <c r="C49" s="331" t="s">
        <v>529</v>
      </c>
      <c r="D49" s="229" t="s">
        <v>566</v>
      </c>
      <c r="E49" s="230">
        <v>1</v>
      </c>
      <c r="F49" s="231"/>
      <c r="G49" s="167">
        <f t="shared" si="0"/>
        <v>0</v>
      </c>
      <c r="H49" s="232" t="s">
        <v>588</v>
      </c>
      <c r="I49" s="233" t="s">
        <v>588</v>
      </c>
      <c r="J49" s="233" t="s">
        <v>588</v>
      </c>
      <c r="K49" s="233" t="s">
        <v>588</v>
      </c>
      <c r="L49" s="234" t="s">
        <v>588</v>
      </c>
    </row>
    <row r="50" spans="1:12" s="242" customFormat="1" ht="12.75" outlineLevel="1">
      <c r="A50" s="335" t="s">
        <v>199</v>
      </c>
      <c r="B50" s="250" t="s">
        <v>395</v>
      </c>
      <c r="C50" s="236"/>
      <c r="D50" s="237">
        <f>SUBTOTAL(3,D47:D49)</f>
        <v>1</v>
      </c>
      <c r="E50" s="238">
        <f>SUBTOTAL(9,E47:E49)</f>
        <v>3</v>
      </c>
      <c r="F50" s="239">
        <f aca="true" t="shared" si="14" ref="F50:L50">SUBTOTAL(9,F47:F49)</f>
        <v>0</v>
      </c>
      <c r="G50" s="153">
        <f t="shared" si="14"/>
        <v>6</v>
      </c>
      <c r="H50" s="240">
        <f t="shared" si="14"/>
        <v>2</v>
      </c>
      <c r="I50" s="241">
        <f t="shared" si="14"/>
        <v>2</v>
      </c>
      <c r="J50" s="241">
        <f t="shared" si="14"/>
        <v>2</v>
      </c>
      <c r="K50" s="241">
        <f t="shared" si="14"/>
        <v>0</v>
      </c>
      <c r="L50" s="239">
        <f t="shared" si="14"/>
        <v>0</v>
      </c>
    </row>
    <row r="51" spans="1:12" ht="12.75" outlineLevel="2">
      <c r="A51" s="334" t="s">
        <v>199</v>
      </c>
      <c r="B51" s="344" t="s">
        <v>226</v>
      </c>
      <c r="C51" s="342" t="s">
        <v>530</v>
      </c>
      <c r="D51" s="229"/>
      <c r="E51" s="230">
        <v>1</v>
      </c>
      <c r="F51" s="231"/>
      <c r="G51" s="167">
        <f t="shared" si="0"/>
        <v>2</v>
      </c>
      <c r="H51" s="232">
        <v>0</v>
      </c>
      <c r="I51" s="233">
        <v>1</v>
      </c>
      <c r="J51" s="233">
        <v>1</v>
      </c>
      <c r="K51" s="233" t="s">
        <v>588</v>
      </c>
      <c r="L51" s="234" t="s">
        <v>588</v>
      </c>
    </row>
    <row r="52" spans="1:12" s="242" customFormat="1" ht="12.75" outlineLevel="1">
      <c r="A52" s="335" t="s">
        <v>199</v>
      </c>
      <c r="B52" s="250" t="s">
        <v>407</v>
      </c>
      <c r="C52" s="236"/>
      <c r="D52" s="237">
        <f>SUBTOTAL(3,D51:D51)</f>
        <v>0</v>
      </c>
      <c r="E52" s="238">
        <f>SUBTOTAL(9,E51:E51)</f>
        <v>1</v>
      </c>
      <c r="F52" s="239">
        <f aca="true" t="shared" si="15" ref="F52:L52">SUBTOTAL(9,F51:F51)</f>
        <v>0</v>
      </c>
      <c r="G52" s="153">
        <f t="shared" si="15"/>
        <v>2</v>
      </c>
      <c r="H52" s="240">
        <f t="shared" si="15"/>
        <v>0</v>
      </c>
      <c r="I52" s="241">
        <f t="shared" si="15"/>
        <v>1</v>
      </c>
      <c r="J52" s="241">
        <f t="shared" si="15"/>
        <v>1</v>
      </c>
      <c r="K52" s="241">
        <f t="shared" si="15"/>
        <v>0</v>
      </c>
      <c r="L52" s="239">
        <f t="shared" si="15"/>
        <v>0</v>
      </c>
    </row>
    <row r="53" spans="1:12" s="242" customFormat="1" ht="12.75">
      <c r="A53" s="235" t="s">
        <v>411</v>
      </c>
      <c r="B53" s="251"/>
      <c r="C53" s="236"/>
      <c r="D53" s="237">
        <f>SUBTOTAL(3,D47:D52)</f>
        <v>1</v>
      </c>
      <c r="E53" s="238">
        <f aca="true" t="shared" si="16" ref="E53:L53">SUBTOTAL(9,E47:E52)</f>
        <v>4</v>
      </c>
      <c r="F53" s="239">
        <f t="shared" si="16"/>
        <v>0</v>
      </c>
      <c r="G53" s="153">
        <f t="shared" si="16"/>
        <v>8</v>
      </c>
      <c r="H53" s="240">
        <f t="shared" si="16"/>
        <v>2</v>
      </c>
      <c r="I53" s="241">
        <f t="shared" si="16"/>
        <v>3</v>
      </c>
      <c r="J53" s="241">
        <f t="shared" si="16"/>
        <v>3</v>
      </c>
      <c r="K53" s="241">
        <f t="shared" si="16"/>
        <v>0</v>
      </c>
      <c r="L53" s="239">
        <f t="shared" si="16"/>
        <v>0</v>
      </c>
    </row>
    <row r="54" spans="1:12" s="242" customFormat="1" ht="12.75">
      <c r="A54" s="235" t="s">
        <v>413</v>
      </c>
      <c r="B54" s="251"/>
      <c r="C54" s="236"/>
      <c r="D54" s="237">
        <f>SUBTOTAL(3,D4:D53)</f>
        <v>2</v>
      </c>
      <c r="E54" s="238">
        <f aca="true" t="shared" si="17" ref="E54:L54">SUBTOTAL(9,E4:E53)</f>
        <v>34</v>
      </c>
      <c r="F54" s="239">
        <f t="shared" si="17"/>
        <v>0</v>
      </c>
      <c r="G54" s="153">
        <f t="shared" si="17"/>
        <v>115</v>
      </c>
      <c r="H54" s="240">
        <f t="shared" si="17"/>
        <v>36</v>
      </c>
      <c r="I54" s="241">
        <f t="shared" si="17"/>
        <v>39</v>
      </c>
      <c r="J54" s="241">
        <f t="shared" si="17"/>
        <v>40</v>
      </c>
      <c r="K54" s="241">
        <f t="shared" si="17"/>
        <v>0</v>
      </c>
      <c r="L54" s="239">
        <f t="shared" si="17"/>
        <v>0</v>
      </c>
    </row>
    <row r="55" spans="1:12" s="242" customFormat="1" ht="12.75">
      <c r="A55" s="249" t="s">
        <v>575</v>
      </c>
      <c r="B55" s="251"/>
      <c r="C55" s="236"/>
      <c r="D55" s="237">
        <v>0</v>
      </c>
      <c r="E55" s="238">
        <v>15</v>
      </c>
      <c r="F55" s="239">
        <v>0</v>
      </c>
      <c r="G55" s="153">
        <f>SUM(H55:L55)</f>
        <v>42</v>
      </c>
      <c r="H55" s="240">
        <v>9</v>
      </c>
      <c r="I55" s="241">
        <v>16</v>
      </c>
      <c r="J55" s="241">
        <v>17</v>
      </c>
      <c r="K55" s="241">
        <v>0</v>
      </c>
      <c r="L55" s="239">
        <v>0</v>
      </c>
    </row>
    <row r="56" spans="1:12" s="242" customFormat="1" ht="12.75">
      <c r="A56" s="249" t="s">
        <v>414</v>
      </c>
      <c r="B56" s="251"/>
      <c r="C56" s="236"/>
      <c r="D56" s="237">
        <f>SUBTOTAL(3,D4:D54)+D55</f>
        <v>2</v>
      </c>
      <c r="E56" s="238">
        <f>SUBTOTAL(9,E4:E55)</f>
        <v>49</v>
      </c>
      <c r="F56" s="239">
        <f aca="true" t="shared" si="18" ref="F56:L56">SUBTOTAL(9,F4:F55)</f>
        <v>0</v>
      </c>
      <c r="G56" s="153">
        <f t="shared" si="18"/>
        <v>157</v>
      </c>
      <c r="H56" s="240">
        <f t="shared" si="18"/>
        <v>45</v>
      </c>
      <c r="I56" s="241">
        <f t="shared" si="18"/>
        <v>55</v>
      </c>
      <c r="J56" s="241">
        <f t="shared" si="18"/>
        <v>57</v>
      </c>
      <c r="K56" s="241">
        <f t="shared" si="18"/>
        <v>0</v>
      </c>
      <c r="L56" s="239">
        <f t="shared" si="18"/>
        <v>0</v>
      </c>
    </row>
    <row r="58" ht="12">
      <c r="A58" s="215" t="s">
        <v>590</v>
      </c>
    </row>
    <row r="59" ht="12">
      <c r="A59" s="215" t="s">
        <v>591</v>
      </c>
    </row>
  </sheetData>
  <sheetProtection/>
  <mergeCells count="6">
    <mergeCell ref="E2:F2"/>
    <mergeCell ref="G2:L2"/>
    <mergeCell ref="A2:A3"/>
    <mergeCell ref="B2:B3"/>
    <mergeCell ref="C2:C3"/>
    <mergeCell ref="D2:D3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300" verticalDpi="300" orientation="portrait" paperSize="9" scale="81" r:id="rId1"/>
  <headerFooter alignWithMargins="0">
    <oddHeader>&amp;R&amp;K000000調査基準日：令和元年５月１日</oddHeader>
    <oddFooter>&amp;R&amp;K000000令和元年度公立幼稚園園数・学級数　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8"/>
  <sheetViews>
    <sheetView zoomScaleSheetLayoutView="109" zoomScalePageLayoutView="0" workbookViewId="0" topLeftCell="A1">
      <pane xSplit="3" ySplit="3" topLeftCell="D10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G28" sqref="G28"/>
    </sheetView>
  </sheetViews>
  <sheetFormatPr defaultColWidth="9.00390625" defaultRowHeight="13.5" outlineLevelRow="2"/>
  <cols>
    <col min="1" max="1" width="9.375" style="60" customWidth="1"/>
    <col min="2" max="2" width="16.125" style="60" customWidth="1"/>
    <col min="3" max="3" width="19.875" style="41" customWidth="1"/>
    <col min="4" max="4" width="6.375" style="41" bestFit="1" customWidth="1"/>
    <col min="5" max="5" width="5.50390625" style="41" customWidth="1"/>
    <col min="6" max="10" width="6.25390625" style="41" customWidth="1"/>
    <col min="11" max="16384" width="9.00390625" style="41" customWidth="1"/>
  </cols>
  <sheetData>
    <row r="1" spans="1:10" ht="12">
      <c r="A1" s="26" t="s">
        <v>613</v>
      </c>
      <c r="B1" s="27"/>
      <c r="C1" s="39"/>
      <c r="D1" s="40"/>
      <c r="E1" s="40"/>
      <c r="F1" s="40"/>
      <c r="G1" s="40"/>
      <c r="H1" s="40"/>
      <c r="I1" s="40"/>
      <c r="J1" s="28"/>
    </row>
    <row r="2" spans="1:10" s="42" customFormat="1" ht="19.5" customHeight="1">
      <c r="A2" s="579" t="s">
        <v>278</v>
      </c>
      <c r="B2" s="580" t="s">
        <v>585</v>
      </c>
      <c r="C2" s="581" t="s">
        <v>574</v>
      </c>
      <c r="D2" s="582" t="s">
        <v>531</v>
      </c>
      <c r="E2" s="584" t="s">
        <v>485</v>
      </c>
      <c r="F2" s="585"/>
      <c r="G2" s="555" t="s">
        <v>481</v>
      </c>
      <c r="H2" s="578"/>
      <c r="I2" s="578"/>
      <c r="J2" s="578"/>
    </row>
    <row r="3" spans="1:10" s="42" customFormat="1" ht="19.5" customHeight="1">
      <c r="A3" s="579"/>
      <c r="B3" s="580"/>
      <c r="C3" s="581"/>
      <c r="D3" s="583"/>
      <c r="E3" s="43" t="s">
        <v>487</v>
      </c>
      <c r="F3" s="44" t="s">
        <v>488</v>
      </c>
      <c r="G3" s="45" t="s">
        <v>287</v>
      </c>
      <c r="H3" s="46" t="s">
        <v>489</v>
      </c>
      <c r="I3" s="47" t="s">
        <v>490</v>
      </c>
      <c r="J3" s="48" t="s">
        <v>491</v>
      </c>
    </row>
    <row r="4" spans="1:10" ht="12.75" outlineLevel="2">
      <c r="A4" s="347" t="s">
        <v>28</v>
      </c>
      <c r="B4" s="346" t="s">
        <v>63</v>
      </c>
      <c r="C4" s="345" t="s">
        <v>532</v>
      </c>
      <c r="D4" s="49"/>
      <c r="E4" s="50">
        <v>1</v>
      </c>
      <c r="F4" s="51"/>
      <c r="G4" s="49">
        <f>SUM(H4:J4)</f>
        <v>4</v>
      </c>
      <c r="H4" s="50">
        <v>1</v>
      </c>
      <c r="I4" s="52">
        <v>2</v>
      </c>
      <c r="J4" s="51">
        <v>1</v>
      </c>
    </row>
    <row r="5" spans="1:10" s="58" customFormat="1" ht="12.75" outlineLevel="1">
      <c r="A5" s="348" t="s">
        <v>28</v>
      </c>
      <c r="B5" s="59" t="s">
        <v>323</v>
      </c>
      <c r="C5" s="38"/>
      <c r="D5" s="54">
        <f>SUBTOTAL(3,D4:D4)</f>
        <v>0</v>
      </c>
      <c r="E5" s="55">
        <f aca="true" t="shared" si="0" ref="E5:J5">SUBTOTAL(9,E4:E4)</f>
        <v>1</v>
      </c>
      <c r="F5" s="56">
        <f t="shared" si="0"/>
        <v>0</v>
      </c>
      <c r="G5" s="54">
        <f>SUBTOTAL(9,G4:G4)</f>
        <v>4</v>
      </c>
      <c r="H5" s="55">
        <f t="shared" si="0"/>
        <v>1</v>
      </c>
      <c r="I5" s="57">
        <f t="shared" si="0"/>
        <v>2</v>
      </c>
      <c r="J5" s="56">
        <f t="shared" si="0"/>
        <v>1</v>
      </c>
    </row>
    <row r="6" spans="1:10" ht="12.75" outlineLevel="2">
      <c r="A6" s="453" t="s">
        <v>28</v>
      </c>
      <c r="B6" s="474" t="s">
        <v>592</v>
      </c>
      <c r="C6" s="475" t="s">
        <v>596</v>
      </c>
      <c r="D6" s="456"/>
      <c r="E6" s="457">
        <v>1</v>
      </c>
      <c r="F6" s="458"/>
      <c r="G6" s="456">
        <f>SUM(H6:J6)</f>
        <v>7</v>
      </c>
      <c r="H6" s="457">
        <v>3</v>
      </c>
      <c r="I6" s="459">
        <v>2</v>
      </c>
      <c r="J6" s="458">
        <v>2</v>
      </c>
    </row>
    <row r="7" spans="1:10" ht="12.75" outlineLevel="2">
      <c r="A7" s="460" t="s">
        <v>28</v>
      </c>
      <c r="B7" s="476" t="s">
        <v>592</v>
      </c>
      <c r="C7" s="477" t="s">
        <v>597</v>
      </c>
      <c r="D7" s="463"/>
      <c r="E7" s="464">
        <v>1</v>
      </c>
      <c r="F7" s="465"/>
      <c r="G7" s="463">
        <f>SUM(H7:J7)</f>
        <v>7</v>
      </c>
      <c r="H7" s="464">
        <v>3</v>
      </c>
      <c r="I7" s="466">
        <v>2</v>
      </c>
      <c r="J7" s="465">
        <v>2</v>
      </c>
    </row>
    <row r="8" spans="1:10" ht="12.75" outlineLevel="2">
      <c r="A8" s="460" t="s">
        <v>28</v>
      </c>
      <c r="B8" s="476" t="s">
        <v>592</v>
      </c>
      <c r="C8" s="477" t="s">
        <v>598</v>
      </c>
      <c r="D8" s="463"/>
      <c r="E8" s="464"/>
      <c r="F8" s="465">
        <v>1</v>
      </c>
      <c r="G8" s="463">
        <f>SUM(H8:J8)</f>
        <v>0</v>
      </c>
      <c r="H8" s="464">
        <v>0</v>
      </c>
      <c r="I8" s="466">
        <v>0</v>
      </c>
      <c r="J8" s="465">
        <v>0</v>
      </c>
    </row>
    <row r="9" spans="1:10" ht="12.75" outlineLevel="2">
      <c r="A9" s="460" t="s">
        <v>28</v>
      </c>
      <c r="B9" s="476" t="s">
        <v>592</v>
      </c>
      <c r="C9" s="477" t="s">
        <v>599</v>
      </c>
      <c r="D9" s="463"/>
      <c r="E9" s="464">
        <v>1</v>
      </c>
      <c r="F9" s="465"/>
      <c r="G9" s="463">
        <f>SUM(H9:J9)</f>
        <v>4</v>
      </c>
      <c r="H9" s="464">
        <v>2</v>
      </c>
      <c r="I9" s="466">
        <v>1</v>
      </c>
      <c r="J9" s="465">
        <v>1</v>
      </c>
    </row>
    <row r="10" spans="1:10" ht="12.75" outlineLevel="2">
      <c r="A10" s="467" t="s">
        <v>28</v>
      </c>
      <c r="B10" s="478" t="s">
        <v>592</v>
      </c>
      <c r="C10" s="479" t="s">
        <v>600</v>
      </c>
      <c r="D10" s="470"/>
      <c r="E10" s="471"/>
      <c r="F10" s="472">
        <v>1</v>
      </c>
      <c r="G10" s="470">
        <f>SUM(H10:J10)</f>
        <v>0</v>
      </c>
      <c r="H10" s="471">
        <v>0</v>
      </c>
      <c r="I10" s="473">
        <v>0</v>
      </c>
      <c r="J10" s="472">
        <v>0</v>
      </c>
    </row>
    <row r="11" spans="1:10" s="58" customFormat="1" ht="12.75" outlineLevel="1">
      <c r="A11" s="348" t="s">
        <v>28</v>
      </c>
      <c r="B11" s="59" t="s">
        <v>593</v>
      </c>
      <c r="C11" s="38"/>
      <c r="D11" s="54">
        <f>SUBTOTAL(3,D6:D10)</f>
        <v>0</v>
      </c>
      <c r="E11" s="55">
        <f aca="true" t="shared" si="1" ref="E11:J11">SUBTOTAL(9,E6:E10)</f>
        <v>3</v>
      </c>
      <c r="F11" s="56">
        <f t="shared" si="1"/>
        <v>2</v>
      </c>
      <c r="G11" s="54">
        <f t="shared" si="1"/>
        <v>18</v>
      </c>
      <c r="H11" s="55">
        <f t="shared" si="1"/>
        <v>8</v>
      </c>
      <c r="I11" s="57">
        <f t="shared" si="1"/>
        <v>5</v>
      </c>
      <c r="J11" s="56">
        <f t="shared" si="1"/>
        <v>5</v>
      </c>
    </row>
    <row r="12" spans="1:10" s="58" customFormat="1" ht="12.75">
      <c r="A12" s="53" t="s">
        <v>347</v>
      </c>
      <c r="B12" s="59"/>
      <c r="C12" s="38"/>
      <c r="D12" s="54">
        <f>SUBTOTAL(3,D4:D11)</f>
        <v>0</v>
      </c>
      <c r="E12" s="55">
        <f aca="true" t="shared" si="2" ref="E12:J12">SUBTOTAL(9,E4:E11)</f>
        <v>4</v>
      </c>
      <c r="F12" s="56">
        <f t="shared" si="2"/>
        <v>2</v>
      </c>
      <c r="G12" s="54">
        <f t="shared" si="2"/>
        <v>22</v>
      </c>
      <c r="H12" s="55">
        <f t="shared" si="2"/>
        <v>9</v>
      </c>
      <c r="I12" s="57">
        <f t="shared" si="2"/>
        <v>7</v>
      </c>
      <c r="J12" s="56">
        <f t="shared" si="2"/>
        <v>6</v>
      </c>
    </row>
    <row r="13" spans="1:10" ht="12.75" outlineLevel="2">
      <c r="A13" s="453" t="s">
        <v>611</v>
      </c>
      <c r="B13" s="474" t="s">
        <v>526</v>
      </c>
      <c r="C13" s="475" t="s">
        <v>610</v>
      </c>
      <c r="D13" s="456"/>
      <c r="E13" s="457">
        <v>1</v>
      </c>
      <c r="F13" s="458"/>
      <c r="G13" s="456">
        <f>SUM(H13:J13)</f>
        <v>3</v>
      </c>
      <c r="H13" s="457">
        <v>1</v>
      </c>
      <c r="I13" s="459">
        <v>1</v>
      </c>
      <c r="J13" s="458">
        <v>1</v>
      </c>
    </row>
    <row r="14" spans="1:10" s="58" customFormat="1" ht="12.75" outlineLevel="1">
      <c r="A14" s="348" t="s">
        <v>611</v>
      </c>
      <c r="B14" s="59" t="s">
        <v>526</v>
      </c>
      <c r="C14" s="38"/>
      <c r="D14" s="54">
        <f>SUBTOTAL(3,D13)</f>
        <v>0</v>
      </c>
      <c r="E14" s="55">
        <f>SUBTOTAL(9,E13)</f>
        <v>1</v>
      </c>
      <c r="F14" s="56">
        <f>SUBTOTAL(9,F13:F13)</f>
        <v>0</v>
      </c>
      <c r="G14" s="54">
        <f>SUBTOTAL(9,G13:G13)</f>
        <v>3</v>
      </c>
      <c r="H14" s="55">
        <f>SUBTOTAL(9,H13:H13)</f>
        <v>1</v>
      </c>
      <c r="I14" s="57">
        <f>SUBTOTAL(9,I13:I13)</f>
        <v>1</v>
      </c>
      <c r="J14" s="56">
        <f>SUBTOTAL(9,J13:J13)</f>
        <v>1</v>
      </c>
    </row>
    <row r="15" spans="1:10" s="58" customFormat="1" ht="12.75">
      <c r="A15" s="53" t="s">
        <v>612</v>
      </c>
      <c r="B15" s="59"/>
      <c r="C15" s="38"/>
      <c r="D15" s="54">
        <f>SUBTOTAL(3,D13:D14)</f>
        <v>0</v>
      </c>
      <c r="E15" s="55">
        <f>SUBTOTAL(9,E13:E14)</f>
        <v>1</v>
      </c>
      <c r="F15" s="56">
        <f>SUBTOTAL(9,F11:F12)</f>
        <v>0</v>
      </c>
      <c r="G15" s="54">
        <f>SUBTOTAL(9,G13:G14)</f>
        <v>3</v>
      </c>
      <c r="H15" s="55">
        <f>SUBTOTAL(9,H13:H14)</f>
        <v>1</v>
      </c>
      <c r="I15" s="57">
        <f>SUBTOTAL(9,I13:I14)</f>
        <v>1</v>
      </c>
      <c r="J15" s="56">
        <f>SUBTOTAL(9,J13:J14)</f>
        <v>1</v>
      </c>
    </row>
    <row r="16" spans="1:10" ht="12.75" outlineLevel="2">
      <c r="A16" s="453" t="s">
        <v>199</v>
      </c>
      <c r="B16" s="454" t="s">
        <v>594</v>
      </c>
      <c r="C16" s="455" t="s">
        <v>601</v>
      </c>
      <c r="D16" s="456"/>
      <c r="E16" s="457">
        <v>1</v>
      </c>
      <c r="F16" s="458"/>
      <c r="G16" s="456">
        <f aca="true" t="shared" si="3" ref="G16:G21">SUM(H16:J16)</f>
        <v>3</v>
      </c>
      <c r="H16" s="457">
        <v>1</v>
      </c>
      <c r="I16" s="459">
        <v>1</v>
      </c>
      <c r="J16" s="458">
        <v>1</v>
      </c>
    </row>
    <row r="17" spans="1:10" ht="12.75" outlineLevel="2">
      <c r="A17" s="460" t="s">
        <v>199</v>
      </c>
      <c r="B17" s="461" t="s">
        <v>594</v>
      </c>
      <c r="C17" s="462" t="s">
        <v>602</v>
      </c>
      <c r="D17" s="463"/>
      <c r="E17" s="464">
        <v>1</v>
      </c>
      <c r="F17" s="465"/>
      <c r="G17" s="463">
        <f t="shared" si="3"/>
        <v>6</v>
      </c>
      <c r="H17" s="464">
        <v>2</v>
      </c>
      <c r="I17" s="466">
        <v>2</v>
      </c>
      <c r="J17" s="465">
        <v>2</v>
      </c>
    </row>
    <row r="18" spans="1:10" ht="12.75" outlineLevel="2">
      <c r="A18" s="460" t="s">
        <v>199</v>
      </c>
      <c r="B18" s="461" t="s">
        <v>594</v>
      </c>
      <c r="C18" s="462" t="s">
        <v>603</v>
      </c>
      <c r="D18" s="463"/>
      <c r="E18" s="464">
        <v>1</v>
      </c>
      <c r="F18" s="465"/>
      <c r="G18" s="463">
        <f t="shared" si="3"/>
        <v>3</v>
      </c>
      <c r="H18" s="464">
        <v>1</v>
      </c>
      <c r="I18" s="466">
        <v>1</v>
      </c>
      <c r="J18" s="465">
        <v>1</v>
      </c>
    </row>
    <row r="19" spans="1:10" ht="12.75" outlineLevel="2">
      <c r="A19" s="460" t="s">
        <v>199</v>
      </c>
      <c r="B19" s="461" t="s">
        <v>594</v>
      </c>
      <c r="C19" s="462" t="s">
        <v>604</v>
      </c>
      <c r="D19" s="463"/>
      <c r="E19" s="464">
        <v>1</v>
      </c>
      <c r="F19" s="465"/>
      <c r="G19" s="463">
        <f t="shared" si="3"/>
        <v>10</v>
      </c>
      <c r="H19" s="464">
        <v>4</v>
      </c>
      <c r="I19" s="466">
        <v>3</v>
      </c>
      <c r="J19" s="465">
        <v>3</v>
      </c>
    </row>
    <row r="20" spans="1:10" ht="12.75" outlineLevel="2">
      <c r="A20" s="480" t="s">
        <v>199</v>
      </c>
      <c r="B20" s="481" t="s">
        <v>594</v>
      </c>
      <c r="C20" s="482" t="s">
        <v>605</v>
      </c>
      <c r="D20" s="483"/>
      <c r="E20" s="484">
        <v>1</v>
      </c>
      <c r="F20" s="485"/>
      <c r="G20" s="483">
        <f t="shared" si="3"/>
        <v>4</v>
      </c>
      <c r="H20" s="484">
        <v>2</v>
      </c>
      <c r="I20" s="486">
        <v>1</v>
      </c>
      <c r="J20" s="485">
        <v>1</v>
      </c>
    </row>
    <row r="21" spans="1:10" ht="12.75" outlineLevel="2">
      <c r="A21" s="467" t="s">
        <v>199</v>
      </c>
      <c r="B21" s="468" t="s">
        <v>594</v>
      </c>
      <c r="C21" s="469" t="s">
        <v>615</v>
      </c>
      <c r="D21" s="470"/>
      <c r="E21" s="471">
        <v>1</v>
      </c>
      <c r="F21" s="472"/>
      <c r="G21" s="470">
        <f t="shared" si="3"/>
        <v>5</v>
      </c>
      <c r="H21" s="471">
        <v>2</v>
      </c>
      <c r="I21" s="473">
        <v>2</v>
      </c>
      <c r="J21" s="472">
        <v>1</v>
      </c>
    </row>
    <row r="22" spans="1:10" s="58" customFormat="1" ht="12.75" outlineLevel="1">
      <c r="A22" s="348" t="s">
        <v>199</v>
      </c>
      <c r="B22" s="59" t="s">
        <v>595</v>
      </c>
      <c r="C22" s="38"/>
      <c r="D22" s="54">
        <f>SUBTOTAL(3,D21:D21)</f>
        <v>0</v>
      </c>
      <c r="E22" s="55">
        <f aca="true" t="shared" si="4" ref="E22:J22">SUBTOTAL(9,E21:E21)</f>
        <v>1</v>
      </c>
      <c r="F22" s="56">
        <f>SUBTOTAL(9,F16:F21)</f>
        <v>0</v>
      </c>
      <c r="G22" s="54">
        <f>SUBTOTAL(9,G16:G21)</f>
        <v>31</v>
      </c>
      <c r="H22" s="55">
        <f t="shared" si="4"/>
        <v>2</v>
      </c>
      <c r="I22" s="57">
        <f t="shared" si="4"/>
        <v>2</v>
      </c>
      <c r="J22" s="56">
        <f t="shared" si="4"/>
        <v>1</v>
      </c>
    </row>
    <row r="23" spans="1:10" ht="12.75" outlineLevel="2">
      <c r="A23" s="453" t="s">
        <v>199</v>
      </c>
      <c r="B23" s="454" t="s">
        <v>226</v>
      </c>
      <c r="C23" s="455" t="s">
        <v>616</v>
      </c>
      <c r="D23" s="456"/>
      <c r="E23" s="457">
        <v>1</v>
      </c>
      <c r="F23" s="458"/>
      <c r="G23" s="456">
        <f>SUM(H23:J23)</f>
        <v>6</v>
      </c>
      <c r="H23" s="457">
        <v>2</v>
      </c>
      <c r="I23" s="459">
        <v>2</v>
      </c>
      <c r="J23" s="458">
        <v>2</v>
      </c>
    </row>
    <row r="24" spans="1:10" ht="12.75" outlineLevel="2">
      <c r="A24" s="460" t="s">
        <v>199</v>
      </c>
      <c r="B24" s="461" t="s">
        <v>226</v>
      </c>
      <c r="C24" s="462" t="s">
        <v>617</v>
      </c>
      <c r="D24" s="463"/>
      <c r="E24" s="464">
        <v>1</v>
      </c>
      <c r="F24" s="465"/>
      <c r="G24" s="463">
        <f>SUM(H24:J24)</f>
        <v>5</v>
      </c>
      <c r="H24" s="464">
        <v>2</v>
      </c>
      <c r="I24" s="466">
        <v>1</v>
      </c>
      <c r="J24" s="465">
        <v>2</v>
      </c>
    </row>
    <row r="25" spans="1:10" ht="12.75" outlineLevel="2">
      <c r="A25" s="467" t="s">
        <v>199</v>
      </c>
      <c r="B25" s="468" t="s">
        <v>226</v>
      </c>
      <c r="C25" s="469" t="s">
        <v>618</v>
      </c>
      <c r="D25" s="470"/>
      <c r="E25" s="471">
        <v>1</v>
      </c>
      <c r="F25" s="472"/>
      <c r="G25" s="470">
        <f>SUM(H25:J25)</f>
        <v>5</v>
      </c>
      <c r="H25" s="471">
        <v>2</v>
      </c>
      <c r="I25" s="473">
        <v>1</v>
      </c>
      <c r="J25" s="472">
        <v>2</v>
      </c>
    </row>
    <row r="26" spans="1:10" s="58" customFormat="1" ht="12.75" outlineLevel="1">
      <c r="A26" s="348" t="s">
        <v>199</v>
      </c>
      <c r="B26" s="59" t="s">
        <v>407</v>
      </c>
      <c r="C26" s="38"/>
      <c r="D26" s="54">
        <f>SUBTOTAL(3,D23:D23)</f>
        <v>0</v>
      </c>
      <c r="E26" s="55">
        <f>SUBTOTAL(9,E23:E25)</f>
        <v>3</v>
      </c>
      <c r="F26" s="56">
        <f>SUBTOTAL(9,F23:F23)</f>
        <v>0</v>
      </c>
      <c r="G26" s="54">
        <f>SUBTOTAL(9,G23:G23)</f>
        <v>6</v>
      </c>
      <c r="H26" s="55">
        <f>SUBTOTAL(9,H23:H23)</f>
        <v>2</v>
      </c>
      <c r="I26" s="57">
        <f>SUBTOTAL(9,I23:I23)</f>
        <v>2</v>
      </c>
      <c r="J26" s="56">
        <f>SUBTOTAL(9,J23:J23)</f>
        <v>2</v>
      </c>
    </row>
    <row r="27" spans="1:10" s="58" customFormat="1" ht="12.75">
      <c r="A27" s="53" t="s">
        <v>411</v>
      </c>
      <c r="B27" s="59"/>
      <c r="C27" s="38"/>
      <c r="D27" s="54">
        <f>SUBTOTAL(3,D23:D26)</f>
        <v>0</v>
      </c>
      <c r="E27" s="55">
        <f>SUBTOTAL(9,E23:E25)</f>
        <v>3</v>
      </c>
      <c r="F27" s="56">
        <f>SUBTOTAL(9,F23:F26)</f>
        <v>0</v>
      </c>
      <c r="G27" s="54">
        <f>SUBTOTAL(9,G16:G26)</f>
        <v>47</v>
      </c>
      <c r="H27" s="55">
        <f>SUBTOTAL(9,H23:H26)</f>
        <v>6</v>
      </c>
      <c r="I27" s="57">
        <f>SUBTOTAL(9,I23:I26)</f>
        <v>4</v>
      </c>
      <c r="J27" s="56">
        <f>SUBTOTAL(9,J23:J26)</f>
        <v>6</v>
      </c>
    </row>
    <row r="28" spans="1:10" s="58" customFormat="1" ht="12.75">
      <c r="A28" s="63" t="s">
        <v>414</v>
      </c>
      <c r="B28" s="59"/>
      <c r="C28" s="38"/>
      <c r="D28" s="54">
        <f>SUBTOTAL(3,D4:D27)</f>
        <v>0</v>
      </c>
      <c r="E28" s="55">
        <f aca="true" t="shared" si="5" ref="E28:J28">SUBTOTAL(9,E4:E27)</f>
        <v>14</v>
      </c>
      <c r="F28" s="56">
        <f>SUBTOTAL(9,F4:F27)</f>
        <v>2</v>
      </c>
      <c r="G28" s="54">
        <f>SUBTOTAL(9,G4:G27)</f>
        <v>72</v>
      </c>
      <c r="H28" s="55">
        <f t="shared" si="5"/>
        <v>28</v>
      </c>
      <c r="I28" s="57">
        <f t="shared" si="5"/>
        <v>22</v>
      </c>
      <c r="J28" s="56">
        <f t="shared" si="5"/>
        <v>22</v>
      </c>
    </row>
  </sheetData>
  <sheetProtection/>
  <mergeCells count="6">
    <mergeCell ref="G2:J2"/>
    <mergeCell ref="A2:A3"/>
    <mergeCell ref="B2:B3"/>
    <mergeCell ref="C2:C3"/>
    <mergeCell ref="D2:D3"/>
    <mergeCell ref="E2:F2"/>
  </mergeCells>
  <printOptions horizontalCentered="1"/>
  <pageMargins left="0.5905511811023623" right="0.5905511811023623" top="0.5905511811023623" bottom="0.3937007874015748" header="0.3937007874015748" footer="0.1968503937007874"/>
  <pageSetup fitToHeight="0" fitToWidth="1" horizontalDpi="600" verticalDpi="600" orientation="portrait" paperSize="9" r:id="rId1"/>
  <headerFooter alignWithMargins="0">
    <oddHeader>&amp;R&amp;K000000調査基準日：令和元年５月１日</oddHeader>
    <oddFooter>&amp;R&amp;K000000令和元年度公立幼保連携型認定こども園園数・学級数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＊</cp:lastModifiedBy>
  <cp:lastPrinted>2020-02-07T04:24:56Z</cp:lastPrinted>
  <dcterms:created xsi:type="dcterms:W3CDTF">2017-07-27T12:11:47Z</dcterms:created>
  <dcterms:modified xsi:type="dcterms:W3CDTF">2020-02-07T04:30:45Z</dcterms:modified>
  <cp:category/>
  <cp:version/>
  <cp:contentType/>
  <cp:contentStatus/>
</cp:coreProperties>
</file>