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192.168.7.250\share\02_顧客（案件）\26_京都府\00_京都府\02_教職員人事\01_構築・導入\04_設計\81_採用試験申請\05_年度対応\2025\最新\修正してほしい様式と内容1\志願書\"/>
    </mc:Choice>
  </mc:AlternateContent>
  <xr:revisionPtr revIDLastSave="0" documentId="13_ncr:1_{F44463D9-F443-4DCF-96D1-B106CEA4073D}" xr6:coauthVersionLast="47" xr6:coauthVersionMax="47" xr10:uidLastSave="{00000000-0000-0000-0000-000000000000}"/>
  <bookViews>
    <workbookView xWindow="13425" yWindow="1470" windowWidth="14580" windowHeight="14625" xr2:uid="{00000000-000D-0000-FFFF-FFFF00000000}"/>
  </bookViews>
  <sheets>
    <sheet name="志願書" sheetId="16" r:id="rId1"/>
    <sheet name="プレゼンテーションシート" sheetId="17" r:id="rId2"/>
    <sheet name="CODE" sheetId="18" state="hidden" r:id="rId3"/>
    <sheet name="対応表" sheetId="19" state="hidden" r:id="rId4"/>
  </sheets>
  <definedNames>
    <definedName name="_xlnm.Print_Area" localSheetId="0">志願書!$A$1:$AE$59</definedName>
    <definedName name="RANGE_SCHOOLCODE" localSheetId="2">CODE!$E$2:$E$271</definedName>
    <definedName name="VALUE_ADDRESS1">志願書!$C$28</definedName>
    <definedName name="VALUE_ADDRESS2">志願書!$K$28</definedName>
    <definedName name="VALUE_ADDRESS3">志願書!$V$28</definedName>
    <definedName name="VALUE_AGE1">志願書!$AD$21</definedName>
    <definedName name="VALUE_AGE2">志願書!$AE$21</definedName>
    <definedName name="VALUE_APPOINTMENTYEAR">対応表!$AK$2</definedName>
    <definedName name="VALUE_BIRTHDAY" localSheetId="3">対応表!$AL$2</definedName>
    <definedName name="VALUE_ERANAME">志願書!$X$20</definedName>
    <definedName name="VALUE_EXPKINMUTI1">志願書!$U$45</definedName>
    <definedName name="VALUE_EXPKINMUTI2">志願書!$U$46</definedName>
    <definedName name="VALUE_EXPKINMUTI3">志願書!$U$47</definedName>
    <definedName name="VALUE_EXPSHOKUSHUCODE1">志願書!$S$45</definedName>
    <definedName name="VALUE_EXPSHOKUSHUCODE2">志願書!$S$46</definedName>
    <definedName name="VALUE_EXPSHOKUSHUCODE3">志願書!$S$47</definedName>
    <definedName name="VALUE_EXPTEACH" localSheetId="3">対応表!$AC$19</definedName>
    <definedName name="VALUE_FAMILYNAME">志願書!$C$20</definedName>
    <definedName name="VALUE_FIRSTNAME">志願書!$L$20</definedName>
    <definedName name="VALUE_GRADUATIONCODE" localSheetId="3">対応表!$V$7</definedName>
    <definedName name="VALUE_GRADUATIONERANAME">志願書!$K$39</definedName>
    <definedName name="VALUE_GRADUATIONMONTH1">志願書!$L$45</definedName>
    <definedName name="VALUE_GRADUATIONMONTH2">志願書!$L$46</definedName>
    <definedName name="VALUE_GRADUATIONMONTH3">志願書!$L$47</definedName>
    <definedName name="VALUE_GRADUATIONMONTH4">志願書!$L$48</definedName>
    <definedName name="VALUE_GRADUATIONMONTH5">志願書!$L$49</definedName>
    <definedName name="VALUE_GRADUATIONMONTH6">志願書!$L$50</definedName>
    <definedName name="VALUE_GRADUATIONMONTH7">志願書!$L$51</definedName>
    <definedName name="VALUE_GRADUATIONYEAR">志願書!$M$39</definedName>
    <definedName name="VALUE_KOSHUKYOKA1" localSheetId="3">対応表!$W$2</definedName>
    <definedName name="VALUE_KOSHUKYOKA2" localSheetId="3">対応表!$X$2</definedName>
    <definedName name="VALUE_MENJO" localSheetId="3">対応表!$AI$6</definedName>
    <definedName name="VALUE_MENJOKUBUN" localSheetId="3">対応表!$U$7</definedName>
    <definedName name="VALUE_MENKYOERANAME1">志願書!$H$45</definedName>
    <definedName name="VALUE_MENKYOERANAME2">志願書!$H$46</definedName>
    <definedName name="VALUE_MENKYOERANAME3">志願書!$H$47</definedName>
    <definedName name="VALUE_MENKYOERANAME4">志願書!$H$48</definedName>
    <definedName name="VALUE_MENKYOERANAME5">志願書!$H$49</definedName>
    <definedName name="VALUE_MENKYOERANAME6">志願書!$H$50</definedName>
    <definedName name="VALUE_MENKYOERANAME7">志願書!$H$51</definedName>
    <definedName name="VALUE_MENKYONAME1">志願書!$C$45</definedName>
    <definedName name="VALUE_MENKYONAME2">志願書!$C$46</definedName>
    <definedName name="VALUE_MENKYONAME3">志願書!$C$47</definedName>
    <definedName name="VALUE_MENKYONAME4">志願書!$C$48</definedName>
    <definedName name="VALUE_MENKYONAME5">志願書!$C$49</definedName>
    <definedName name="VALUE_MENKYONAME6">志願書!$C$50</definedName>
    <definedName name="VALUE_MENKYONAME7">志願書!$C$51</definedName>
    <definedName name="VALUE_MENKYOYEAR1">志願書!$J$45</definedName>
    <definedName name="VALUE_MENKYOYEAR2">志願書!$J$46</definedName>
    <definedName name="VALUE_MENKYOYEAR3">志願書!$J$47</definedName>
    <definedName name="VALUE_MENKYOYEAR4">志願書!$J$48</definedName>
    <definedName name="VALUE_MENKYOYEAR5">志願書!$J$49</definedName>
    <definedName name="VALUE_MENKYOYEAR6">志願書!$J$50</definedName>
    <definedName name="VALUE_MENKYOYEAR7">志願書!$J$51</definedName>
    <definedName name="VALUE_MOBILEPHONENUMBER1">志願書!$T$31</definedName>
    <definedName name="VALUE_MOBILEPHONENUMBER2">志願書!$X$31</definedName>
    <definedName name="VALUE_MOBILEPHONENUMBER3">志願書!$AB$31</definedName>
    <definedName name="VALUE_NOMENJO" localSheetId="3">対応表!$AI$7</definedName>
    <definedName name="VALUE_NOPUNISH" localSheetId="3">対応表!$AI$11</definedName>
    <definedName name="VALUE_PERSONALDATANOPERM" localSheetId="3">対応表!$AI$3</definedName>
    <definedName name="VALUE_PERSONALDATAPERM" localSheetId="3">対応表!$AI$2</definedName>
    <definedName name="VALUE_PHONENUMBER1">志願書!$F$31</definedName>
    <definedName name="VALUE_PHONENUMBER2">志願書!$I$31</definedName>
    <definedName name="VALUE_PHONENUMBER3">志願書!$N$31</definedName>
    <definedName name="VALUE_POSTCODE1">志願書!$C$26</definedName>
    <definedName name="VALUE_POSTCODE2">志願書!$G$26</definedName>
    <definedName name="VALUE_PREFCODE" localSheetId="3">対応表!$AC$2</definedName>
    <definedName name="VALUE_PREFCODE1">志願書!$K$26</definedName>
    <definedName name="VALUE_PREFCODE2">志願書!$M$26</definedName>
    <definedName name="VALUE_PUNISH" localSheetId="3">対応表!$AI$10</definedName>
    <definedName name="VALUE_SCHOOLCODE" localSheetId="3">対応表!$AC$3</definedName>
    <definedName name="VALUE_SCHOOLFACULTYCODE">志願書!$Q$35</definedName>
    <definedName name="VALUE_SENKOKUBUN" localSheetId="3">対応表!$U$2</definedName>
    <definedName name="VALUE_SEX">志願書!$V$19</definedName>
    <definedName name="VALUE_SHIGANKUBUN" localSheetId="3">対応表!$V$2</definedName>
    <definedName name="VALUE_ZITSUGI1" localSheetId="3">対応表!$Y$2</definedName>
    <definedName name="VALUE_ZITSUGI2" localSheetId="3">対応表!$Z$2</definedName>
    <definedName name="VARUE_BIRTDAY_BASEDATE">対応表!$AK$3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26" i="16" l="1"/>
  <c r="Q3" i="17" l="1"/>
  <c r="W5" i="17"/>
  <c r="Q6" i="17"/>
  <c r="Q5" i="17"/>
  <c r="I5" i="17"/>
  <c r="H82" i="19" l="1"/>
  <c r="R47" i="16" l="1"/>
  <c r="R46" i="16"/>
  <c r="R45" i="16"/>
  <c r="A1" i="17" l="1"/>
  <c r="A1" i="16"/>
  <c r="X21" i="16"/>
  <c r="AL3" i="19" l="1"/>
  <c r="AL2" i="19" s="1"/>
  <c r="AM2" i="19" s="1"/>
  <c r="C3" i="17"/>
  <c r="E2" i="17"/>
  <c r="W4" i="17"/>
  <c r="U4" i="17"/>
  <c r="S4" i="17"/>
  <c r="AC2" i="19" l="1"/>
  <c r="AL12" i="19" l="1"/>
  <c r="AL11" i="19"/>
  <c r="AL10" i="19"/>
  <c r="AL9" i="19"/>
  <c r="AL8" i="19"/>
  <c r="AL7" i="19"/>
  <c r="AL6" i="19"/>
  <c r="AK7" i="19"/>
  <c r="AK6" i="19" s="1"/>
  <c r="AD24" i="19" l="1"/>
  <c r="AN7" i="19"/>
  <c r="AO7" i="19" s="1"/>
  <c r="AN6" i="19"/>
  <c r="AO6" i="19" s="1"/>
  <c r="AM12" i="19"/>
  <c r="AM11" i="19"/>
  <c r="AM8" i="19"/>
  <c r="AM7" i="19"/>
  <c r="AM10" i="19"/>
  <c r="AM6" i="19"/>
  <c r="W2" i="19"/>
  <c r="AC23" i="19" s="1"/>
  <c r="Z23" i="19"/>
  <c r="AC7" i="19"/>
  <c r="AC8" i="19"/>
  <c r="AC9" i="19"/>
  <c r="AC10" i="19"/>
  <c r="AC11" i="19"/>
  <c r="AC12" i="19"/>
  <c r="AC6" i="19"/>
  <c r="AC17" i="19"/>
  <c r="AC18" i="19"/>
  <c r="AC16" i="19"/>
  <c r="AC14" i="19"/>
  <c r="AC15" i="19"/>
  <c r="AC13" i="19"/>
  <c r="AC3" i="19"/>
  <c r="AA33" i="19"/>
  <c r="Z33" i="19"/>
  <c r="AA32" i="19"/>
  <c r="Z32" i="19"/>
  <c r="AA31" i="19"/>
  <c r="Z31" i="19"/>
  <c r="AA30" i="19"/>
  <c r="AA29" i="19"/>
  <c r="AA28" i="19"/>
  <c r="AA27" i="19"/>
  <c r="AA26" i="19"/>
  <c r="AA25" i="19"/>
  <c r="AA24" i="19"/>
  <c r="AC19" i="19"/>
  <c r="U7" i="19"/>
  <c r="AC5" i="19"/>
  <c r="AC4" i="19"/>
  <c r="G3" i="19"/>
  <c r="F3" i="19"/>
  <c r="N11" i="19" s="1"/>
  <c r="E3" i="19"/>
  <c r="D3" i="19"/>
  <c r="H11" i="19" s="1"/>
  <c r="C3" i="19"/>
  <c r="E11" i="19" s="1"/>
  <c r="B11" i="19"/>
  <c r="L99" i="19"/>
  <c r="K99" i="19"/>
  <c r="J99" i="19"/>
  <c r="I99" i="19"/>
  <c r="H99" i="19"/>
  <c r="G99" i="19"/>
  <c r="F99" i="19"/>
  <c r="E99" i="19"/>
  <c r="D99" i="19"/>
  <c r="C99" i="19"/>
  <c r="B99" i="19"/>
  <c r="AE93" i="19"/>
  <c r="AD93" i="19"/>
  <c r="AC93" i="19"/>
  <c r="AB93" i="19"/>
  <c r="AA93" i="19"/>
  <c r="Z93" i="19"/>
  <c r="Y93" i="19"/>
  <c r="X93" i="19"/>
  <c r="W93" i="19"/>
  <c r="V93" i="19"/>
  <c r="U93" i="19"/>
  <c r="T93" i="19"/>
  <c r="S93" i="19"/>
  <c r="R93" i="19"/>
  <c r="Q93" i="19"/>
  <c r="P93" i="19"/>
  <c r="O93" i="19"/>
  <c r="N93" i="19"/>
  <c r="M93" i="19"/>
  <c r="L93" i="19"/>
  <c r="K93" i="19"/>
  <c r="J93" i="19"/>
  <c r="I93" i="19"/>
  <c r="H93" i="19"/>
  <c r="G93" i="19"/>
  <c r="F93" i="19"/>
  <c r="E93" i="19"/>
  <c r="D93" i="19"/>
  <c r="C93" i="19"/>
  <c r="B93" i="19"/>
  <c r="AE82" i="19"/>
  <c r="AD82" i="19"/>
  <c r="AC82" i="19"/>
  <c r="AB82" i="19"/>
  <c r="AA82" i="19"/>
  <c r="Z82" i="19"/>
  <c r="Y82" i="19"/>
  <c r="X82" i="19"/>
  <c r="W82" i="19"/>
  <c r="V82" i="19"/>
  <c r="U82" i="19"/>
  <c r="T82" i="19"/>
  <c r="S82" i="19"/>
  <c r="R82" i="19"/>
  <c r="Q82" i="19"/>
  <c r="P82" i="19"/>
  <c r="O82" i="19"/>
  <c r="N82" i="19"/>
  <c r="M82" i="19"/>
  <c r="L82" i="19"/>
  <c r="K82" i="19"/>
  <c r="J82" i="19"/>
  <c r="I82" i="19"/>
  <c r="G82" i="19"/>
  <c r="F82" i="19"/>
  <c r="E82" i="19"/>
  <c r="D82" i="19"/>
  <c r="C82" i="19"/>
  <c r="B82"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E47" i="19"/>
  <c r="AD47" i="19"/>
  <c r="AC47" i="19"/>
  <c r="AB47" i="19"/>
  <c r="AA47" i="19"/>
  <c r="Z47" i="19"/>
  <c r="Y47" i="19"/>
  <c r="X47" i="19"/>
  <c r="W47" i="19"/>
  <c r="V47" i="19"/>
  <c r="U47" i="19"/>
  <c r="T47" i="19"/>
  <c r="S47" i="19"/>
  <c r="R47" i="19"/>
  <c r="Q47" i="19"/>
  <c r="P47" i="19"/>
  <c r="O47" i="19"/>
  <c r="N47" i="19"/>
  <c r="M47" i="19"/>
  <c r="L47" i="19"/>
  <c r="K47" i="19"/>
  <c r="J47" i="19"/>
  <c r="I47" i="19"/>
  <c r="H47" i="19"/>
  <c r="G47" i="19"/>
  <c r="F47" i="19"/>
  <c r="E47" i="19"/>
  <c r="D47" i="19"/>
  <c r="C47" i="19"/>
  <c r="B47" i="19"/>
  <c r="AN28" i="19"/>
  <c r="AL28" i="19"/>
  <c r="AN27" i="19"/>
  <c r="AL27" i="19"/>
  <c r="AN26" i="19"/>
  <c r="AL26" i="19"/>
  <c r="AN25" i="19"/>
  <c r="AL25" i="19"/>
  <c r="AN24" i="19"/>
  <c r="AL24" i="19"/>
  <c r="AN23" i="19"/>
  <c r="AL23" i="19"/>
  <c r="AN22" i="19"/>
  <c r="AL22" i="19"/>
  <c r="AN21" i="19"/>
  <c r="AL21" i="19"/>
  <c r="AN20" i="19"/>
  <c r="AL20" i="19"/>
  <c r="AO20" i="19" s="1"/>
  <c r="AN19" i="19"/>
  <c r="AL19" i="19"/>
  <c r="AN18" i="19"/>
  <c r="AL18" i="19"/>
  <c r="AN17" i="19"/>
  <c r="AL17" i="19"/>
  <c r="AN16" i="19"/>
  <c r="AL16" i="19"/>
  <c r="AN15" i="19"/>
  <c r="AL15" i="19"/>
  <c r="S12" i="19"/>
  <c r="R12" i="19"/>
  <c r="Q12" i="19"/>
  <c r="P12" i="19"/>
  <c r="O12" i="19"/>
  <c r="N12" i="19"/>
  <c r="J12" i="19"/>
  <c r="I12" i="19"/>
  <c r="H12" i="19"/>
  <c r="G12" i="19"/>
  <c r="F12" i="19"/>
  <c r="E12" i="19"/>
  <c r="D12" i="19"/>
  <c r="C12" i="19"/>
  <c r="B12" i="19"/>
  <c r="AM9" i="19"/>
  <c r="Q11" i="19"/>
  <c r="AE24" i="19"/>
  <c r="AE23" i="19" s="1"/>
  <c r="AD23" i="19" l="1"/>
  <c r="AF23" i="19"/>
  <c r="AO21" i="19"/>
  <c r="AO23" i="19"/>
  <c r="AO24" i="19"/>
  <c r="AO27" i="19"/>
  <c r="AO28" i="19"/>
  <c r="AA23" i="19"/>
  <c r="AB23" i="19" s="1"/>
  <c r="AO25" i="19"/>
  <c r="AO26" i="19"/>
  <c r="AO16" i="19"/>
  <c r="AO18" i="19"/>
  <c r="AO22" i="19"/>
  <c r="AN2" i="19"/>
  <c r="AD21" i="16" s="1"/>
  <c r="AO2" i="19"/>
  <c r="AE21" i="16" s="1"/>
  <c r="AO15" i="19"/>
  <c r="AO17" i="19"/>
  <c r="AO19" i="19"/>
</calcChain>
</file>

<file path=xl/sharedStrings.xml><?xml version="1.0" encoding="utf-8"?>
<sst xmlns="http://schemas.openxmlformats.org/spreadsheetml/2006/main" count="1254" uniqueCount="988">
  <si>
    <t>選考区分</t>
    <rPh sb="0" eb="2">
      <t>センコウ</t>
    </rPh>
    <rPh sb="2" eb="4">
      <t>クブン</t>
    </rPh>
    <phoneticPr fontId="1"/>
  </si>
  <si>
    <t>フリガナ</t>
    <phoneticPr fontId="1"/>
  </si>
  <si>
    <t>卒業区分</t>
    <rPh sb="0" eb="2">
      <t>ソツギョウ</t>
    </rPh>
    <rPh sb="2" eb="4">
      <t>クブン</t>
    </rPh>
    <phoneticPr fontId="1"/>
  </si>
  <si>
    <t>氏名</t>
    <phoneticPr fontId="1"/>
  </si>
  <si>
    <t>最終学校</t>
    <phoneticPr fontId="1"/>
  </si>
  <si>
    <t>郵便番号</t>
    <phoneticPr fontId="1"/>
  </si>
  <si>
    <t>－</t>
    <phoneticPr fontId="1"/>
  </si>
  <si>
    <t>学校コード</t>
    <phoneticPr fontId="1"/>
  </si>
  <si>
    <t>学校名</t>
    <phoneticPr fontId="1"/>
  </si>
  <si>
    <t>生年月日</t>
    <phoneticPr fontId="1"/>
  </si>
  <si>
    <t>年</t>
    <rPh sb="0" eb="1">
      <t>ネン</t>
    </rPh>
    <phoneticPr fontId="1"/>
  </si>
  <si>
    <t>月</t>
    <rPh sb="0" eb="1">
      <t>ツキ</t>
    </rPh>
    <phoneticPr fontId="1"/>
  </si>
  <si>
    <t>日</t>
    <rPh sb="0" eb="1">
      <t>ニチ</t>
    </rPh>
    <phoneticPr fontId="1"/>
  </si>
  <si>
    <t>卒業・修了（見込み）年月</t>
    <phoneticPr fontId="1"/>
  </si>
  <si>
    <t>番号</t>
    <rPh sb="0" eb="2">
      <t>バンゴウ</t>
    </rPh>
    <phoneticPr fontId="1"/>
  </si>
  <si>
    <t>元号</t>
    <rPh sb="0" eb="2">
      <t>ゲンゴウ</t>
    </rPh>
    <phoneticPr fontId="1"/>
  </si>
  <si>
    <t>校種
職種</t>
    <rPh sb="3" eb="5">
      <t>ショクシュ</t>
    </rPh>
    <phoneticPr fontId="1"/>
  </si>
  <si>
    <t>種別</t>
    <phoneticPr fontId="1"/>
  </si>
  <si>
    <t>あり</t>
    <phoneticPr fontId="1"/>
  </si>
  <si>
    <t>年度</t>
    <phoneticPr fontId="1"/>
  </si>
  <si>
    <t>当該年度の
主な勤務先名称</t>
    <rPh sb="0" eb="2">
      <t>トウガイ</t>
    </rPh>
    <rPh sb="2" eb="4">
      <t>ネンド</t>
    </rPh>
    <rPh sb="6" eb="7">
      <t>オモ</t>
    </rPh>
    <rPh sb="8" eb="11">
      <t>キンムサキ</t>
    </rPh>
    <rPh sb="11" eb="13">
      <t>メイショウ</t>
    </rPh>
    <phoneticPr fontId="1"/>
  </si>
  <si>
    <t>職種
コード</t>
    <rPh sb="0" eb="2">
      <t>ショクシュ</t>
    </rPh>
    <phoneticPr fontId="1"/>
  </si>
  <si>
    <t>電話番号</t>
    <phoneticPr fontId="1"/>
  </si>
  <si>
    <t>自宅</t>
    <rPh sb="0" eb="2">
      <t>ジタク</t>
    </rPh>
    <phoneticPr fontId="1"/>
  </si>
  <si>
    <t>携帯電話</t>
    <rPh sb="0" eb="2">
      <t>ケイタイ</t>
    </rPh>
    <rPh sb="2" eb="4">
      <t>デンワ</t>
    </rPh>
    <phoneticPr fontId="1"/>
  </si>
  <si>
    <t>現住所</t>
    <phoneticPr fontId="1"/>
  </si>
  <si>
    <t>学部名・専攻名等　　</t>
    <rPh sb="0" eb="3">
      <t>ガクブメイ</t>
    </rPh>
    <rPh sb="7" eb="8">
      <t>ナド</t>
    </rPh>
    <phoneticPr fontId="1"/>
  </si>
  <si>
    <t>学部
コード</t>
    <rPh sb="0" eb="2">
      <t>ガクブ</t>
    </rPh>
    <phoneticPr fontId="1"/>
  </si>
  <si>
    <t>姓</t>
    <rPh sb="0" eb="1">
      <t>セイ</t>
    </rPh>
    <phoneticPr fontId="1"/>
  </si>
  <si>
    <t>名</t>
    <rPh sb="0" eb="1">
      <t>ナ</t>
    </rPh>
    <phoneticPr fontId="1"/>
  </si>
  <si>
    <t>月</t>
    <phoneticPr fontId="1"/>
  </si>
  <si>
    <t>取得
コード</t>
    <rPh sb="0" eb="2">
      <t>シュトク</t>
    </rPh>
    <phoneticPr fontId="1"/>
  </si>
  <si>
    <t>市外局番から記入すること</t>
    <phoneticPr fontId="1"/>
  </si>
  <si>
    <t>なし</t>
    <phoneticPr fontId="1"/>
  </si>
  <si>
    <t>市･区･郡･町･村名</t>
    <rPh sb="0" eb="1">
      <t>シ</t>
    </rPh>
    <rPh sb="2" eb="3">
      <t>ク</t>
    </rPh>
    <rPh sb="4" eb="5">
      <t>グン</t>
    </rPh>
    <rPh sb="6" eb="7">
      <t>チョウ</t>
    </rPh>
    <rPh sb="8" eb="9">
      <t>ムラ</t>
    </rPh>
    <rPh sb="9" eb="10">
      <t>メイ</t>
    </rPh>
    <phoneticPr fontId="1"/>
  </si>
  <si>
    <t>字･町名、丁目、番地、号地</t>
    <rPh sb="0" eb="1">
      <t>アザ</t>
    </rPh>
    <rPh sb="2" eb="3">
      <t>マチ</t>
    </rPh>
    <rPh sb="3" eb="4">
      <t>メイ</t>
    </rPh>
    <rPh sb="5" eb="7">
      <t>チョウメ</t>
    </rPh>
    <rPh sb="8" eb="10">
      <t>バンチ</t>
    </rPh>
    <rPh sb="11" eb="13">
      <t>ゴウチ</t>
    </rPh>
    <phoneticPr fontId="1"/>
  </si>
  <si>
    <t>マンション･アパート名、棟･室番号、様方等</t>
    <rPh sb="10" eb="11">
      <t>メイ</t>
    </rPh>
    <rPh sb="12" eb="13">
      <t>トウ</t>
    </rPh>
    <rPh sb="14" eb="15">
      <t>シツ</t>
    </rPh>
    <rPh sb="15" eb="17">
      <t>バンゴウ</t>
    </rPh>
    <rPh sb="18" eb="19">
      <t>サマ</t>
    </rPh>
    <rPh sb="19" eb="20">
      <t>カタ</t>
    </rPh>
    <rPh sb="20" eb="21">
      <t>トウ</t>
    </rPh>
    <phoneticPr fontId="1"/>
  </si>
  <si>
    <t>都道府県コード</t>
    <rPh sb="0" eb="2">
      <t>トドウ</t>
    </rPh>
    <phoneticPr fontId="1"/>
  </si>
  <si>
    <t>（</t>
    <phoneticPr fontId="1"/>
  </si>
  <si>
    <t>）</t>
    <phoneticPr fontId="1"/>
  </si>
  <si>
    <t>教科(科目)
・領域</t>
    <rPh sb="0" eb="2">
      <t>キョウカ</t>
    </rPh>
    <rPh sb="3" eb="5">
      <t>カモク</t>
    </rPh>
    <rPh sb="8" eb="10">
      <t>リョウイキ</t>
    </rPh>
    <phoneticPr fontId="1"/>
  </si>
  <si>
    <t>年</t>
    <phoneticPr fontId="1"/>
  </si>
  <si>
    <t>試験に際して配慮を要する内容</t>
    <phoneticPr fontId="1"/>
  </si>
  <si>
    <t>性別(任意)</t>
    <rPh sb="3" eb="5">
      <t>ニンイ</t>
    </rPh>
    <phoneticPr fontId="1"/>
  </si>
  <si>
    <t>小論文</t>
    <rPh sb="0" eb="3">
      <t>ショウロンブン</t>
    </rPh>
    <phoneticPr fontId="1"/>
  </si>
  <si>
    <t>勤務先
コード</t>
    <rPh sb="0" eb="3">
      <t>キンムサキ</t>
    </rPh>
    <phoneticPr fontId="1"/>
  </si>
  <si>
    <t>刑罰、処分歴</t>
    <rPh sb="0" eb="2">
      <t>ケイバツ</t>
    </rPh>
    <rPh sb="3" eb="5">
      <t>ショブン</t>
    </rPh>
    <rPh sb="5" eb="6">
      <t>レキ</t>
    </rPh>
    <phoneticPr fontId="1"/>
  </si>
  <si>
    <t>刑罰、処分歴の有無</t>
    <rPh sb="0" eb="2">
      <t>ケイバツ</t>
    </rPh>
    <rPh sb="3" eb="6">
      <t>ショブンレキ</t>
    </rPh>
    <rPh sb="7" eb="9">
      <t>ウム</t>
    </rPh>
    <phoneticPr fontId="1"/>
  </si>
  <si>
    <t>ありの場合、時期及び種類</t>
    <rPh sb="3" eb="5">
      <t>バアイ</t>
    </rPh>
    <rPh sb="6" eb="8">
      <t>ジキ</t>
    </rPh>
    <rPh sb="8" eb="9">
      <t>オヨ</t>
    </rPh>
    <rPh sb="10" eb="12">
      <t>シュルイ</t>
    </rPh>
    <phoneticPr fontId="1"/>
  </si>
  <si>
    <t>月</t>
  </si>
  <si>
    <t>日</t>
    <rPh sb="0" eb="1">
      <t>ヒ</t>
    </rPh>
    <phoneticPr fontId="1"/>
  </si>
  <si>
    <t>同意する</t>
    <rPh sb="0" eb="2">
      <t>ドウイ</t>
    </rPh>
    <phoneticPr fontId="1"/>
  </si>
  <si>
    <t>同意しない</t>
    <rPh sb="0" eb="2">
      <t>ドウイ</t>
    </rPh>
    <phoneticPr fontId="1"/>
  </si>
  <si>
    <t>卒業（修了）見込み</t>
    <phoneticPr fontId="1"/>
  </si>
  <si>
    <t>専門</t>
    <rPh sb="0" eb="2">
      <t>センモン</t>
    </rPh>
    <phoneticPr fontId="1"/>
  </si>
  <si>
    <t>※受験を希望する試験に〇を付けてください。（複数選択可）</t>
    <rPh sb="1" eb="3">
      <t>ジュケン</t>
    </rPh>
    <rPh sb="4" eb="6">
      <t>キボウ</t>
    </rPh>
    <rPh sb="8" eb="10">
      <t>シケン</t>
    </rPh>
    <rPh sb="13" eb="14">
      <t>ツ</t>
    </rPh>
    <rPh sb="22" eb="24">
      <t>フクスウ</t>
    </rPh>
    <rPh sb="24" eb="26">
      <t>センタク</t>
    </rPh>
    <rPh sb="26" eb="27">
      <t>カ</t>
    </rPh>
    <phoneticPr fontId="1"/>
  </si>
  <si>
    <t>学校勤務の状況</t>
    <rPh sb="0" eb="2">
      <t>ガッコウ</t>
    </rPh>
    <rPh sb="2" eb="4">
      <t>キンム</t>
    </rPh>
    <phoneticPr fontId="1"/>
  </si>
  <si>
    <t>受験番号</t>
    <rPh sb="0" eb="4">
      <t>ジュケンバンゴウ</t>
    </rPh>
    <phoneticPr fontId="1"/>
  </si>
  <si>
    <t>（画像・写真貼付箇所）
上半身、脱帽、
無背景、正面向き、
枠に収まる大きさ
６ヶ月以内に
撮影したもの</t>
    <rPh sb="1" eb="3">
      <t>ガゾウ</t>
    </rPh>
    <rPh sb="4" eb="6">
      <t>シャシン</t>
    </rPh>
    <phoneticPr fontId="1"/>
  </si>
  <si>
    <t>面　接</t>
    <rPh sb="0" eb="1">
      <t>メン</t>
    </rPh>
    <rPh sb="2" eb="3">
      <t>セツ</t>
    </rPh>
    <phoneticPr fontId="1"/>
  </si>
  <si>
    <t>※加点を希望する場合に、〇を付けてください。</t>
    <phoneticPr fontId="1"/>
  </si>
  <si>
    <t>取得・取得見込み教員免許状</t>
    <rPh sb="3" eb="5">
      <t>シュトク</t>
    </rPh>
    <phoneticPr fontId="1"/>
  </si>
  <si>
    <t>大学３年生等チャレンジ選考</t>
    <rPh sb="0" eb="2">
      <t>ダイガク</t>
    </rPh>
    <rPh sb="3" eb="5">
      <t>ネンセイ</t>
    </rPh>
    <rPh sb="5" eb="6">
      <t>トウ</t>
    </rPh>
    <rPh sb="11" eb="13">
      <t>センコウ</t>
    </rPh>
    <phoneticPr fontId="1"/>
  </si>
  <si>
    <t>教職教養</t>
    <rPh sb="0" eb="4">
      <t>キョウショクキョウヨウ</t>
    </rPh>
    <phoneticPr fontId="1"/>
  </si>
  <si>
    <t>取得（見込み）年月</t>
    <rPh sb="0" eb="2">
      <t>シュトク</t>
    </rPh>
    <rPh sb="3" eb="5">
      <t>ミコ</t>
    </rPh>
    <rPh sb="7" eb="8">
      <t>ネン</t>
    </rPh>
    <rPh sb="8" eb="9">
      <t>ツキ</t>
    </rPh>
    <phoneticPr fontId="1"/>
  </si>
  <si>
    <t>受験を希望する試験</t>
    <rPh sb="0" eb="2">
      <t>ジュケン</t>
    </rPh>
    <rPh sb="3" eb="5">
      <t>キボウ</t>
    </rPh>
    <rPh sb="7" eb="9">
      <t>シケン</t>
    </rPh>
    <phoneticPr fontId="1"/>
  </si>
  <si>
    <t>加点希望</t>
    <rPh sb="0" eb="4">
      <t>カテンキボウ</t>
    </rPh>
    <phoneticPr fontId="1"/>
  </si>
  <si>
    <t>【小・中・高・特】
情報資格等所有者</t>
    <rPh sb="1" eb="2">
      <t>ショウ</t>
    </rPh>
    <rPh sb="3" eb="4">
      <t>チュウ</t>
    </rPh>
    <rPh sb="5" eb="6">
      <t>コウ</t>
    </rPh>
    <rPh sb="7" eb="8">
      <t>トク</t>
    </rPh>
    <phoneticPr fontId="1"/>
  </si>
  <si>
    <t>【小・中・高】
英語資格等所有者</t>
    <rPh sb="1" eb="2">
      <t>ショウ</t>
    </rPh>
    <rPh sb="3" eb="4">
      <t>チュウ</t>
    </rPh>
    <rPh sb="5" eb="6">
      <t>コウ</t>
    </rPh>
    <rPh sb="8" eb="10">
      <t>エイゴ</t>
    </rPh>
    <phoneticPr fontId="1"/>
  </si>
  <si>
    <t>大学３年生等チャレンジ選考試験　志願書</t>
    <rPh sb="0" eb="2">
      <t>ダイガク</t>
    </rPh>
    <rPh sb="3" eb="6">
      <t>ネンセイトウ</t>
    </rPh>
    <rPh sb="11" eb="13">
      <t>センコウ</t>
    </rPh>
    <rPh sb="13" eb="15">
      <t>シケン</t>
    </rPh>
    <rPh sb="16" eb="19">
      <t>シガンショ</t>
    </rPh>
    <phoneticPr fontId="1"/>
  </si>
  <si>
    <t>氏名</t>
    <rPh sb="0" eb="2">
      <t>シメイ</t>
    </rPh>
    <phoneticPr fontId="26"/>
  </si>
  <si>
    <t>フリガナ</t>
    <phoneticPr fontId="26"/>
  </si>
  <si>
    <t>※受験番号</t>
    <rPh sb="1" eb="3">
      <t>ジュケン</t>
    </rPh>
    <rPh sb="3" eb="5">
      <t>バンゴウ</t>
    </rPh>
    <phoneticPr fontId="26"/>
  </si>
  <si>
    <t>※記入不要</t>
    <rPh sb="1" eb="3">
      <t>キニュウ</t>
    </rPh>
    <rPh sb="3" eb="5">
      <t>フヨウ</t>
    </rPh>
    <phoneticPr fontId="26"/>
  </si>
  <si>
    <t>志願区分</t>
    <rPh sb="0" eb="2">
      <t>シガン</t>
    </rPh>
    <rPh sb="2" eb="4">
      <t>クブン</t>
    </rPh>
    <phoneticPr fontId="26"/>
  </si>
  <si>
    <t>加点希望</t>
    <rPh sb="0" eb="2">
      <t>カテン</t>
    </rPh>
    <rPh sb="2" eb="4">
      <t>キボウ</t>
    </rPh>
    <phoneticPr fontId="26"/>
  </si>
  <si>
    <t>志　　望　　理　　由</t>
    <rPh sb="0" eb="1">
      <t>ココロザシ</t>
    </rPh>
    <rPh sb="3" eb="4">
      <t>ノゾミ</t>
    </rPh>
    <rPh sb="6" eb="7">
      <t>リ</t>
    </rPh>
    <rPh sb="9" eb="10">
      <t>ヨシ</t>
    </rPh>
    <phoneticPr fontId="26"/>
  </si>
  <si>
    <t>教員を志望する理由</t>
    <rPh sb="0" eb="2">
      <t>キョウイン</t>
    </rPh>
    <rPh sb="3" eb="5">
      <t>シボウ</t>
    </rPh>
    <rPh sb="7" eb="9">
      <t>リユウ</t>
    </rPh>
    <phoneticPr fontId="26"/>
  </si>
  <si>
    <t>京都府を志望する理由</t>
    <rPh sb="0" eb="3">
      <t>キョウトフ</t>
    </rPh>
    <rPh sb="4" eb="6">
      <t>シボウ</t>
    </rPh>
    <rPh sb="8" eb="10">
      <t>リユウ</t>
    </rPh>
    <phoneticPr fontId="26"/>
  </si>
  <si>
    <t xml:space="preserve">自   己   ア   ピ   ー   ル  </t>
    <phoneticPr fontId="26"/>
  </si>
  <si>
    <t>これまでの経験や特技、長所等について挙げ、自分が教員としてそれらをどのように活かそうと思うのか、書いてください。</t>
    <rPh sb="5" eb="7">
      <t>ケイケン</t>
    </rPh>
    <rPh sb="8" eb="10">
      <t>トクギ</t>
    </rPh>
    <rPh sb="11" eb="13">
      <t>チョウショ</t>
    </rPh>
    <rPh sb="13" eb="14">
      <t>ナド</t>
    </rPh>
    <rPh sb="18" eb="19">
      <t>ア</t>
    </rPh>
    <rPh sb="21" eb="23">
      <t>ジブン</t>
    </rPh>
    <rPh sb="24" eb="26">
      <t>キョウイン</t>
    </rPh>
    <rPh sb="38" eb="39">
      <t>イ</t>
    </rPh>
    <rPh sb="43" eb="44">
      <t>オモ</t>
    </rPh>
    <rPh sb="48" eb="49">
      <t>カ</t>
    </rPh>
    <phoneticPr fontId="26"/>
  </si>
  <si>
    <t>教員を志望するにあたり、今自分が取り組んでいることについて書いてください。</t>
    <rPh sb="0" eb="2">
      <t>キョウイン</t>
    </rPh>
    <rPh sb="3" eb="5">
      <t>シボウ</t>
    </rPh>
    <rPh sb="12" eb="13">
      <t>イマ</t>
    </rPh>
    <rPh sb="13" eb="15">
      <t>ジブン</t>
    </rPh>
    <rPh sb="16" eb="17">
      <t>ト</t>
    </rPh>
    <rPh sb="18" eb="19">
      <t>ク</t>
    </rPh>
    <rPh sb="29" eb="30">
      <t>カ</t>
    </rPh>
    <phoneticPr fontId="26"/>
  </si>
  <si>
    <t>現在取得している資格とその取得時期について具体的に書いてください。</t>
    <rPh sb="0" eb="2">
      <t>ゲンザイ</t>
    </rPh>
    <rPh sb="2" eb="4">
      <t>シュトク</t>
    </rPh>
    <rPh sb="8" eb="10">
      <t>シカク</t>
    </rPh>
    <rPh sb="13" eb="15">
      <t>シュトク</t>
    </rPh>
    <rPh sb="15" eb="17">
      <t>ジキ</t>
    </rPh>
    <rPh sb="21" eb="24">
      <t>グタイテキ</t>
    </rPh>
    <rPh sb="25" eb="26">
      <t>カ</t>
    </rPh>
    <phoneticPr fontId="26"/>
  </si>
  <si>
    <t>資格等名称</t>
    <rPh sb="0" eb="2">
      <t>シカク</t>
    </rPh>
    <rPh sb="2" eb="3">
      <t>トウ</t>
    </rPh>
    <rPh sb="3" eb="5">
      <t>メイショウ</t>
    </rPh>
    <phoneticPr fontId="26"/>
  </si>
  <si>
    <t>級・得点</t>
    <rPh sb="0" eb="1">
      <t>キュウ</t>
    </rPh>
    <rPh sb="2" eb="4">
      <t>トクテン</t>
    </rPh>
    <phoneticPr fontId="26"/>
  </si>
  <si>
    <t>取得年月日</t>
    <rPh sb="0" eb="2">
      <t>シュトク</t>
    </rPh>
    <rPh sb="2" eb="5">
      <t>ネンガッピ</t>
    </rPh>
    <phoneticPr fontId="26"/>
  </si>
  <si>
    <t>選考区分</t>
    <rPh sb="0" eb="2">
      <t>センコウ</t>
    </rPh>
    <rPh sb="2" eb="4">
      <t>クブン</t>
    </rPh>
    <phoneticPr fontId="26"/>
  </si>
  <si>
    <t>大学３年生等チャレンジ選考試験</t>
    <rPh sb="0" eb="2">
      <t>ダイガク</t>
    </rPh>
    <rPh sb="3" eb="6">
      <t>ネンセイトウ</t>
    </rPh>
    <rPh sb="11" eb="15">
      <t>センコウシケン</t>
    </rPh>
    <phoneticPr fontId="1"/>
  </si>
  <si>
    <t>【小・中・高】
英語資格等所有者</t>
    <phoneticPr fontId="1"/>
  </si>
  <si>
    <t>【小・中・高・特】
情報資格等所有者</t>
    <phoneticPr fontId="1"/>
  </si>
  <si>
    <t>志願区分：校種等・教科（コード）</t>
    <rPh sb="0" eb="2">
      <t>シガン</t>
    </rPh>
    <rPh sb="2" eb="4">
      <t>クブン</t>
    </rPh>
    <rPh sb="5" eb="7">
      <t>コウシュ</t>
    </rPh>
    <rPh sb="7" eb="8">
      <t>トウ</t>
    </rPh>
    <rPh sb="9" eb="11">
      <t>キョウカ</t>
    </rPh>
    <phoneticPr fontId="1"/>
  </si>
  <si>
    <t>志願区分：校種等・教科（名称）</t>
    <rPh sb="0" eb="2">
      <t>シガン</t>
    </rPh>
    <rPh sb="2" eb="4">
      <t>クブン</t>
    </rPh>
    <rPh sb="5" eb="7">
      <t>コウシュ</t>
    </rPh>
    <rPh sb="7" eb="8">
      <t>トウ</t>
    </rPh>
    <rPh sb="9" eb="11">
      <t>キョウカ</t>
    </rPh>
    <phoneticPr fontId="1"/>
  </si>
  <si>
    <t>都道府県（コード）</t>
    <rPh sb="0" eb="4">
      <t>トドウフケン</t>
    </rPh>
    <phoneticPr fontId="1"/>
  </si>
  <si>
    <t>都道府県（名称）</t>
    <rPh sb="0" eb="4">
      <t>トドウフケン</t>
    </rPh>
    <phoneticPr fontId="1"/>
  </si>
  <si>
    <t>最終学校（コード）</t>
    <rPh sb="0" eb="2">
      <t>サイシュウ</t>
    </rPh>
    <rPh sb="2" eb="4">
      <t>ガッコウ</t>
    </rPh>
    <phoneticPr fontId="1"/>
  </si>
  <si>
    <t>最終学校（名称）</t>
    <rPh sb="0" eb="2">
      <t>サイシュウ</t>
    </rPh>
    <rPh sb="2" eb="4">
      <t>ガッコウ</t>
    </rPh>
    <rPh sb="5" eb="7">
      <t>メイショウ</t>
    </rPh>
    <phoneticPr fontId="1"/>
  </si>
  <si>
    <t>最終学校（都道府県）</t>
    <rPh sb="0" eb="2">
      <t>サイシュウ</t>
    </rPh>
    <rPh sb="2" eb="4">
      <t>ガッコウ</t>
    </rPh>
    <rPh sb="5" eb="9">
      <t>トドウフケン</t>
    </rPh>
    <phoneticPr fontId="1"/>
  </si>
  <si>
    <t>最終学校（種別）</t>
    <rPh sb="0" eb="2">
      <t>サイシュウ</t>
    </rPh>
    <rPh sb="2" eb="4">
      <t>ガッコウ</t>
    </rPh>
    <rPh sb="5" eb="7">
      <t>シュベツ</t>
    </rPh>
    <phoneticPr fontId="1"/>
  </si>
  <si>
    <t>学部（コード）</t>
    <rPh sb="0" eb="2">
      <t>ガクブ</t>
    </rPh>
    <phoneticPr fontId="1"/>
  </si>
  <si>
    <t>学部（名称）</t>
    <rPh sb="0" eb="2">
      <t>ガクブ</t>
    </rPh>
    <phoneticPr fontId="1"/>
  </si>
  <si>
    <t>職種（コード）</t>
    <rPh sb="0" eb="2">
      <t>ショクシュ</t>
    </rPh>
    <phoneticPr fontId="1"/>
  </si>
  <si>
    <t>職種（名称）</t>
    <rPh sb="0" eb="2">
      <t>ショクシュ</t>
    </rPh>
    <phoneticPr fontId="1"/>
  </si>
  <si>
    <t>勤務地（コード）</t>
    <rPh sb="0" eb="3">
      <t>キンムチ</t>
    </rPh>
    <phoneticPr fontId="1"/>
  </si>
  <si>
    <t>勤務地（名称）</t>
    <rPh sb="0" eb="3">
      <t>キンムチ</t>
    </rPh>
    <phoneticPr fontId="1"/>
  </si>
  <si>
    <t>教員免許：校種・職種（コード）</t>
    <rPh sb="0" eb="2">
      <t>キョウイン</t>
    </rPh>
    <rPh sb="2" eb="4">
      <t>メンキョ</t>
    </rPh>
    <rPh sb="5" eb="7">
      <t>コウシュ</t>
    </rPh>
    <rPh sb="8" eb="10">
      <t>ショクシュ</t>
    </rPh>
    <phoneticPr fontId="1"/>
  </si>
  <si>
    <t>教員免許：校種・職種（名称）</t>
    <rPh sb="0" eb="2">
      <t>キョウイン</t>
    </rPh>
    <rPh sb="2" eb="4">
      <t>メンキョ</t>
    </rPh>
    <rPh sb="5" eb="7">
      <t>コウシュ</t>
    </rPh>
    <rPh sb="8" eb="10">
      <t>ショクシュ</t>
    </rPh>
    <phoneticPr fontId="1"/>
  </si>
  <si>
    <t>1</t>
    <phoneticPr fontId="1"/>
  </si>
  <si>
    <t>小学校</t>
    <rPh sb="0" eb="3">
      <t>ショウガッコウ</t>
    </rPh>
    <phoneticPr fontId="1"/>
  </si>
  <si>
    <t>01</t>
  </si>
  <si>
    <t>北海道</t>
  </si>
  <si>
    <t>1001</t>
    <phoneticPr fontId="38"/>
  </si>
  <si>
    <t>京都大学</t>
  </si>
  <si>
    <t>京都府</t>
    <rPh sb="0" eb="3">
      <t>キョウトフ</t>
    </rPh>
    <phoneticPr fontId="1"/>
  </si>
  <si>
    <t>国立大学法人大学</t>
    <phoneticPr fontId="1"/>
  </si>
  <si>
    <t>大学（国公立の教育学部）</t>
    <phoneticPr fontId="1"/>
  </si>
  <si>
    <t>01</t>
    <phoneticPr fontId="1"/>
  </si>
  <si>
    <t>正式採用の教諭</t>
    <phoneticPr fontId="1"/>
  </si>
  <si>
    <t>京都府立高等学校</t>
    <phoneticPr fontId="1"/>
  </si>
  <si>
    <t>小学</t>
    <rPh sb="0" eb="2">
      <t>ショウガク</t>
    </rPh>
    <phoneticPr fontId="1"/>
  </si>
  <si>
    <t>2</t>
    <phoneticPr fontId="1"/>
  </si>
  <si>
    <t>中国語</t>
    <rPh sb="0" eb="1">
      <t>チュウ</t>
    </rPh>
    <rPh sb="1" eb="3">
      <t>コクゴ</t>
    </rPh>
    <phoneticPr fontId="1"/>
  </si>
  <si>
    <t>02</t>
  </si>
  <si>
    <t>青森県</t>
  </si>
  <si>
    <t>1002</t>
    <phoneticPr fontId="38"/>
  </si>
  <si>
    <t>京都教育大学</t>
  </si>
  <si>
    <t>大学（１以外）</t>
    <phoneticPr fontId="1"/>
  </si>
  <si>
    <t>02</t>
    <phoneticPr fontId="1"/>
  </si>
  <si>
    <t>正式採用の養護教諭</t>
    <rPh sb="7" eb="9">
      <t>キョウユ</t>
    </rPh>
    <phoneticPr fontId="1"/>
  </si>
  <si>
    <t>京都府立特別支援学校</t>
  </si>
  <si>
    <t>中学</t>
    <rPh sb="0" eb="2">
      <t>チュウガク</t>
    </rPh>
    <phoneticPr fontId="1"/>
  </si>
  <si>
    <t>3</t>
    <phoneticPr fontId="1"/>
  </si>
  <si>
    <t>中社会</t>
    <rPh sb="0" eb="1">
      <t>チュウ</t>
    </rPh>
    <rPh sb="1" eb="3">
      <t>シャカイ</t>
    </rPh>
    <phoneticPr fontId="1"/>
  </si>
  <si>
    <t>03</t>
  </si>
  <si>
    <t>岩手県</t>
  </si>
  <si>
    <t>1003</t>
    <phoneticPr fontId="1"/>
  </si>
  <si>
    <t>京都工芸繊維大</t>
    <phoneticPr fontId="1"/>
  </si>
  <si>
    <t>大学院（修士課程）</t>
    <phoneticPr fontId="1"/>
  </si>
  <si>
    <t>03</t>
    <phoneticPr fontId="1"/>
  </si>
  <si>
    <t>正式採用の事務職員</t>
    <phoneticPr fontId="1"/>
  </si>
  <si>
    <t>11</t>
  </si>
  <si>
    <t>府立中学校</t>
  </si>
  <si>
    <t>高校</t>
    <rPh sb="0" eb="2">
      <t>コウコウ</t>
    </rPh>
    <phoneticPr fontId="1"/>
  </si>
  <si>
    <t>4</t>
    <phoneticPr fontId="1"/>
  </si>
  <si>
    <t>中数学</t>
    <rPh sb="0" eb="1">
      <t>チュウ</t>
    </rPh>
    <rPh sb="1" eb="3">
      <t>スウガク</t>
    </rPh>
    <phoneticPr fontId="1"/>
  </si>
  <si>
    <t>04</t>
  </si>
  <si>
    <t>宮城県</t>
  </si>
  <si>
    <t>1101</t>
    <phoneticPr fontId="1"/>
  </si>
  <si>
    <t>大阪大学</t>
  </si>
  <si>
    <t>大学院（博士課程）</t>
    <phoneticPr fontId="1"/>
  </si>
  <si>
    <t>04</t>
    <phoneticPr fontId="1"/>
  </si>
  <si>
    <t>正式採用の学校栄養職員</t>
    <phoneticPr fontId="1"/>
  </si>
  <si>
    <t>12</t>
  </si>
  <si>
    <t>公立小・中学校（乙訓教育局管内）</t>
  </si>
  <si>
    <t>特支</t>
    <rPh sb="0" eb="2">
      <t>トクシ</t>
    </rPh>
    <phoneticPr fontId="1"/>
  </si>
  <si>
    <t>5</t>
    <phoneticPr fontId="1"/>
  </si>
  <si>
    <t>中理科</t>
    <rPh sb="0" eb="1">
      <t>チュウ</t>
    </rPh>
    <rPh sb="1" eb="3">
      <t>リカ</t>
    </rPh>
    <phoneticPr fontId="1"/>
  </si>
  <si>
    <t>05</t>
  </si>
  <si>
    <t>秋田県</t>
  </si>
  <si>
    <t>1102</t>
    <phoneticPr fontId="1"/>
  </si>
  <si>
    <t>大阪外国語大学</t>
  </si>
  <si>
    <t>大学院（教職大学院）</t>
    <phoneticPr fontId="1"/>
  </si>
  <si>
    <t>05</t>
    <phoneticPr fontId="1"/>
  </si>
  <si>
    <t>正式採用の実習助手・寄宿舎指導員</t>
    <phoneticPr fontId="1"/>
  </si>
  <si>
    <t>13</t>
  </si>
  <si>
    <t>公立小・中学校（山城教育局管内）</t>
  </si>
  <si>
    <t>盲学</t>
    <rPh sb="0" eb="1">
      <t>モウ</t>
    </rPh>
    <rPh sb="1" eb="2">
      <t>ガク</t>
    </rPh>
    <phoneticPr fontId="1"/>
  </si>
  <si>
    <t>6</t>
    <phoneticPr fontId="1"/>
  </si>
  <si>
    <t>中音楽</t>
    <rPh sb="0" eb="1">
      <t>チュウ</t>
    </rPh>
    <rPh sb="1" eb="3">
      <t>オンガク</t>
    </rPh>
    <phoneticPr fontId="1"/>
  </si>
  <si>
    <t>06</t>
  </si>
  <si>
    <t>山形県</t>
  </si>
  <si>
    <t>1103</t>
    <phoneticPr fontId="1"/>
  </si>
  <si>
    <t>大阪教育大学</t>
  </si>
  <si>
    <t>大学の専攻科</t>
    <phoneticPr fontId="1"/>
  </si>
  <si>
    <t>06</t>
    <phoneticPr fontId="1"/>
  </si>
  <si>
    <t>正式採用の栄養教諭</t>
    <rPh sb="7" eb="9">
      <t>キョウユ</t>
    </rPh>
    <phoneticPr fontId="1"/>
  </si>
  <si>
    <t>14</t>
  </si>
  <si>
    <t>公立小・中・義務教育学校（南丹教育局管内）</t>
  </si>
  <si>
    <t>聾学</t>
    <rPh sb="0" eb="1">
      <t>ロウ</t>
    </rPh>
    <rPh sb="1" eb="2">
      <t>ガク</t>
    </rPh>
    <phoneticPr fontId="1"/>
  </si>
  <si>
    <t>7</t>
    <phoneticPr fontId="1"/>
  </si>
  <si>
    <t>中美術</t>
    <rPh sb="0" eb="1">
      <t>チュウ</t>
    </rPh>
    <rPh sb="1" eb="3">
      <t>ビジュツ</t>
    </rPh>
    <phoneticPr fontId="1"/>
  </si>
  <si>
    <t>07</t>
  </si>
  <si>
    <t>福島県</t>
  </si>
  <si>
    <t>1104</t>
    <phoneticPr fontId="1"/>
  </si>
  <si>
    <t>神戸大学</t>
  </si>
  <si>
    <t>短期大学の学科</t>
    <phoneticPr fontId="1"/>
  </si>
  <si>
    <t>08</t>
    <phoneticPr fontId="1"/>
  </si>
  <si>
    <t>正式採用のその他の学校職員</t>
    <phoneticPr fontId="1"/>
  </si>
  <si>
    <t>15</t>
  </si>
  <si>
    <t>公立小・中学校（中丹教育局管内）</t>
  </si>
  <si>
    <t>養学</t>
    <rPh sb="0" eb="1">
      <t>ヨウ</t>
    </rPh>
    <rPh sb="1" eb="2">
      <t>マナブ</t>
    </rPh>
    <phoneticPr fontId="1"/>
  </si>
  <si>
    <t>8</t>
    <phoneticPr fontId="1"/>
  </si>
  <si>
    <t>中保体</t>
    <rPh sb="0" eb="1">
      <t>チュウ</t>
    </rPh>
    <rPh sb="1" eb="2">
      <t>タモツ</t>
    </rPh>
    <phoneticPr fontId="1"/>
  </si>
  <si>
    <t>茨城県</t>
  </si>
  <si>
    <t>1105</t>
  </si>
  <si>
    <t>奈良教育大学</t>
  </si>
  <si>
    <t>その他</t>
    <phoneticPr fontId="1"/>
  </si>
  <si>
    <t>21</t>
    <phoneticPr fontId="1"/>
  </si>
  <si>
    <t>常勤（任期付・臨時的任用）・非常勤の講師</t>
    <phoneticPr fontId="1"/>
  </si>
  <si>
    <t>16</t>
  </si>
  <si>
    <t>公立小・中学校（丹後教育局管内）</t>
  </si>
  <si>
    <t>幼稚</t>
    <rPh sb="0" eb="2">
      <t>ヨウチ</t>
    </rPh>
    <phoneticPr fontId="1"/>
  </si>
  <si>
    <t>9</t>
    <phoneticPr fontId="1"/>
  </si>
  <si>
    <t>中技術</t>
    <rPh sb="0" eb="1">
      <t>チュウ</t>
    </rPh>
    <rPh sb="1" eb="3">
      <t>ギジュツ</t>
    </rPh>
    <phoneticPr fontId="1"/>
  </si>
  <si>
    <t>09</t>
  </si>
  <si>
    <t>栃木県</t>
  </si>
  <si>
    <t>1106</t>
  </si>
  <si>
    <t>奈良女子大学</t>
  </si>
  <si>
    <t>23</t>
    <phoneticPr fontId="1"/>
  </si>
  <si>
    <t>常勤（任期付・臨時的任用）・非常勤の事務職員</t>
    <phoneticPr fontId="1"/>
  </si>
  <si>
    <t>21</t>
  </si>
  <si>
    <t>京都市立高等学校</t>
  </si>
  <si>
    <t>養教</t>
    <rPh sb="0" eb="2">
      <t>ヨウキョウ</t>
    </rPh>
    <phoneticPr fontId="1"/>
  </si>
  <si>
    <t>10</t>
    <phoneticPr fontId="1"/>
  </si>
  <si>
    <t>中家庭</t>
    <rPh sb="0" eb="1">
      <t>チュウ</t>
    </rPh>
    <rPh sb="1" eb="3">
      <t>カテイ</t>
    </rPh>
    <phoneticPr fontId="1"/>
  </si>
  <si>
    <t>10</t>
  </si>
  <si>
    <t>群馬県</t>
  </si>
  <si>
    <t>1107</t>
  </si>
  <si>
    <t>和歌山大学</t>
  </si>
  <si>
    <t>24</t>
    <phoneticPr fontId="1"/>
  </si>
  <si>
    <t>常勤（任期付・臨時的任用）・非常勤の学校栄養職員</t>
    <phoneticPr fontId="1"/>
  </si>
  <si>
    <t>22</t>
  </si>
  <si>
    <t>京都市立総合支援学校</t>
  </si>
  <si>
    <t>栄教</t>
    <rPh sb="0" eb="1">
      <t>サカエ</t>
    </rPh>
    <rPh sb="1" eb="2">
      <t>キョウ</t>
    </rPh>
    <phoneticPr fontId="1"/>
  </si>
  <si>
    <t>11</t>
    <phoneticPr fontId="1"/>
  </si>
  <si>
    <t>中英語</t>
    <rPh sb="0" eb="1">
      <t>チュウ</t>
    </rPh>
    <rPh sb="1" eb="3">
      <t>エイゴ</t>
    </rPh>
    <phoneticPr fontId="1"/>
  </si>
  <si>
    <t>埼玉県</t>
  </si>
  <si>
    <t>1108</t>
  </si>
  <si>
    <t>滋賀大学</t>
  </si>
  <si>
    <t>25</t>
    <phoneticPr fontId="1"/>
  </si>
  <si>
    <t>常勤（任期付・臨時的任用） ・非常勤の実習助手・寄宿舎指導員</t>
    <phoneticPr fontId="1"/>
  </si>
  <si>
    <t>23</t>
  </si>
  <si>
    <r>
      <t>京都市立小・中・</t>
    </r>
    <r>
      <rPr>
        <sz val="11"/>
        <color rgb="FFFF0000"/>
        <rFont val="ＭＳ Ｐゴシック"/>
        <family val="3"/>
        <charset val="128"/>
        <scheme val="minor"/>
      </rPr>
      <t>義務教育</t>
    </r>
    <r>
      <rPr>
        <sz val="11"/>
        <color theme="1"/>
        <rFont val="ＭＳ Ｐゴシック"/>
        <family val="2"/>
        <charset val="128"/>
        <scheme val="minor"/>
      </rPr>
      <t>学校</t>
    </r>
    <rPh sb="8" eb="10">
      <t>ギム</t>
    </rPh>
    <rPh sb="10" eb="12">
      <t>キョウイク</t>
    </rPh>
    <phoneticPr fontId="1"/>
  </si>
  <si>
    <t>司書</t>
    <rPh sb="0" eb="2">
      <t>シショ</t>
    </rPh>
    <phoneticPr fontId="1"/>
  </si>
  <si>
    <t>12</t>
    <phoneticPr fontId="1"/>
  </si>
  <si>
    <t>高国語</t>
    <rPh sb="0" eb="1">
      <t>コウ</t>
    </rPh>
    <rPh sb="1" eb="3">
      <t>コクゴ</t>
    </rPh>
    <phoneticPr fontId="1"/>
  </si>
  <si>
    <t>千葉県</t>
  </si>
  <si>
    <t>1109</t>
  </si>
  <si>
    <t>兵庫教育大学</t>
  </si>
  <si>
    <t>27</t>
    <phoneticPr fontId="1"/>
  </si>
  <si>
    <t>特別支援学校の介助職員</t>
    <phoneticPr fontId="1"/>
  </si>
  <si>
    <t>31</t>
  </si>
  <si>
    <t>京都府内私立小・中・高等学校</t>
  </si>
  <si>
    <t/>
  </si>
  <si>
    <t>13</t>
    <phoneticPr fontId="1"/>
  </si>
  <si>
    <t>高地公</t>
    <rPh sb="1" eb="2">
      <t>チ</t>
    </rPh>
    <rPh sb="2" eb="3">
      <t>コウ</t>
    </rPh>
    <phoneticPr fontId="1"/>
  </si>
  <si>
    <t>東京都</t>
  </si>
  <si>
    <t>1110</t>
  </si>
  <si>
    <t>奈良先端科学技術大学院大学</t>
  </si>
  <si>
    <t>28</t>
    <phoneticPr fontId="1"/>
  </si>
  <si>
    <t>常勤（任期付・臨時的任用） ・非常勤のその他の学校職員</t>
    <phoneticPr fontId="1"/>
  </si>
  <si>
    <t>41</t>
  </si>
  <si>
    <t>他府県・指定都市公立小・中・高・特別支援学校</t>
  </si>
  <si>
    <t>14</t>
    <phoneticPr fontId="1"/>
  </si>
  <si>
    <t>高数学</t>
    <rPh sb="1" eb="3">
      <t>スウガク</t>
    </rPh>
    <phoneticPr fontId="1"/>
  </si>
  <si>
    <t>神奈川県</t>
  </si>
  <si>
    <t>1201</t>
    <phoneticPr fontId="1"/>
  </si>
  <si>
    <t>北海道大学</t>
  </si>
  <si>
    <t>31</t>
    <phoneticPr fontId="1"/>
  </si>
  <si>
    <t>民間会社の正社員・正職員</t>
    <phoneticPr fontId="1"/>
  </si>
  <si>
    <t>51</t>
  </si>
  <si>
    <t>京都教育大学附属学校</t>
  </si>
  <si>
    <t>15</t>
    <phoneticPr fontId="1"/>
  </si>
  <si>
    <t>高理科</t>
    <rPh sb="1" eb="3">
      <t>リカ</t>
    </rPh>
    <phoneticPr fontId="1"/>
  </si>
  <si>
    <t>新潟県</t>
  </si>
  <si>
    <t>1202</t>
    <phoneticPr fontId="1"/>
  </si>
  <si>
    <t>北海道教育大学</t>
  </si>
  <si>
    <t>41</t>
    <phoneticPr fontId="1"/>
  </si>
  <si>
    <t>地方公務員（学校職員を除く。）</t>
    <phoneticPr fontId="1"/>
  </si>
  <si>
    <t>61</t>
  </si>
  <si>
    <t>国立大学法人附属小・中・高・特別支援学校</t>
  </si>
  <si>
    <t>16</t>
    <phoneticPr fontId="1"/>
  </si>
  <si>
    <t>高保体</t>
    <rPh sb="1" eb="2">
      <t>タモツ</t>
    </rPh>
    <phoneticPr fontId="1"/>
  </si>
  <si>
    <t>富山県</t>
  </si>
  <si>
    <t>1203</t>
    <phoneticPr fontId="1"/>
  </si>
  <si>
    <t>帯広畜産大学</t>
  </si>
  <si>
    <t>51</t>
    <phoneticPr fontId="1"/>
  </si>
  <si>
    <t>国家公務員（学校職員を除く。）</t>
    <phoneticPr fontId="1"/>
  </si>
  <si>
    <t>99</t>
  </si>
  <si>
    <t>その他の勤務地、勤務先</t>
  </si>
  <si>
    <t>17</t>
    <phoneticPr fontId="1"/>
  </si>
  <si>
    <t>高音楽</t>
    <rPh sb="1" eb="3">
      <t>オンガク</t>
    </rPh>
    <phoneticPr fontId="1"/>
  </si>
  <si>
    <t>17</t>
  </si>
  <si>
    <t>石川県</t>
  </si>
  <si>
    <t>1301</t>
    <phoneticPr fontId="1"/>
  </si>
  <si>
    <t>弘前大学</t>
  </si>
  <si>
    <t>61</t>
    <phoneticPr fontId="1"/>
  </si>
  <si>
    <t>公社・公団等職員</t>
    <phoneticPr fontId="1"/>
  </si>
  <si>
    <t>18</t>
    <phoneticPr fontId="1"/>
  </si>
  <si>
    <t>高美術</t>
    <rPh sb="1" eb="3">
      <t>ビジュツ</t>
    </rPh>
    <phoneticPr fontId="1"/>
  </si>
  <si>
    <t>18</t>
  </si>
  <si>
    <t>福井県</t>
  </si>
  <si>
    <t>1302</t>
    <phoneticPr fontId="1"/>
  </si>
  <si>
    <t>岩手大学</t>
  </si>
  <si>
    <t>99</t>
    <phoneticPr fontId="1"/>
  </si>
  <si>
    <t>その他（学生・アルバイト・自営等）</t>
    <rPh sb="2" eb="3">
      <t>タ</t>
    </rPh>
    <rPh sb="4" eb="6">
      <t>ガクセイ</t>
    </rPh>
    <rPh sb="13" eb="15">
      <t>ジエイ</t>
    </rPh>
    <rPh sb="15" eb="16">
      <t>ナド</t>
    </rPh>
    <phoneticPr fontId="1"/>
  </si>
  <si>
    <t>19</t>
    <phoneticPr fontId="1"/>
  </si>
  <si>
    <t>高書道</t>
    <rPh sb="1" eb="3">
      <t>ショドウ</t>
    </rPh>
    <phoneticPr fontId="1"/>
  </si>
  <si>
    <t>19</t>
  </si>
  <si>
    <t>山梨県</t>
  </si>
  <si>
    <t>1303</t>
  </si>
  <si>
    <t>東北大学</t>
  </si>
  <si>
    <t>20</t>
    <phoneticPr fontId="1"/>
  </si>
  <si>
    <t>高英語</t>
    <rPh sb="1" eb="3">
      <t>エイゴ</t>
    </rPh>
    <phoneticPr fontId="1"/>
  </si>
  <si>
    <t>20</t>
  </si>
  <si>
    <t>長野県</t>
  </si>
  <si>
    <t>1304</t>
  </si>
  <si>
    <t>山形大学</t>
  </si>
  <si>
    <t>高家庭</t>
    <rPh sb="1" eb="3">
      <t>カテイ</t>
    </rPh>
    <phoneticPr fontId="1"/>
  </si>
  <si>
    <t>岐阜県</t>
  </si>
  <si>
    <t>1305</t>
  </si>
  <si>
    <t>福島大学</t>
  </si>
  <si>
    <t>22</t>
    <phoneticPr fontId="1"/>
  </si>
  <si>
    <t>高情報</t>
    <rPh sb="1" eb="3">
      <t>ジョウホウ</t>
    </rPh>
    <phoneticPr fontId="1"/>
  </si>
  <si>
    <t>静岡県</t>
  </si>
  <si>
    <t>1306</t>
  </si>
  <si>
    <t>宮城教育大学</t>
  </si>
  <si>
    <t>高農業</t>
    <rPh sb="1" eb="3">
      <t>ノウギョウ</t>
    </rPh>
    <phoneticPr fontId="1"/>
  </si>
  <si>
    <t>愛知県</t>
  </si>
  <si>
    <t>1307</t>
  </si>
  <si>
    <t>秋田大学</t>
  </si>
  <si>
    <t>高工業</t>
    <rPh sb="1" eb="3">
      <t>コウギョウ</t>
    </rPh>
    <phoneticPr fontId="1"/>
  </si>
  <si>
    <t>24</t>
  </si>
  <si>
    <t>三重県</t>
  </si>
  <si>
    <t>1401</t>
    <phoneticPr fontId="1"/>
  </si>
  <si>
    <t>茨城大学</t>
  </si>
  <si>
    <t>高商業</t>
    <rPh sb="1" eb="3">
      <t>ショウギョウ</t>
    </rPh>
    <phoneticPr fontId="1"/>
  </si>
  <si>
    <t>25</t>
  </si>
  <si>
    <t>滋賀県</t>
  </si>
  <si>
    <t>1402</t>
    <phoneticPr fontId="1"/>
  </si>
  <si>
    <t>筑波大学</t>
  </si>
  <si>
    <t>26</t>
    <phoneticPr fontId="1"/>
  </si>
  <si>
    <t>高福祉</t>
    <rPh sb="1" eb="3">
      <t>フクシ</t>
    </rPh>
    <phoneticPr fontId="1"/>
  </si>
  <si>
    <t>26</t>
  </si>
  <si>
    <t>京都府</t>
  </si>
  <si>
    <t>1403</t>
    <phoneticPr fontId="1"/>
  </si>
  <si>
    <t>宇都宮大学</t>
  </si>
  <si>
    <t>高水産</t>
    <rPh sb="1" eb="3">
      <t>スイサン</t>
    </rPh>
    <phoneticPr fontId="1"/>
  </si>
  <si>
    <t>27</t>
  </si>
  <si>
    <t>大阪府</t>
  </si>
  <si>
    <t>1404</t>
  </si>
  <si>
    <t>埼玉大学</t>
  </si>
  <si>
    <t>特支校</t>
    <rPh sb="0" eb="1">
      <t>トク</t>
    </rPh>
    <rPh sb="2" eb="3">
      <t>コウ</t>
    </rPh>
    <phoneticPr fontId="1"/>
  </si>
  <si>
    <t>28</t>
  </si>
  <si>
    <t>兵庫県</t>
  </si>
  <si>
    <t>1405</t>
  </si>
  <si>
    <t>千葉大学</t>
  </si>
  <si>
    <t>29</t>
    <phoneticPr fontId="1"/>
  </si>
  <si>
    <t>養教諭</t>
    <rPh sb="0" eb="1">
      <t>ヤシナ</t>
    </rPh>
    <rPh sb="1" eb="3">
      <t>キョウユ</t>
    </rPh>
    <phoneticPr fontId="1"/>
  </si>
  <si>
    <t>29</t>
  </si>
  <si>
    <t>奈良県</t>
  </si>
  <si>
    <t>1406</t>
  </si>
  <si>
    <t>東京学芸大学</t>
  </si>
  <si>
    <t>30</t>
    <phoneticPr fontId="1"/>
  </si>
  <si>
    <t>栄教諭</t>
    <rPh sb="0" eb="1">
      <t>サカエ</t>
    </rPh>
    <rPh sb="1" eb="3">
      <t>キョウユ</t>
    </rPh>
    <phoneticPr fontId="1"/>
  </si>
  <si>
    <t>30</t>
  </si>
  <si>
    <t>和歌山県</t>
  </si>
  <si>
    <t>1407</t>
  </si>
  <si>
    <t>東京農工大学</t>
  </si>
  <si>
    <t>鳥取県</t>
  </si>
  <si>
    <t>1408</t>
  </si>
  <si>
    <t>お茶の水女子大学</t>
  </si>
  <si>
    <t>32</t>
  </si>
  <si>
    <t>島根県</t>
  </si>
  <si>
    <t>1409</t>
  </si>
  <si>
    <t>横浜国立大学</t>
  </si>
  <si>
    <t>33</t>
  </si>
  <si>
    <t>岡山県</t>
  </si>
  <si>
    <t>1410</t>
  </si>
  <si>
    <t>東京海洋大学</t>
  </si>
  <si>
    <t>34</t>
  </si>
  <si>
    <t>広島県</t>
  </si>
  <si>
    <t>1411</t>
  </si>
  <si>
    <t>東京大学</t>
  </si>
  <si>
    <t>35</t>
  </si>
  <si>
    <t>山口県</t>
  </si>
  <si>
    <t>1412</t>
  </si>
  <si>
    <t>一橋大学</t>
  </si>
  <si>
    <t>36</t>
  </si>
  <si>
    <t>徳島県</t>
  </si>
  <si>
    <t>1501</t>
    <phoneticPr fontId="1"/>
  </si>
  <si>
    <t>山梨大学</t>
  </si>
  <si>
    <t>37</t>
  </si>
  <si>
    <t>香川県</t>
  </si>
  <si>
    <t>1502</t>
    <phoneticPr fontId="1"/>
  </si>
  <si>
    <t>信州大学</t>
  </si>
  <si>
    <t>38</t>
  </si>
  <si>
    <t>愛媛県</t>
  </si>
  <si>
    <t>1503</t>
    <phoneticPr fontId="1"/>
  </si>
  <si>
    <t>岐阜大学</t>
  </si>
  <si>
    <t>39</t>
  </si>
  <si>
    <t>高知県</t>
  </si>
  <si>
    <t>1504</t>
  </si>
  <si>
    <t>静岡大学</t>
  </si>
  <si>
    <t>40</t>
  </si>
  <si>
    <t>福岡県</t>
  </si>
  <si>
    <t>1505</t>
  </si>
  <si>
    <t>名古屋大学</t>
  </si>
  <si>
    <t>佐賀県</t>
  </si>
  <si>
    <t>1506</t>
  </si>
  <si>
    <t>愛知教育大学</t>
  </si>
  <si>
    <t>42</t>
  </si>
  <si>
    <t>長崎県</t>
  </si>
  <si>
    <t>1507</t>
  </si>
  <si>
    <t>名古屋工業大学</t>
  </si>
  <si>
    <t>43</t>
  </si>
  <si>
    <t>熊本県</t>
  </si>
  <si>
    <t>1508</t>
  </si>
  <si>
    <t>三重大学</t>
  </si>
  <si>
    <t>44</t>
  </si>
  <si>
    <t>大分県</t>
  </si>
  <si>
    <t>1601</t>
    <phoneticPr fontId="1"/>
  </si>
  <si>
    <t>新潟大学</t>
  </si>
  <si>
    <t>45</t>
  </si>
  <si>
    <t>宮崎県</t>
  </si>
  <si>
    <t>1602</t>
    <phoneticPr fontId="1"/>
  </si>
  <si>
    <t>富山大学</t>
  </si>
  <si>
    <t>46</t>
  </si>
  <si>
    <t>鹿児島県</t>
  </si>
  <si>
    <t>1603</t>
  </si>
  <si>
    <t>金沢大学</t>
  </si>
  <si>
    <t>47</t>
  </si>
  <si>
    <t>沖縄県</t>
  </si>
  <si>
    <t>1604</t>
  </si>
  <si>
    <t>福井大学</t>
  </si>
  <si>
    <t>その他</t>
  </si>
  <si>
    <t>1605</t>
  </si>
  <si>
    <t>上越教育大学</t>
  </si>
  <si>
    <t>1701</t>
    <phoneticPr fontId="1"/>
  </si>
  <si>
    <t>鳥取大学</t>
  </si>
  <si>
    <t>1702</t>
    <phoneticPr fontId="1"/>
  </si>
  <si>
    <t>島根大学</t>
  </si>
  <si>
    <t>1703</t>
  </si>
  <si>
    <t>岡山大学</t>
  </si>
  <si>
    <t>1704</t>
  </si>
  <si>
    <t>広島大学</t>
  </si>
  <si>
    <t>1705</t>
  </si>
  <si>
    <t>山口大学</t>
  </si>
  <si>
    <t>1801</t>
    <phoneticPr fontId="1"/>
  </si>
  <si>
    <t>徳島大学</t>
  </si>
  <si>
    <t>1802</t>
    <phoneticPr fontId="1"/>
  </si>
  <si>
    <t>愛媛大学</t>
  </si>
  <si>
    <t>1803</t>
  </si>
  <si>
    <t>高知大学</t>
  </si>
  <si>
    <t>1804</t>
  </si>
  <si>
    <t>鳴門教育大学</t>
  </si>
  <si>
    <t>1805</t>
  </si>
  <si>
    <t>香川大学</t>
  </si>
  <si>
    <t>1901</t>
    <phoneticPr fontId="1"/>
  </si>
  <si>
    <t>福岡教育大学</t>
  </si>
  <si>
    <t>1902</t>
    <phoneticPr fontId="1"/>
  </si>
  <si>
    <t>九州大学</t>
  </si>
  <si>
    <t>1903</t>
  </si>
  <si>
    <t>九州工業大学</t>
  </si>
  <si>
    <t>1904</t>
  </si>
  <si>
    <t>長崎大学</t>
  </si>
  <si>
    <t>1905</t>
  </si>
  <si>
    <t>琉球大学</t>
  </si>
  <si>
    <t>1906</t>
  </si>
  <si>
    <t>鹿屋体育大学</t>
  </si>
  <si>
    <t>1907</t>
  </si>
  <si>
    <t>佐賀大学</t>
  </si>
  <si>
    <t>1908</t>
  </si>
  <si>
    <t>熊本大学</t>
  </si>
  <si>
    <t>1909</t>
  </si>
  <si>
    <t>大分大学</t>
  </si>
  <si>
    <t>1910</t>
  </si>
  <si>
    <t>宮崎大学</t>
  </si>
  <si>
    <t>1911</t>
  </si>
  <si>
    <t>鹿児島大学</t>
  </si>
  <si>
    <t>1999</t>
    <phoneticPr fontId="1"/>
  </si>
  <si>
    <t>2001</t>
    <phoneticPr fontId="38"/>
  </si>
  <si>
    <t>京都市立芸術大学</t>
    <phoneticPr fontId="1"/>
  </si>
  <si>
    <t>公立大学法人大学</t>
  </si>
  <si>
    <t>2002</t>
    <phoneticPr fontId="1"/>
  </si>
  <si>
    <t>京都府立大学</t>
  </si>
  <si>
    <t>2003</t>
  </si>
  <si>
    <t>京都府立医科大学</t>
  </si>
  <si>
    <t>2004</t>
  </si>
  <si>
    <t>福知山公立大学</t>
  </si>
  <si>
    <t>2101</t>
    <phoneticPr fontId="1"/>
  </si>
  <si>
    <t>大阪市立大学</t>
  </si>
  <si>
    <t>2102</t>
    <phoneticPr fontId="1"/>
  </si>
  <si>
    <t>大阪府立大学</t>
  </si>
  <si>
    <t>2103</t>
  </si>
  <si>
    <t>神戸市外国語大学</t>
  </si>
  <si>
    <t>2104</t>
  </si>
  <si>
    <t>兵庫県立大学</t>
  </si>
  <si>
    <t>2105</t>
  </si>
  <si>
    <t>奈良県立大学</t>
  </si>
  <si>
    <t>2106</t>
  </si>
  <si>
    <t>滋賀県立大学</t>
  </si>
  <si>
    <t>2401</t>
    <phoneticPr fontId="1"/>
  </si>
  <si>
    <t>高崎経済大学</t>
  </si>
  <si>
    <t>2402</t>
    <phoneticPr fontId="1"/>
  </si>
  <si>
    <t>東京都立大学</t>
  </si>
  <si>
    <t>2403</t>
    <phoneticPr fontId="1"/>
  </si>
  <si>
    <t>横浜市立大学</t>
  </si>
  <si>
    <t>2501</t>
    <phoneticPr fontId="1"/>
  </si>
  <si>
    <t>都留文科大学</t>
  </si>
  <si>
    <t>2502</t>
    <phoneticPr fontId="1"/>
  </si>
  <si>
    <t>静岡県立大学</t>
  </si>
  <si>
    <t>2503</t>
  </si>
  <si>
    <t>愛知県立大学</t>
  </si>
  <si>
    <t>2504</t>
  </si>
  <si>
    <t>愛知県立芸術大学</t>
  </si>
  <si>
    <t>2601</t>
    <phoneticPr fontId="1"/>
  </si>
  <si>
    <t>金沢美術工芸大学</t>
  </si>
  <si>
    <t>2701</t>
    <phoneticPr fontId="1"/>
  </si>
  <si>
    <t>山口県立大学</t>
  </si>
  <si>
    <t>2702</t>
    <phoneticPr fontId="1"/>
  </si>
  <si>
    <t>下関市立大学</t>
  </si>
  <si>
    <t>2801</t>
    <phoneticPr fontId="1"/>
  </si>
  <si>
    <t>高知県立大学</t>
  </si>
  <si>
    <t>2901</t>
    <phoneticPr fontId="1"/>
  </si>
  <si>
    <t>北九州市立大学</t>
  </si>
  <si>
    <t>2999</t>
    <phoneticPr fontId="1"/>
  </si>
  <si>
    <t>3001</t>
    <phoneticPr fontId="1"/>
  </si>
  <si>
    <t>大谷大学</t>
  </si>
  <si>
    <t>私立大学</t>
    <rPh sb="0" eb="2">
      <t>シリツ</t>
    </rPh>
    <rPh sb="2" eb="4">
      <t>ダイガク</t>
    </rPh>
    <phoneticPr fontId="1"/>
  </si>
  <si>
    <t>3002</t>
    <phoneticPr fontId="1"/>
  </si>
  <si>
    <t>京都外国語大学</t>
  </si>
  <si>
    <t>3003</t>
  </si>
  <si>
    <t>京都先端科学大学</t>
  </si>
  <si>
    <t>3004</t>
  </si>
  <si>
    <t>京都産業大学</t>
  </si>
  <si>
    <t>3005</t>
  </si>
  <si>
    <t>京都女子大学</t>
  </si>
  <si>
    <t>3006</t>
  </si>
  <si>
    <t>京都光華女子大学</t>
  </si>
  <si>
    <t>3007</t>
  </si>
  <si>
    <t>京都橘大学</t>
  </si>
  <si>
    <t>3008</t>
  </si>
  <si>
    <t>同志社大学</t>
  </si>
  <si>
    <t>3009</t>
  </si>
  <si>
    <t>同志社女子大学</t>
  </si>
  <si>
    <t>3010</t>
  </si>
  <si>
    <t>京都ノートルダム女子大学</t>
  </si>
  <si>
    <t>3011</t>
  </si>
  <si>
    <t>花園大学</t>
  </si>
  <si>
    <t>3012</t>
  </si>
  <si>
    <t>佛教大学</t>
  </si>
  <si>
    <t>3013</t>
  </si>
  <si>
    <t>立命館大学</t>
  </si>
  <si>
    <t>3014</t>
  </si>
  <si>
    <t>龍谷大学</t>
  </si>
  <si>
    <t>3015</t>
  </si>
  <si>
    <t>京都精華大学</t>
  </si>
  <si>
    <t>3016</t>
  </si>
  <si>
    <t>京都文教大学</t>
  </si>
  <si>
    <t>3017</t>
  </si>
  <si>
    <t>嵯峨美術大学</t>
  </si>
  <si>
    <t>3018</t>
  </si>
  <si>
    <t>京都芸術大学</t>
  </si>
  <si>
    <t>3019</t>
  </si>
  <si>
    <t>成美大学</t>
  </si>
  <si>
    <t>3020</t>
  </si>
  <si>
    <t>京都華頂大学</t>
  </si>
  <si>
    <t>3101</t>
    <phoneticPr fontId="1"/>
  </si>
  <si>
    <t>大阪音楽大学</t>
  </si>
  <si>
    <t>3102</t>
    <phoneticPr fontId="1"/>
  </si>
  <si>
    <t>大阪学院大学</t>
  </si>
  <si>
    <t>3103</t>
  </si>
  <si>
    <t>大阪経済大学</t>
  </si>
  <si>
    <t>3104</t>
  </si>
  <si>
    <t>大阪経済法科大学</t>
  </si>
  <si>
    <t>3105</t>
  </si>
  <si>
    <t>大阪芸術大学</t>
  </si>
  <si>
    <t>3106</t>
  </si>
  <si>
    <t>大阪工業大学</t>
  </si>
  <si>
    <t>3107</t>
  </si>
  <si>
    <t>大阪産業大学</t>
  </si>
  <si>
    <t>3108</t>
  </si>
  <si>
    <t>大阪樟蔭女子大学</t>
  </si>
  <si>
    <t>3109</t>
  </si>
  <si>
    <t>大阪商業大学</t>
  </si>
  <si>
    <t>3110</t>
  </si>
  <si>
    <t>大阪体育大学</t>
  </si>
  <si>
    <t>3111</t>
  </si>
  <si>
    <t>大阪電気通信大学</t>
  </si>
  <si>
    <t>3112</t>
  </si>
  <si>
    <t>大阪大谷大学</t>
  </si>
  <si>
    <t>3113</t>
  </si>
  <si>
    <t>追手門学院大学</t>
  </si>
  <si>
    <t>3114</t>
  </si>
  <si>
    <t>関西大学</t>
  </si>
  <si>
    <t>3115</t>
  </si>
  <si>
    <t>関西外国語大学</t>
  </si>
  <si>
    <t>3116</t>
  </si>
  <si>
    <t>近畿大学</t>
  </si>
  <si>
    <t>3117</t>
  </si>
  <si>
    <t>四天王寺大学</t>
  </si>
  <si>
    <t>3118</t>
  </si>
  <si>
    <t>相愛大学</t>
  </si>
  <si>
    <t>3119</t>
  </si>
  <si>
    <t>大阪国際大学</t>
  </si>
  <si>
    <t>3120</t>
  </si>
  <si>
    <t>梅花女子大学</t>
  </si>
  <si>
    <t>3121</t>
  </si>
  <si>
    <t>阪南大学</t>
  </si>
  <si>
    <t>3122</t>
  </si>
  <si>
    <t>桃山学院大学</t>
  </si>
  <si>
    <t>3123</t>
  </si>
  <si>
    <t>大阪成蹊大学</t>
  </si>
  <si>
    <t>3124</t>
  </si>
  <si>
    <t>関西福祉科学大学</t>
  </si>
  <si>
    <t>3125</t>
  </si>
  <si>
    <t>摂南大学</t>
  </si>
  <si>
    <t>3126</t>
  </si>
  <si>
    <t>3127</t>
  </si>
  <si>
    <t>東大阪大学</t>
  </si>
  <si>
    <t>3128</t>
  </si>
  <si>
    <t>芦屋大学</t>
  </si>
  <si>
    <t>3129</t>
  </si>
  <si>
    <t>聖トマス大学</t>
  </si>
  <si>
    <t>3130</t>
  </si>
  <si>
    <t>大手前大学</t>
  </si>
  <si>
    <t>3131</t>
  </si>
  <si>
    <t>関西学院大学</t>
  </si>
  <si>
    <t>3132</t>
  </si>
  <si>
    <t>甲南大学</t>
  </si>
  <si>
    <t>3133</t>
  </si>
  <si>
    <t>甲南女子大学</t>
  </si>
  <si>
    <t>3134</t>
  </si>
  <si>
    <t>神戸女学院大学</t>
  </si>
  <si>
    <t>3135</t>
  </si>
  <si>
    <t>神戸女子大学</t>
  </si>
  <si>
    <t>3136</t>
  </si>
  <si>
    <t>3137</t>
  </si>
  <si>
    <t>神戸学院大学</t>
  </si>
  <si>
    <t>3138</t>
  </si>
  <si>
    <t>3139</t>
  </si>
  <si>
    <t>武庫川女子大学</t>
  </si>
  <si>
    <t>3140</t>
  </si>
  <si>
    <t>兵庫大学</t>
  </si>
  <si>
    <t>3141</t>
  </si>
  <si>
    <t>関西国際大学</t>
  </si>
  <si>
    <t>3142</t>
  </si>
  <si>
    <t>姫路獨協大学</t>
  </si>
  <si>
    <t>3143</t>
  </si>
  <si>
    <t>帝塚山大学</t>
  </si>
  <si>
    <t>3144</t>
  </si>
  <si>
    <t>天理大学</t>
  </si>
  <si>
    <t>3145</t>
  </si>
  <si>
    <t>奈良大学</t>
  </si>
  <si>
    <t>3146</t>
  </si>
  <si>
    <t>畿央大学</t>
  </si>
  <si>
    <t>3147</t>
  </si>
  <si>
    <t>成安造形大学</t>
  </si>
  <si>
    <t>3148</t>
  </si>
  <si>
    <t>びわこ成蹊スポーツ大学</t>
  </si>
  <si>
    <t>3149</t>
  </si>
  <si>
    <t>奈良学園大学</t>
  </si>
  <si>
    <t>3150</t>
  </si>
  <si>
    <t>桃山学院教育大学</t>
  </si>
  <si>
    <t>3151</t>
    <phoneticPr fontId="1"/>
  </si>
  <si>
    <t>大和大学</t>
    <rPh sb="0" eb="2">
      <t>ヤマト</t>
    </rPh>
    <rPh sb="2" eb="4">
      <t>ダイガク</t>
    </rPh>
    <phoneticPr fontId="1"/>
  </si>
  <si>
    <t>3201</t>
    <phoneticPr fontId="1"/>
  </si>
  <si>
    <t>札幌大学</t>
  </si>
  <si>
    <t>3202</t>
    <phoneticPr fontId="1"/>
  </si>
  <si>
    <t>札幌学院大学</t>
  </si>
  <si>
    <t>3203</t>
    <phoneticPr fontId="1"/>
  </si>
  <si>
    <t>酪農学園大学</t>
  </si>
  <si>
    <t>3301</t>
    <phoneticPr fontId="1"/>
  </si>
  <si>
    <t>仙台大学</t>
  </si>
  <si>
    <t>3302</t>
    <phoneticPr fontId="1"/>
  </si>
  <si>
    <t>東北学院大学</t>
  </si>
  <si>
    <t>3303</t>
    <phoneticPr fontId="1"/>
  </si>
  <si>
    <t>東北福祉大学</t>
  </si>
  <si>
    <t>3401</t>
    <phoneticPr fontId="1"/>
  </si>
  <si>
    <t>日本工業大学</t>
  </si>
  <si>
    <t>3402</t>
    <phoneticPr fontId="1"/>
  </si>
  <si>
    <t>青山学院大学</t>
  </si>
  <si>
    <t>3403</t>
  </si>
  <si>
    <t>亜細亜大学</t>
  </si>
  <si>
    <t>3404</t>
  </si>
  <si>
    <t>慶應義塾大学</t>
  </si>
  <si>
    <t>3405</t>
  </si>
  <si>
    <t>國學院大学</t>
  </si>
  <si>
    <t>3406</t>
  </si>
  <si>
    <t>国士舘大学</t>
  </si>
  <si>
    <t>3407</t>
  </si>
  <si>
    <t>駒澤大学</t>
  </si>
  <si>
    <t>明治大学</t>
  </si>
  <si>
    <t>3408</t>
  </si>
  <si>
    <t>順天堂大学</t>
  </si>
  <si>
    <t>3409</t>
  </si>
  <si>
    <t>上智大学</t>
  </si>
  <si>
    <t>3410</t>
  </si>
  <si>
    <t>成城大学</t>
  </si>
  <si>
    <t>3411</t>
  </si>
  <si>
    <t>専修大学</t>
  </si>
  <si>
    <t>3412</t>
  </si>
  <si>
    <t>創価大学</t>
  </si>
  <si>
    <t>3413</t>
  </si>
  <si>
    <t>大東文化大学</t>
  </si>
  <si>
    <t>3414</t>
  </si>
  <si>
    <t>拓殖大学</t>
  </si>
  <si>
    <t>3415</t>
  </si>
  <si>
    <t>玉川大学</t>
  </si>
  <si>
    <t>3416</t>
  </si>
  <si>
    <t>中央大学</t>
  </si>
  <si>
    <t>3417</t>
  </si>
  <si>
    <t>東海大学</t>
  </si>
  <si>
    <t>3418</t>
  </si>
  <si>
    <t>東京家政大学</t>
  </si>
  <si>
    <t>3419</t>
  </si>
  <si>
    <t>東京女子体育</t>
    <phoneticPr fontId="38"/>
  </si>
  <si>
    <t>3420</t>
  </si>
  <si>
    <t>東京農業大学</t>
  </si>
  <si>
    <t>3421</t>
  </si>
  <si>
    <t>東京理科大学</t>
  </si>
  <si>
    <t>3422</t>
  </si>
  <si>
    <t>東洋大学</t>
  </si>
  <si>
    <t>3423</t>
  </si>
  <si>
    <t>二松學舎大学</t>
  </si>
  <si>
    <t>3424</t>
  </si>
  <si>
    <t>日本大学</t>
  </si>
  <si>
    <t>3425</t>
  </si>
  <si>
    <t>日本女子体育</t>
    <phoneticPr fontId="38"/>
  </si>
  <si>
    <t>3426</t>
  </si>
  <si>
    <t>日本体育大学</t>
  </si>
  <si>
    <t>3427</t>
  </si>
  <si>
    <t>法政大学</t>
  </si>
  <si>
    <t>3428</t>
  </si>
  <si>
    <t>武蔵野音楽大</t>
    <phoneticPr fontId="38"/>
  </si>
  <si>
    <t>3429</t>
  </si>
  <si>
    <t>武蔵野大学</t>
  </si>
  <si>
    <t>3430</t>
  </si>
  <si>
    <t>武蔵野美術大</t>
    <phoneticPr fontId="38"/>
  </si>
  <si>
    <t>3431</t>
    <phoneticPr fontId="1"/>
  </si>
  <si>
    <t>3432</t>
    <phoneticPr fontId="1"/>
  </si>
  <si>
    <t>立教大学</t>
  </si>
  <si>
    <t>3433</t>
  </si>
  <si>
    <t>早稲田大学</t>
  </si>
  <si>
    <t>3434</t>
  </si>
  <si>
    <t>国際武道大学</t>
  </si>
  <si>
    <t>3435</t>
  </si>
  <si>
    <t>帝京大学</t>
  </si>
  <si>
    <t>3501</t>
    <phoneticPr fontId="1"/>
  </si>
  <si>
    <t>岐阜女子大学</t>
  </si>
  <si>
    <t>3502</t>
    <phoneticPr fontId="1"/>
  </si>
  <si>
    <t>愛知大学</t>
  </si>
  <si>
    <t>3503</t>
  </si>
  <si>
    <t>愛知学院大学</t>
  </si>
  <si>
    <t>3504</t>
  </si>
  <si>
    <t>愛知工業大学</t>
  </si>
  <si>
    <t>3505</t>
  </si>
  <si>
    <t>中京大学</t>
  </si>
  <si>
    <t>3506</t>
  </si>
  <si>
    <t>至学館大学</t>
  </si>
  <si>
    <t>3507</t>
  </si>
  <si>
    <t>名古屋学院大学</t>
  </si>
  <si>
    <t>3508</t>
  </si>
  <si>
    <t>名古屋芸術大</t>
    <phoneticPr fontId="38"/>
  </si>
  <si>
    <t>3509</t>
  </si>
  <si>
    <t>南山大学</t>
  </si>
  <si>
    <t>3510</t>
  </si>
  <si>
    <t>日本福祉大学</t>
  </si>
  <si>
    <t>3511</t>
  </si>
  <si>
    <t>名城大学</t>
  </si>
  <si>
    <t>3512</t>
  </si>
  <si>
    <t>椙山女学園大学</t>
  </si>
  <si>
    <t>3513</t>
  </si>
  <si>
    <t>岐阜聖徳学園</t>
  </si>
  <si>
    <t>3514</t>
  </si>
  <si>
    <t>皇學館大学</t>
  </si>
  <si>
    <t>3601</t>
    <phoneticPr fontId="1"/>
  </si>
  <si>
    <t>金沢工業大学</t>
  </si>
  <si>
    <t>3602</t>
    <phoneticPr fontId="1"/>
  </si>
  <si>
    <t>福井工業大学</t>
  </si>
  <si>
    <t>3603</t>
    <phoneticPr fontId="1"/>
  </si>
  <si>
    <t>金沢星稜大学</t>
    <phoneticPr fontId="1"/>
  </si>
  <si>
    <t>3701</t>
    <phoneticPr fontId="1"/>
  </si>
  <si>
    <t>岡山理科大学</t>
  </si>
  <si>
    <t>3702</t>
    <phoneticPr fontId="1"/>
  </si>
  <si>
    <t>くらしき作陽大学</t>
  </si>
  <si>
    <t>3703</t>
  </si>
  <si>
    <t>ﾉｰﾄﾙﾀﾞﾑ清心</t>
  </si>
  <si>
    <t>3704</t>
  </si>
  <si>
    <t>美作大学</t>
  </si>
  <si>
    <t>3705</t>
  </si>
  <si>
    <t>3706</t>
  </si>
  <si>
    <t>東亜大学</t>
  </si>
  <si>
    <t>3801</t>
    <phoneticPr fontId="1"/>
  </si>
  <si>
    <t>四国大学</t>
  </si>
  <si>
    <t>3802</t>
    <phoneticPr fontId="1"/>
  </si>
  <si>
    <t>四国学院大学</t>
  </si>
  <si>
    <t>3803</t>
    <phoneticPr fontId="1"/>
  </si>
  <si>
    <t>徳島文理大学</t>
  </si>
  <si>
    <t>3901</t>
    <phoneticPr fontId="1"/>
  </si>
  <si>
    <t>福岡大学</t>
  </si>
  <si>
    <t>3902</t>
    <phoneticPr fontId="1"/>
  </si>
  <si>
    <t>南九州大学</t>
  </si>
  <si>
    <t>3903</t>
  </si>
  <si>
    <t>九州女子大学</t>
  </si>
  <si>
    <t>3904</t>
  </si>
  <si>
    <t>鹿児島国際大学</t>
  </si>
  <si>
    <t>3999</t>
    <phoneticPr fontId="1"/>
  </si>
  <si>
    <t>6001</t>
    <phoneticPr fontId="1"/>
  </si>
  <si>
    <t>京都聖母女学院短大</t>
  </si>
  <si>
    <t>短期大学（短期大学部を含む）</t>
    <phoneticPr fontId="1"/>
  </si>
  <si>
    <t>6002</t>
    <phoneticPr fontId="1"/>
  </si>
  <si>
    <t>京都女子大学短大部</t>
    <phoneticPr fontId="38"/>
  </si>
  <si>
    <t>6003</t>
  </si>
  <si>
    <t>京都文教短大</t>
  </si>
  <si>
    <t>6004</t>
  </si>
  <si>
    <t>成美大学短大部</t>
    <phoneticPr fontId="38"/>
  </si>
  <si>
    <t>6005</t>
  </si>
  <si>
    <t>大谷大学短大部</t>
    <phoneticPr fontId="38"/>
  </si>
  <si>
    <t>6006</t>
  </si>
  <si>
    <t>6007</t>
  </si>
  <si>
    <t>平安女学院大学短大部</t>
    <phoneticPr fontId="38"/>
  </si>
  <si>
    <t>6008</t>
  </si>
  <si>
    <t>京都外国語短大</t>
  </si>
  <si>
    <t>6009</t>
  </si>
  <si>
    <t>京都西山短大</t>
  </si>
  <si>
    <t>6010</t>
  </si>
  <si>
    <t>池坊短大</t>
  </si>
  <si>
    <t>6011</t>
  </si>
  <si>
    <t>華頂短大</t>
  </si>
  <si>
    <t>6101</t>
    <phoneticPr fontId="1"/>
  </si>
  <si>
    <t>滋賀短大</t>
  </si>
  <si>
    <t>6102</t>
    <phoneticPr fontId="1"/>
  </si>
  <si>
    <t>滋賀文教短大</t>
  </si>
  <si>
    <t>6103</t>
  </si>
  <si>
    <t>奈良佐保短大</t>
  </si>
  <si>
    <t>6104</t>
  </si>
  <si>
    <t>大阪音楽大学短大部</t>
    <phoneticPr fontId="38"/>
  </si>
  <si>
    <t>6105</t>
  </si>
  <si>
    <t>大阪薫英女子</t>
    <phoneticPr fontId="38"/>
  </si>
  <si>
    <t>6106</t>
  </si>
  <si>
    <t>大阪女子短大</t>
  </si>
  <si>
    <t>6107</t>
  </si>
  <si>
    <t>大阪成蹊短大</t>
  </si>
  <si>
    <t>6108</t>
  </si>
  <si>
    <t>関西女子短大</t>
  </si>
  <si>
    <t>6109</t>
  </si>
  <si>
    <t>藍野大学短大部</t>
    <phoneticPr fontId="38"/>
  </si>
  <si>
    <t>6110</t>
  </si>
  <si>
    <t>東大阪大学短大部</t>
    <phoneticPr fontId="38"/>
  </si>
  <si>
    <t>6111</t>
  </si>
  <si>
    <t>四天王寺大学短大部</t>
    <phoneticPr fontId="38"/>
  </si>
  <si>
    <t>6112</t>
  </si>
  <si>
    <t>湊川短大</t>
  </si>
  <si>
    <t>6113</t>
  </si>
  <si>
    <t>兵庫大学短大部</t>
    <phoneticPr fontId="38"/>
  </si>
  <si>
    <t>6114</t>
  </si>
  <si>
    <t>武庫川女子大学短大部</t>
    <phoneticPr fontId="38"/>
  </si>
  <si>
    <t>6115</t>
  </si>
  <si>
    <t>鈴鹿短大</t>
  </si>
  <si>
    <t>6502</t>
    <phoneticPr fontId="1"/>
  </si>
  <si>
    <t>6999</t>
    <phoneticPr fontId="1"/>
  </si>
  <si>
    <t>8101</t>
    <phoneticPr fontId="1"/>
  </si>
  <si>
    <t>神戸市看護大学</t>
  </si>
  <si>
    <t>その他の学校</t>
    <rPh sb="2" eb="3">
      <t>タ</t>
    </rPh>
    <rPh sb="4" eb="6">
      <t>ガッコウ</t>
    </rPh>
    <phoneticPr fontId="1"/>
  </si>
  <si>
    <t>8102</t>
    <phoneticPr fontId="1"/>
  </si>
  <si>
    <t>京都栄養医療専門学校</t>
  </si>
  <si>
    <t>8103</t>
  </si>
  <si>
    <t>大手前栄養学</t>
  </si>
  <si>
    <t>9999</t>
  </si>
  <si>
    <t>◆志願区分</t>
    <rPh sb="1" eb="3">
      <t>シガン</t>
    </rPh>
    <rPh sb="3" eb="5">
      <t>クブン</t>
    </rPh>
    <phoneticPr fontId="1"/>
  </si>
  <si>
    <t>志願区分</t>
    <rPh sb="0" eb="2">
      <t>シガン</t>
    </rPh>
    <rPh sb="2" eb="4">
      <t>クブン</t>
    </rPh>
    <phoneticPr fontId="1"/>
  </si>
  <si>
    <t>第１希望</t>
    <rPh sb="0" eb="1">
      <t>ダイ</t>
    </rPh>
    <rPh sb="2" eb="4">
      <t>キボウ</t>
    </rPh>
    <phoneticPr fontId="1"/>
  </si>
  <si>
    <t>第２希望</t>
    <rPh sb="0" eb="1">
      <t>ダイ</t>
    </rPh>
    <rPh sb="2" eb="4">
      <t>キボウ</t>
    </rPh>
    <phoneticPr fontId="1"/>
  </si>
  <si>
    <t>実技試験１</t>
    <rPh sb="0" eb="2">
      <t>ジツギ</t>
    </rPh>
    <rPh sb="2" eb="4">
      <t>シケン</t>
    </rPh>
    <phoneticPr fontId="1"/>
  </si>
  <si>
    <t>実技試験２</t>
    <rPh sb="0" eb="2">
      <t>ジツギ</t>
    </rPh>
    <rPh sb="2" eb="4">
      <t>シケン</t>
    </rPh>
    <phoneticPr fontId="1"/>
  </si>
  <si>
    <t>連結コード</t>
    <rPh sb="0" eb="2">
      <t>レンケツ</t>
    </rPh>
    <phoneticPr fontId="1"/>
  </si>
  <si>
    <t>個人情報利用</t>
    <rPh sb="0" eb="2">
      <t>コジン</t>
    </rPh>
    <rPh sb="2" eb="4">
      <t>ジョウホウ</t>
    </rPh>
    <rPh sb="4" eb="6">
      <t>リヨウ</t>
    </rPh>
    <phoneticPr fontId="1"/>
  </si>
  <si>
    <t>発令日</t>
    <rPh sb="0" eb="3">
      <t>ハツレイヒ</t>
    </rPh>
    <phoneticPr fontId="1"/>
  </si>
  <si>
    <t>生年月日</t>
    <rPh sb="0" eb="2">
      <t>セイネン</t>
    </rPh>
    <rPh sb="2" eb="4">
      <t>ガッピ</t>
    </rPh>
    <phoneticPr fontId="1"/>
  </si>
  <si>
    <t>年齢</t>
    <rPh sb="0" eb="2">
      <t>ネンレイ</t>
    </rPh>
    <phoneticPr fontId="1"/>
  </si>
  <si>
    <t>都道府県コード</t>
    <rPh sb="0" eb="4">
      <t>トドウフケン</t>
    </rPh>
    <phoneticPr fontId="1"/>
  </si>
  <si>
    <t>区分</t>
    <rPh sb="0" eb="2">
      <t>クブン</t>
    </rPh>
    <phoneticPr fontId="1"/>
  </si>
  <si>
    <t>学校コード</t>
    <rPh sb="0" eb="2">
      <t>ガッコウ</t>
    </rPh>
    <phoneticPr fontId="1"/>
  </si>
  <si>
    <t>一般</t>
    <rPh sb="0" eb="2">
      <t>イッパン</t>
    </rPh>
    <phoneticPr fontId="1"/>
  </si>
  <si>
    <t>○</t>
    <phoneticPr fontId="1"/>
  </si>
  <si>
    <t>○</t>
  </si>
  <si>
    <t>現在職業：職種</t>
    <rPh sb="0" eb="2">
      <t>ゲンザイ</t>
    </rPh>
    <rPh sb="2" eb="4">
      <t>ショクギョウ</t>
    </rPh>
    <rPh sb="5" eb="7">
      <t>ショクシュ</t>
    </rPh>
    <phoneticPr fontId="1"/>
  </si>
  <si>
    <t>北部</t>
    <rPh sb="0" eb="2">
      <t>ホクブ</t>
    </rPh>
    <phoneticPr fontId="1"/>
  </si>
  <si>
    <t>現在職業：勤務地</t>
    <rPh sb="0" eb="2">
      <t>ゲンザイ</t>
    </rPh>
    <rPh sb="2" eb="4">
      <t>ショクギョウ</t>
    </rPh>
    <rPh sb="5" eb="8">
      <t>キンムチ</t>
    </rPh>
    <phoneticPr fontId="1"/>
  </si>
  <si>
    <t>任期付き職員免除</t>
    <rPh sb="0" eb="2">
      <t>ニンキ</t>
    </rPh>
    <rPh sb="2" eb="3">
      <t>ツ</t>
    </rPh>
    <rPh sb="4" eb="6">
      <t>ショクイン</t>
    </rPh>
    <rPh sb="6" eb="8">
      <t>メンジョ</t>
    </rPh>
    <phoneticPr fontId="1"/>
  </si>
  <si>
    <t>卒業年月</t>
    <rPh sb="0" eb="2">
      <t>ソツギョウ</t>
    </rPh>
    <rPh sb="2" eb="4">
      <t>ネンゲツ</t>
    </rPh>
    <phoneticPr fontId="1"/>
  </si>
  <si>
    <t>教員免許</t>
    <rPh sb="0" eb="2">
      <t>キョウイン</t>
    </rPh>
    <rPh sb="2" eb="4">
      <t>メンキョ</t>
    </rPh>
    <phoneticPr fontId="1"/>
  </si>
  <si>
    <t>刑罰処分歴</t>
    <rPh sb="0" eb="2">
      <t>ケイバツ</t>
    </rPh>
    <rPh sb="2" eb="5">
      <t>ショブンレキ</t>
    </rPh>
    <phoneticPr fontId="1"/>
  </si>
  <si>
    <t>小中連携</t>
    <rPh sb="0" eb="2">
      <t>ショウチュウ</t>
    </rPh>
    <rPh sb="2" eb="4">
      <t>レンケイ</t>
    </rPh>
    <phoneticPr fontId="1"/>
  </si>
  <si>
    <t>免除区分</t>
    <rPh sb="0" eb="2">
      <t>メンジョ</t>
    </rPh>
    <rPh sb="2" eb="4">
      <t>クブン</t>
    </rPh>
    <phoneticPr fontId="1"/>
  </si>
  <si>
    <t>第一希望総数</t>
    <rPh sb="0" eb="4">
      <t>ダイイチキボウ</t>
    </rPh>
    <rPh sb="4" eb="6">
      <t>ソウスウ</t>
    </rPh>
    <phoneticPr fontId="1"/>
  </si>
  <si>
    <t>第二希望総数</t>
    <rPh sb="0" eb="2">
      <t>ダイニ</t>
    </rPh>
    <rPh sb="2" eb="4">
      <t>キボウ</t>
    </rPh>
    <rPh sb="4" eb="6">
      <t>ソウスウ</t>
    </rPh>
    <phoneticPr fontId="1"/>
  </si>
  <si>
    <t>教員免許：校種1</t>
    <rPh sb="0" eb="2">
      <t>キョウイン</t>
    </rPh>
    <rPh sb="2" eb="4">
      <t>メンキョ</t>
    </rPh>
    <rPh sb="5" eb="7">
      <t>コウシュ</t>
    </rPh>
    <phoneticPr fontId="1"/>
  </si>
  <si>
    <t>希望する</t>
    <rPh sb="0" eb="2">
      <t>キボウ</t>
    </rPh>
    <phoneticPr fontId="1"/>
  </si>
  <si>
    <t>教員免許：校種2</t>
    <rPh sb="0" eb="2">
      <t>キョウイン</t>
    </rPh>
    <rPh sb="2" eb="4">
      <t>メンキョ</t>
    </rPh>
    <rPh sb="5" eb="7">
      <t>コウシュ</t>
    </rPh>
    <phoneticPr fontId="1"/>
  </si>
  <si>
    <t>希望しない</t>
    <rPh sb="0" eb="2">
      <t>キボウ</t>
    </rPh>
    <phoneticPr fontId="1"/>
  </si>
  <si>
    <t>教員免許：校種3</t>
    <rPh sb="0" eb="2">
      <t>キョウイン</t>
    </rPh>
    <rPh sb="2" eb="4">
      <t>メンキョ</t>
    </rPh>
    <rPh sb="5" eb="7">
      <t>コウシュ</t>
    </rPh>
    <phoneticPr fontId="1"/>
  </si>
  <si>
    <t>◆第１希望可能教科</t>
    <rPh sb="1" eb="2">
      <t>ダイ</t>
    </rPh>
    <rPh sb="3" eb="5">
      <t>キボウ</t>
    </rPh>
    <rPh sb="5" eb="7">
      <t>カノウ</t>
    </rPh>
    <rPh sb="7" eb="9">
      <t>キョウカ</t>
    </rPh>
    <phoneticPr fontId="1"/>
  </si>
  <si>
    <t>教員免許：校種4</t>
    <rPh sb="0" eb="2">
      <t>キョウイン</t>
    </rPh>
    <rPh sb="2" eb="4">
      <t>メンキョ</t>
    </rPh>
    <rPh sb="5" eb="7">
      <t>コウシュ</t>
    </rPh>
    <phoneticPr fontId="1"/>
  </si>
  <si>
    <t>刑罰・処分歴</t>
    <rPh sb="0" eb="2">
      <t>ケイバツ</t>
    </rPh>
    <rPh sb="3" eb="5">
      <t>ショブン</t>
    </rPh>
    <rPh sb="5" eb="6">
      <t>レキ</t>
    </rPh>
    <phoneticPr fontId="1"/>
  </si>
  <si>
    <t>第１希望
可能教科</t>
    <phoneticPr fontId="1"/>
  </si>
  <si>
    <t>教員免許：校種5</t>
    <rPh sb="0" eb="2">
      <t>キョウイン</t>
    </rPh>
    <rPh sb="2" eb="4">
      <t>メンキョ</t>
    </rPh>
    <rPh sb="5" eb="7">
      <t>コウシュ</t>
    </rPh>
    <phoneticPr fontId="1"/>
  </si>
  <si>
    <t>セカンドキャリア特別選考</t>
  </si>
  <si>
    <t>教員免許：校種6</t>
    <rPh sb="0" eb="2">
      <t>キョウイン</t>
    </rPh>
    <rPh sb="2" eb="4">
      <t>メンキョ</t>
    </rPh>
    <rPh sb="5" eb="7">
      <t>コウシュ</t>
    </rPh>
    <phoneticPr fontId="1"/>
  </si>
  <si>
    <t>一般</t>
  </si>
  <si>
    <t>北部</t>
  </si>
  <si>
    <t>小中連携</t>
  </si>
  <si>
    <t>教員免許：校種7</t>
    <rPh sb="0" eb="2">
      <t>キョウイン</t>
    </rPh>
    <rPh sb="2" eb="4">
      <t>メンキョ</t>
    </rPh>
    <rPh sb="5" eb="7">
      <t>コウシュ</t>
    </rPh>
    <phoneticPr fontId="1"/>
  </si>
  <si>
    <t>小学校</t>
  </si>
  <si>
    <t>教職経験：職種1</t>
    <rPh sb="0" eb="2">
      <t>キョウショク</t>
    </rPh>
    <rPh sb="2" eb="4">
      <t>ケイケン</t>
    </rPh>
    <rPh sb="5" eb="7">
      <t>ショクシュ</t>
    </rPh>
    <phoneticPr fontId="1"/>
  </si>
  <si>
    <t>中国語</t>
  </si>
  <si>
    <t>教職経験：職種2</t>
    <rPh sb="0" eb="2">
      <t>キョウショク</t>
    </rPh>
    <rPh sb="2" eb="4">
      <t>ケイケン</t>
    </rPh>
    <rPh sb="5" eb="7">
      <t>ショクシュ</t>
    </rPh>
    <phoneticPr fontId="1"/>
  </si>
  <si>
    <t>職歴(開始)</t>
    <rPh sb="0" eb="2">
      <t>ショクレキ</t>
    </rPh>
    <rPh sb="3" eb="5">
      <t>カイシ</t>
    </rPh>
    <phoneticPr fontId="1"/>
  </si>
  <si>
    <t>職歴(終了)</t>
    <rPh sb="0" eb="2">
      <t>ショクレキ</t>
    </rPh>
    <rPh sb="3" eb="5">
      <t>シュウリョウ</t>
    </rPh>
    <phoneticPr fontId="1"/>
  </si>
  <si>
    <t>中社会</t>
  </si>
  <si>
    <t>教職経験：職種3</t>
    <rPh sb="0" eb="2">
      <t>キョウショク</t>
    </rPh>
    <rPh sb="2" eb="4">
      <t>ケイケン</t>
    </rPh>
    <rPh sb="5" eb="7">
      <t>ショクシュ</t>
    </rPh>
    <phoneticPr fontId="1"/>
  </si>
  <si>
    <t>中数学</t>
  </si>
  <si>
    <t>教職経験：勤務地1</t>
    <rPh sb="5" eb="8">
      <t>キンムチ</t>
    </rPh>
    <phoneticPr fontId="1"/>
  </si>
  <si>
    <t>中理科</t>
  </si>
  <si>
    <t>教職経験：勤務地2</t>
    <rPh sb="5" eb="8">
      <t>キンムチ</t>
    </rPh>
    <phoneticPr fontId="1"/>
  </si>
  <si>
    <t>中音楽</t>
  </si>
  <si>
    <t>教職経験：勤務地3</t>
    <rPh sb="5" eb="8">
      <t>キンムチ</t>
    </rPh>
    <phoneticPr fontId="1"/>
  </si>
  <si>
    <t>中美術</t>
  </si>
  <si>
    <t>教職経験：有無</t>
    <rPh sb="5" eb="7">
      <t>ウム</t>
    </rPh>
    <phoneticPr fontId="1"/>
  </si>
  <si>
    <t>中保体</t>
  </si>
  <si>
    <t>中技術</t>
  </si>
  <si>
    <t>中家庭</t>
  </si>
  <si>
    <t>選考区分</t>
    <rPh sb="0" eb="4">
      <t>センコウクブン</t>
    </rPh>
    <phoneticPr fontId="1"/>
  </si>
  <si>
    <t>選考区分列名称</t>
    <rPh sb="0" eb="4">
      <t>センコウクブン</t>
    </rPh>
    <rPh sb="4" eb="5">
      <t>レツ</t>
    </rPh>
    <rPh sb="5" eb="7">
      <t>メイショウ</t>
    </rPh>
    <phoneticPr fontId="1"/>
  </si>
  <si>
    <t>選考区分列数</t>
    <rPh sb="0" eb="4">
      <t>センコウクブン</t>
    </rPh>
    <rPh sb="4" eb="6">
      <t>レツスウ</t>
    </rPh>
    <phoneticPr fontId="1"/>
  </si>
  <si>
    <t>第一希望行番号(基準はB13セルから）</t>
    <rPh sb="0" eb="4">
      <t>ダイイチキボウ</t>
    </rPh>
    <rPh sb="4" eb="7">
      <t>ギョウバンゴウ</t>
    </rPh>
    <phoneticPr fontId="1"/>
  </si>
  <si>
    <t>第一希望列番号(基準はB13セルから）</t>
    <rPh sb="0" eb="4">
      <t>ダイイチキボウ</t>
    </rPh>
    <rPh sb="4" eb="7">
      <t>レツバンゴウ</t>
    </rPh>
    <rPh sb="8" eb="10">
      <t>キジュン</t>
    </rPh>
    <phoneticPr fontId="1"/>
  </si>
  <si>
    <t>第一希望列番号(基準はB13セルから）（99の場合使用）</t>
    <rPh sb="0" eb="4">
      <t>ダイイチキボウ</t>
    </rPh>
    <rPh sb="4" eb="7">
      <t>レツバンゴウ</t>
    </rPh>
    <rPh sb="23" eb="25">
      <t>バアイ</t>
    </rPh>
    <rPh sb="25" eb="27">
      <t>シヨウ</t>
    </rPh>
    <phoneticPr fontId="1"/>
  </si>
  <si>
    <t>第二希望行番号（基準はB48から）</t>
    <rPh sb="0" eb="4">
      <t>ダイニキボウ</t>
    </rPh>
    <rPh sb="4" eb="7">
      <t>ギョウバンゴウ</t>
    </rPh>
    <rPh sb="8" eb="10">
      <t>キジュン</t>
    </rPh>
    <phoneticPr fontId="1"/>
  </si>
  <si>
    <t>第二希望列番号（基準はB48から）</t>
    <rPh sb="0" eb="4">
      <t>ダイニキボウ</t>
    </rPh>
    <rPh sb="4" eb="7">
      <t>レツバンゴウ</t>
    </rPh>
    <rPh sb="8" eb="10">
      <t>キジュン</t>
    </rPh>
    <phoneticPr fontId="1"/>
  </si>
  <si>
    <t>中英語</t>
  </si>
  <si>
    <t>高国語</t>
  </si>
  <si>
    <t>高地公</t>
  </si>
  <si>
    <t>高数学</t>
  </si>
  <si>
    <t>高理科</t>
  </si>
  <si>
    <t>高保体</t>
  </si>
  <si>
    <t>高音楽</t>
  </si>
  <si>
    <t>高美術</t>
  </si>
  <si>
    <t>高書道</t>
  </si>
  <si>
    <t>高英語</t>
  </si>
  <si>
    <t>高家庭</t>
  </si>
  <si>
    <t>高情報</t>
  </si>
  <si>
    <t>高農業</t>
  </si>
  <si>
    <t>高工業</t>
  </si>
  <si>
    <t>高商業</t>
  </si>
  <si>
    <t>高福祉</t>
  </si>
  <si>
    <t>高水産</t>
  </si>
  <si>
    <t>特支校</t>
    <rPh sb="2" eb="3">
      <t>コウ</t>
    </rPh>
    <phoneticPr fontId="1"/>
  </si>
  <si>
    <t>養教諭</t>
  </si>
  <si>
    <t>栄教諭</t>
  </si>
  <si>
    <t>◆第２希望可能教科</t>
    <rPh sb="1" eb="2">
      <t>ダイ</t>
    </rPh>
    <rPh sb="3" eb="5">
      <t>キボウ</t>
    </rPh>
    <rPh sb="5" eb="7">
      <t>カノウ</t>
    </rPh>
    <rPh sb="7" eb="9">
      <t>キョウカ</t>
    </rPh>
    <phoneticPr fontId="1"/>
  </si>
  <si>
    <t>第２希望
可能教科</t>
    <rPh sb="0" eb="1">
      <t>ダイ</t>
    </rPh>
    <rPh sb="2" eb="4">
      <t>キボウ</t>
    </rPh>
    <rPh sb="5" eb="7">
      <t>カノウ</t>
    </rPh>
    <rPh sb="7" eb="9">
      <t>キョウカ</t>
    </rPh>
    <phoneticPr fontId="1"/>
  </si>
  <si>
    <t>第１希望指定</t>
    <rPh sb="0" eb="1">
      <t>ダイ</t>
    </rPh>
    <rPh sb="2" eb="4">
      <t>キボウ</t>
    </rPh>
    <rPh sb="4" eb="6">
      <t>シテイ</t>
    </rPh>
    <phoneticPr fontId="1"/>
  </si>
  <si>
    <t>△</t>
    <phoneticPr fontId="1"/>
  </si>
  <si>
    <t>◎</t>
    <phoneticPr fontId="1"/>
  </si>
  <si>
    <t>　－　</t>
    <phoneticPr fontId="1"/>
  </si>
  <si>
    <t>◆加点希望</t>
    <rPh sb="1" eb="3">
      <t>カテン</t>
    </rPh>
    <rPh sb="3" eb="5">
      <t>キボウ</t>
    </rPh>
    <phoneticPr fontId="1"/>
  </si>
  <si>
    <t>加点希望</t>
    <rPh sb="0" eb="2">
      <t>カテン</t>
    </rPh>
    <rPh sb="2" eb="4">
      <t>キボウ</t>
    </rPh>
    <phoneticPr fontId="1"/>
  </si>
  <si>
    <t>◆実技試験</t>
    <rPh sb="1" eb="3">
      <t>ジツギ</t>
    </rPh>
    <rPh sb="3" eb="5">
      <t>シケン</t>
    </rPh>
    <phoneticPr fontId="1"/>
  </si>
  <si>
    <t>実技試験</t>
    <rPh sb="0" eb="2">
      <t>ジツギ</t>
    </rPh>
    <rPh sb="2" eb="4">
      <t>シケン</t>
    </rPh>
    <phoneticPr fontId="1"/>
  </si>
  <si>
    <t>◆校種・種別</t>
    <rPh sb="1" eb="3">
      <t>コウシュ</t>
    </rPh>
    <rPh sb="4" eb="6">
      <t>シュベツ</t>
    </rPh>
    <phoneticPr fontId="1"/>
  </si>
  <si>
    <t>教科・科目</t>
    <rPh sb="0" eb="2">
      <t>キョウカ</t>
    </rPh>
    <rPh sb="3" eb="5">
      <t>カモク</t>
    </rPh>
    <phoneticPr fontId="1"/>
  </si>
  <si>
    <t>種別</t>
    <rPh sb="0" eb="2">
      <t>シュベツ</t>
    </rPh>
    <phoneticPr fontId="1"/>
  </si>
  <si>
    <t>大学３年生等チャレンジ選考</t>
    <phoneticPr fontId="1"/>
  </si>
  <si>
    <t>）方〕</t>
    <phoneticPr fontId="1"/>
  </si>
  <si>
    <t>〔自・呼（</t>
    <phoneticPr fontId="1"/>
  </si>
  <si>
    <t>年月日</t>
  </si>
  <si>
    <t>基礎</t>
    <rPh sb="0" eb="2">
      <t>キソ</t>
    </rPh>
    <phoneticPr fontId="1"/>
  </si>
  <si>
    <t>応用</t>
    <rPh sb="0" eb="2">
      <t>オウヨウ</t>
    </rPh>
    <phoneticPr fontId="1"/>
  </si>
  <si>
    <t>【小・中・高・特】
登録日本語教員資格所有者</t>
    <rPh sb="20" eb="21">
      <t>ユウ</t>
    </rPh>
    <phoneticPr fontId="1"/>
  </si>
  <si>
    <t>※記入不要</t>
    <rPh sb="1" eb="3">
      <t>キニュウ</t>
    </rPh>
    <rPh sb="3" eb="5">
      <t>フヨウ</t>
    </rPh>
    <phoneticPr fontId="1"/>
  </si>
  <si>
    <t>※</t>
  </si>
  <si>
    <t>【小・中・高・特】
登録日本語教員資格所有者</t>
    <rPh sb="10" eb="12">
      <t>トウロク</t>
    </rPh>
    <rPh sb="12" eb="15">
      <t>ニホンゴ</t>
    </rPh>
    <rPh sb="15" eb="17">
      <t>キョウイン</t>
    </rPh>
    <rPh sb="17" eb="19">
      <t>シカク</t>
    </rPh>
    <rPh sb="19" eb="22">
      <t>ショユウシャ</t>
    </rPh>
    <phoneticPr fontId="1"/>
  </si>
  <si>
    <t>神戸親和大学</t>
    <phoneticPr fontId="1"/>
  </si>
  <si>
    <t>園田学園大学</t>
    <phoneticPr fontId="1"/>
  </si>
  <si>
    <t>広島文教大学</t>
    <phoneticPr fontId="38"/>
  </si>
  <si>
    <t>嵯峨美術短期大学</t>
    <phoneticPr fontId="38"/>
  </si>
  <si>
    <t>飯田短大</t>
    <phoneticPr fontId="1"/>
  </si>
  <si>
    <t>大阪常磐会学園大学</t>
    <phoneticPr fontId="1"/>
  </si>
  <si>
    <t>基礎</t>
  </si>
  <si>
    <t>応用</t>
    <phoneticPr fontId="1"/>
  </si>
  <si>
    <t>【小・中・高・特】
登録日本語教員資格所有者</t>
    <phoneticPr fontId="1"/>
  </si>
  <si>
    <t>英語・情報資格</t>
    <rPh sb="0" eb="2">
      <t>エイゴ</t>
    </rPh>
    <rPh sb="3" eb="5">
      <t>ジョウホウ</t>
    </rPh>
    <rPh sb="5" eb="7">
      <t>シカク</t>
    </rPh>
    <phoneticPr fontId="26"/>
  </si>
  <si>
    <t>京都府教育委員会から教員採用に関する情報や大学３年生等応援プログラムの情報を提供するために、
この志願書に記入された個人情報を利用することに同意しますか。
（記入や同意の可否は、試験の合否に一切影響しません。）詳細は実施要項P.21を確認してください。</t>
    <phoneticPr fontId="1"/>
  </si>
  <si>
    <t>大学３年生等チャレンジ選考試験　プレゼンテーションシート</t>
    <rPh sb="0" eb="2">
      <t>ダイガク</t>
    </rPh>
    <rPh sb="3" eb="6">
      <t>ネンセイナド</t>
    </rPh>
    <rPh sb="11" eb="13">
      <t>センコウ</t>
    </rPh>
    <rPh sb="13" eb="15">
      <t>シケン</t>
    </rPh>
    <phoneticPr fontId="1"/>
  </si>
  <si>
    <t>受験校種等
教科（科目）</t>
    <phoneticPr fontId="1"/>
  </si>
  <si>
    <t>受験校種等・教科（科目）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</si>
</sst>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9" x14ac:knownFonts="1">
    <font>
      <sz val="11"/>
      <color theme="1"/>
      <name val="ＭＳ Ｐゴシック"/>
      <family val="2"/>
      <charset val="128"/>
      <scheme val="minor"/>
    </font>
    <font>
      <sz val="6"/>
      <name val="ＭＳ Ｐゴシック"/>
      <family val="2"/>
      <charset val="128"/>
      <scheme val="minor"/>
    </font>
    <font>
      <b/>
      <sz val="14"/>
      <color theme="1"/>
      <name val="ＭＳ 明朝"/>
      <family val="1"/>
      <charset val="128"/>
    </font>
    <font>
      <b/>
      <sz val="12"/>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sz val="6"/>
      <color theme="1"/>
      <name val="ＭＳ 明朝"/>
      <family val="1"/>
      <charset val="128"/>
    </font>
    <font>
      <sz val="11"/>
      <color theme="1"/>
      <name val="ＭＳ 明朝"/>
      <family val="1"/>
      <charset val="128"/>
    </font>
    <font>
      <sz val="12"/>
      <color theme="1"/>
      <name val="ＭＳ Ｐゴシック"/>
      <family val="3"/>
      <charset val="128"/>
    </font>
    <font>
      <sz val="14"/>
      <color theme="1"/>
      <name val="ＭＳ Ｐゴシック"/>
      <family val="3"/>
      <charset val="128"/>
    </font>
    <font>
      <sz val="7"/>
      <color theme="1"/>
      <name val="ＭＳ 明朝"/>
      <family val="1"/>
      <charset val="128"/>
    </font>
    <font>
      <sz val="7.5"/>
      <color theme="1"/>
      <name val="ＭＳ 明朝"/>
      <family val="1"/>
      <charset val="128"/>
    </font>
    <font>
      <sz val="9"/>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6"/>
      <color theme="1"/>
      <name val="ＭＳ Ｐゴシック"/>
      <family val="3"/>
      <charset val="128"/>
      <scheme val="minor"/>
    </font>
    <font>
      <sz val="14"/>
      <color theme="1"/>
      <name val="ＭＳ ゴシック"/>
      <family val="3"/>
      <charset val="128"/>
    </font>
    <font>
      <sz val="12"/>
      <color theme="1"/>
      <name val="ＭＳ ゴシック"/>
      <family val="3"/>
      <charset val="128"/>
    </font>
    <font>
      <sz val="10"/>
      <color theme="1"/>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1"/>
      <color theme="1"/>
      <name val="ＭＳ Ｐゴシック"/>
      <family val="3"/>
      <charset val="128"/>
    </font>
    <font>
      <sz val="14"/>
      <color theme="1"/>
      <name val="ＭＳ 明朝"/>
      <family val="1"/>
      <charset val="128"/>
    </font>
    <font>
      <sz val="10"/>
      <name val="ＭＳ 明朝"/>
      <family val="1"/>
      <charset val="128"/>
    </font>
    <font>
      <sz val="6"/>
      <name val="ＭＳ Ｐゴシック"/>
      <family val="3"/>
      <charset val="128"/>
    </font>
    <font>
      <sz val="9"/>
      <name val="ＭＳ 明朝"/>
      <family val="1"/>
      <charset val="128"/>
    </font>
    <font>
      <sz val="9"/>
      <name val="ＭＳ Ｐゴシック"/>
      <family val="3"/>
      <charset val="128"/>
      <scheme val="minor"/>
    </font>
    <font>
      <sz val="20"/>
      <name val="ＭＳ Ｐゴシック"/>
      <family val="3"/>
      <charset val="128"/>
      <scheme val="minor"/>
    </font>
    <font>
      <sz val="28"/>
      <name val="ＭＳ 明朝"/>
      <family val="1"/>
      <charset val="128"/>
    </font>
    <font>
      <sz val="20"/>
      <name val="ＭＳ Ｐゴシック"/>
      <family val="3"/>
      <charset val="128"/>
    </font>
    <font>
      <sz val="26"/>
      <name val="ＭＳ Ｐゴシック"/>
      <family val="3"/>
      <charset val="128"/>
      <scheme val="minor"/>
    </font>
    <font>
      <sz val="12"/>
      <color theme="1"/>
      <name val="ＭＳ Ｐゴシック"/>
      <family val="2"/>
      <charset val="128"/>
      <scheme val="minor"/>
    </font>
    <font>
      <sz val="12"/>
      <name val="ＭＳ Ｐゴシック"/>
      <family val="3"/>
      <charset val="128"/>
      <scheme val="minor"/>
    </font>
    <font>
      <sz val="11"/>
      <name val="ＭＳ Ｐゴシック"/>
      <family val="3"/>
      <charset val="128"/>
    </font>
    <font>
      <sz val="11"/>
      <color theme="0"/>
      <name val="ＭＳ Ｐゴシック"/>
      <family val="2"/>
      <charset val="128"/>
      <scheme val="minor"/>
    </font>
    <font>
      <sz val="11"/>
      <color theme="0"/>
      <name val="ＭＳ Ｐゴシック"/>
      <family val="3"/>
      <charset val="128"/>
      <scheme val="minor"/>
    </font>
    <font>
      <sz val="6"/>
      <name val="ＭＳ 明朝"/>
      <family val="2"/>
      <charset val="128"/>
    </font>
    <font>
      <sz val="10"/>
      <color theme="1"/>
      <name val="ＭＳ Ｐゴシック"/>
      <family val="2"/>
      <charset val="128"/>
      <scheme val="minor"/>
    </font>
    <font>
      <sz val="11"/>
      <name val="ＭＳ Ｐゴシック"/>
      <family val="2"/>
      <charset val="128"/>
      <scheme val="minor"/>
    </font>
    <font>
      <sz val="9"/>
      <color theme="0"/>
      <name val="ＭＳ Ｐゴシック"/>
      <family val="3"/>
      <charset val="128"/>
      <scheme val="minor"/>
    </font>
    <font>
      <sz val="9"/>
      <color theme="1"/>
      <name val="ＭＳ Ｐゴシック"/>
      <family val="2"/>
      <charset val="128"/>
      <scheme val="minor"/>
    </font>
    <font>
      <sz val="12"/>
      <color theme="1"/>
      <name val="ＭＳ 明朝"/>
      <family val="1"/>
      <charset val="128"/>
    </font>
    <font>
      <sz val="8"/>
      <name val="ＭＳ 明朝"/>
      <family val="1"/>
      <charset val="128"/>
    </font>
    <font>
      <sz val="14"/>
      <name val="ＭＳ Ｐゴシック"/>
      <family val="3"/>
      <charset val="128"/>
    </font>
    <font>
      <sz val="36"/>
      <color theme="1"/>
      <name val="ＭＳ 明朝"/>
      <family val="1"/>
      <charset val="128"/>
    </font>
    <font>
      <b/>
      <sz val="11"/>
      <color theme="1"/>
      <name val="ＭＳ 明朝"/>
      <family val="1"/>
      <charset val="128"/>
    </font>
    <font>
      <sz val="7"/>
      <name val="ＭＳ 明朝"/>
      <family val="1"/>
      <charset val="128"/>
    </font>
  </fonts>
  <fills count="1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rgb="FF006600"/>
        <bgColor indexed="64"/>
      </patternFill>
    </fill>
    <fill>
      <patternFill patternType="solid">
        <fgColor theme="3" tint="-0.249977111117893"/>
        <bgColor indexed="64"/>
      </patternFill>
    </fill>
    <fill>
      <patternFill patternType="solid">
        <fgColor theme="0" tint="-0.34998626667073579"/>
        <bgColor indexed="64"/>
      </patternFill>
    </fill>
    <fill>
      <patternFill patternType="solid">
        <fgColor rgb="FF000099"/>
        <bgColor indexed="64"/>
      </patternFill>
    </fill>
    <fill>
      <patternFill patternType="solid">
        <fgColor rgb="FF0070C0"/>
        <bgColor indexed="64"/>
      </patternFill>
    </fill>
    <fill>
      <patternFill patternType="solid">
        <fgColor theme="6" tint="0.79998168889431442"/>
        <bgColor indexed="64"/>
      </patternFill>
    </fill>
    <fill>
      <patternFill patternType="solid">
        <fgColor theme="3"/>
        <bgColor indexed="64"/>
      </patternFill>
    </fill>
    <fill>
      <patternFill patternType="solid">
        <fgColor theme="0" tint="-0.14999847407452621"/>
        <bgColor indexed="64"/>
      </patternFill>
    </fill>
    <fill>
      <patternFill patternType="solid">
        <fgColor rgb="FFFF0000"/>
        <bgColor indexed="64"/>
      </patternFill>
    </fill>
    <fill>
      <patternFill patternType="solid">
        <fgColor rgb="FFFFFFCC"/>
        <bgColor indexed="64"/>
      </patternFill>
    </fill>
  </fills>
  <borders count="8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dotted">
        <color auto="1"/>
      </right>
      <top style="thin">
        <color auto="1"/>
      </top>
      <bottom style="thin">
        <color auto="1"/>
      </bottom>
      <diagonal/>
    </border>
    <border>
      <left style="thin">
        <color auto="1"/>
      </left>
      <right style="thin">
        <color auto="1"/>
      </right>
      <top style="thin">
        <color auto="1"/>
      </top>
      <bottom/>
      <diagonal/>
    </border>
    <border>
      <left style="dotted">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dashed">
        <color auto="1"/>
      </right>
      <top/>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thin">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style="dashed">
        <color auto="1"/>
      </right>
      <top/>
      <bottom style="thin">
        <color auto="1"/>
      </bottom>
      <diagonal/>
    </border>
    <border>
      <left style="dashed">
        <color auto="1"/>
      </left>
      <right style="thin">
        <color auto="1"/>
      </right>
      <top/>
      <bottom/>
      <diagonal/>
    </border>
    <border>
      <left style="dashed">
        <color auto="1"/>
      </left>
      <right style="thin">
        <color auto="1"/>
      </right>
      <top/>
      <bottom style="thin">
        <color auto="1"/>
      </bottom>
      <diagonal/>
    </border>
    <border>
      <left style="dotted">
        <color auto="1"/>
      </left>
      <right style="thin">
        <color auto="1"/>
      </right>
      <top/>
      <bottom/>
      <diagonal/>
    </border>
    <border>
      <left style="dotted">
        <color auto="1"/>
      </left>
      <right/>
      <top/>
      <bottom style="thin">
        <color auto="1"/>
      </bottom>
      <diagonal/>
    </border>
    <border>
      <left/>
      <right style="dotted">
        <color auto="1"/>
      </right>
      <top/>
      <bottom style="thin">
        <color auto="1"/>
      </bottom>
      <diagonal/>
    </border>
    <border>
      <left/>
      <right/>
      <top style="medium">
        <color indexed="64"/>
      </top>
      <bottom/>
      <diagonal/>
    </border>
    <border>
      <left style="dotted">
        <color auto="1"/>
      </left>
      <right style="dotted">
        <color auto="1"/>
      </right>
      <top style="thin">
        <color auto="1"/>
      </top>
      <bottom style="thin">
        <color auto="1"/>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dotted">
        <color auto="1"/>
      </right>
      <top style="thin">
        <color auto="1"/>
      </top>
      <bottom/>
      <diagonal/>
    </border>
    <border>
      <left style="dotted">
        <color auto="1"/>
      </left>
      <right/>
      <top style="thin">
        <color auto="1"/>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style="thin">
        <color indexed="64"/>
      </bottom>
      <diagonal/>
    </border>
    <border>
      <left style="hair">
        <color auto="1"/>
      </left>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ck">
        <color rgb="FFFF0000"/>
      </left>
      <right style="thick">
        <color rgb="FFFF0000"/>
      </right>
      <top style="thick">
        <color rgb="FFFF0000"/>
      </top>
      <bottom style="thick">
        <color rgb="FFFF0000"/>
      </bottom>
      <diagonal/>
    </border>
    <border>
      <left style="dotted">
        <color auto="1"/>
      </left>
      <right/>
      <top/>
      <bottom/>
      <diagonal/>
    </border>
    <border>
      <left style="thin">
        <color indexed="64"/>
      </left>
      <right style="dotted">
        <color auto="1"/>
      </right>
      <top style="thin">
        <color auto="1"/>
      </top>
      <bottom/>
      <diagonal/>
    </border>
  </borders>
  <cellStyleXfs count="1">
    <xf numFmtId="0" fontId="0" fillId="0" borderId="0">
      <alignment vertical="center"/>
    </xf>
  </cellStyleXfs>
  <cellXfs count="490">
    <xf numFmtId="0" fontId="0" fillId="0" borderId="0" xfId="0">
      <alignment vertical="center"/>
    </xf>
    <xf numFmtId="0" fontId="20" fillId="0" borderId="0" xfId="0" applyFont="1">
      <alignment vertical="center"/>
    </xf>
    <xf numFmtId="0" fontId="21" fillId="0" borderId="0" xfId="0" applyFont="1" applyAlignment="1">
      <alignment vertical="center" shrinkToFit="1"/>
    </xf>
    <xf numFmtId="0" fontId="22" fillId="0" borderId="0" xfId="0" applyFont="1" applyAlignment="1">
      <alignment vertical="center" shrinkToFit="1"/>
    </xf>
    <xf numFmtId="0" fontId="6" fillId="2" borderId="1" xfId="0" applyFont="1" applyFill="1" applyBorder="1" applyAlignment="1">
      <alignment horizontal="center" vertical="center" shrinkToFit="1"/>
    </xf>
    <xf numFmtId="0" fontId="5" fillId="0" borderId="0" xfId="0" applyFont="1" applyAlignment="1">
      <alignment horizontal="center" vertical="center" textRotation="255"/>
    </xf>
    <xf numFmtId="0" fontId="13" fillId="0" borderId="0" xfId="0" applyFont="1" applyAlignment="1">
      <alignment horizontal="right" vertical="center"/>
    </xf>
    <xf numFmtId="0" fontId="13" fillId="2" borderId="0" xfId="0" applyFont="1" applyFill="1" applyAlignment="1">
      <alignment horizontal="center" vertical="center"/>
    </xf>
    <xf numFmtId="0" fontId="13" fillId="2" borderId="0" xfId="0" applyFont="1" applyFill="1">
      <alignment vertical="center"/>
    </xf>
    <xf numFmtId="0" fontId="13" fillId="0" borderId="0" xfId="0" applyFont="1">
      <alignment vertical="center"/>
    </xf>
    <xf numFmtId="0" fontId="25" fillId="0" borderId="0" xfId="0" applyFont="1">
      <alignment vertical="center"/>
    </xf>
    <xf numFmtId="0" fontId="25" fillId="0" borderId="0" xfId="0" applyFont="1" applyAlignment="1">
      <alignment vertical="center" wrapText="1"/>
    </xf>
    <xf numFmtId="0" fontId="25" fillId="6" borderId="58" xfId="0" applyFont="1" applyFill="1" applyBorder="1" applyAlignment="1">
      <alignment horizontal="left" vertical="center" wrapText="1"/>
    </xf>
    <xf numFmtId="0" fontId="25" fillId="6" borderId="37" xfId="0" applyFont="1" applyFill="1" applyBorder="1" applyAlignment="1">
      <alignment horizontal="left" vertical="center" wrapText="1"/>
    </xf>
    <xf numFmtId="0" fontId="25" fillId="6" borderId="35" xfId="0" applyFont="1" applyFill="1" applyBorder="1" applyAlignment="1">
      <alignment horizontal="left" vertical="center" wrapText="1"/>
    </xf>
    <xf numFmtId="0" fontId="0" fillId="6" borderId="59" xfId="0" applyFill="1" applyBorder="1">
      <alignment vertical="center"/>
    </xf>
    <xf numFmtId="0" fontId="0" fillId="6" borderId="60" xfId="0" applyFill="1" applyBorder="1">
      <alignment vertical="center"/>
    </xf>
    <xf numFmtId="0" fontId="25" fillId="6" borderId="61" xfId="0" applyFont="1" applyFill="1" applyBorder="1" applyAlignment="1">
      <alignment horizontal="left" vertical="center" wrapText="1"/>
    </xf>
    <xf numFmtId="0" fontId="25" fillId="6" borderId="62" xfId="0" applyFont="1" applyFill="1" applyBorder="1" applyAlignment="1">
      <alignment horizontal="left" vertical="center" wrapText="1"/>
    </xf>
    <xf numFmtId="49" fontId="36" fillId="8" borderId="1" xfId="0" applyNumberFormat="1" applyFont="1" applyFill="1" applyBorder="1" applyAlignment="1">
      <alignment vertical="center" shrinkToFit="1"/>
    </xf>
    <xf numFmtId="49" fontId="37" fillId="8" borderId="12" xfId="0" applyNumberFormat="1" applyFont="1" applyFill="1" applyBorder="1" applyAlignment="1">
      <alignment vertical="center" shrinkToFit="1"/>
    </xf>
    <xf numFmtId="49" fontId="36" fillId="9" borderId="1" xfId="0" applyNumberFormat="1" applyFont="1" applyFill="1" applyBorder="1" applyAlignment="1">
      <alignment vertical="center" shrinkToFit="1"/>
    </xf>
    <xf numFmtId="49" fontId="37" fillId="9" borderId="12" xfId="0" applyNumberFormat="1" applyFont="1" applyFill="1" applyBorder="1" applyAlignment="1">
      <alignment vertical="center" shrinkToFit="1"/>
    </xf>
    <xf numFmtId="49" fontId="37" fillId="8" borderId="1" xfId="0" applyNumberFormat="1" applyFont="1" applyFill="1" applyBorder="1" applyAlignment="1">
      <alignment vertical="center" shrinkToFit="1"/>
    </xf>
    <xf numFmtId="49" fontId="36" fillId="9" borderId="10" xfId="0" applyNumberFormat="1" applyFont="1" applyFill="1" applyBorder="1" applyAlignment="1">
      <alignment vertical="center" shrinkToFit="1"/>
    </xf>
    <xf numFmtId="49" fontId="37" fillId="9" borderId="1" xfId="0" applyNumberFormat="1" applyFont="1" applyFill="1" applyBorder="1" applyAlignment="1">
      <alignment vertical="center" shrinkToFit="1"/>
    </xf>
    <xf numFmtId="49" fontId="37" fillId="9" borderId="10" xfId="0" applyNumberFormat="1" applyFont="1" applyFill="1" applyBorder="1" applyAlignment="1">
      <alignment vertical="center" shrinkToFit="1"/>
    </xf>
    <xf numFmtId="49" fontId="37" fillId="8" borderId="10" xfId="0" applyNumberFormat="1" applyFont="1" applyFill="1" applyBorder="1" applyAlignment="1">
      <alignment vertical="center" shrinkToFit="1"/>
    </xf>
    <xf numFmtId="49" fontId="0" fillId="0" borderId="0" xfId="0" applyNumberFormat="1">
      <alignment vertical="center"/>
    </xf>
    <xf numFmtId="49" fontId="0" fillId="0" borderId="1" xfId="0" applyNumberFormat="1" applyBorder="1" applyAlignment="1">
      <alignment vertical="center" shrinkToFit="1"/>
    </xf>
    <xf numFmtId="49" fontId="0" fillId="0" borderId="12" xfId="0" applyNumberFormat="1" applyBorder="1" applyAlignment="1">
      <alignment vertical="center" shrinkToFit="1"/>
    </xf>
    <xf numFmtId="0" fontId="0" fillId="0" borderId="1" xfId="0" applyBorder="1" applyAlignment="1">
      <alignment vertical="center" shrinkToFit="1"/>
    </xf>
    <xf numFmtId="0" fontId="0" fillId="0" borderId="10" xfId="0" applyBorder="1" applyAlignment="1">
      <alignment vertical="center" shrinkToFit="1"/>
    </xf>
    <xf numFmtId="49" fontId="0" fillId="0" borderId="10" xfId="0" applyNumberFormat="1" applyBorder="1" applyAlignment="1">
      <alignment vertical="center" shrinkToFit="1"/>
    </xf>
    <xf numFmtId="49" fontId="0" fillId="0" borderId="0" xfId="0" applyNumberFormat="1" applyAlignment="1">
      <alignment vertical="center" shrinkToFit="1"/>
    </xf>
    <xf numFmtId="49" fontId="0" fillId="0" borderId="0" xfId="0" quotePrefix="1" applyNumberFormat="1" applyAlignment="1">
      <alignment vertical="center" shrinkToFit="1"/>
    </xf>
    <xf numFmtId="49" fontId="0" fillId="10" borderId="1" xfId="0" applyNumberFormat="1" applyFill="1" applyBorder="1" applyAlignment="1">
      <alignment vertical="center" shrinkToFit="1"/>
    </xf>
    <xf numFmtId="49" fontId="0" fillId="10" borderId="12" xfId="0" applyNumberFormat="1" applyFill="1" applyBorder="1" applyAlignment="1">
      <alignment vertical="center" shrinkToFit="1"/>
    </xf>
    <xf numFmtId="0" fontId="36" fillId="9" borderId="0" xfId="0" applyFont="1" applyFill="1">
      <alignment vertical="center"/>
    </xf>
    <xf numFmtId="0" fontId="37" fillId="9" borderId="0" xfId="0" applyFont="1" applyFill="1">
      <alignment vertical="center"/>
    </xf>
    <xf numFmtId="0" fontId="36" fillId="9" borderId="1" xfId="0" applyFont="1" applyFill="1" applyBorder="1">
      <alignment vertical="center"/>
    </xf>
    <xf numFmtId="0" fontId="37" fillId="9" borderId="1" xfId="0" applyFont="1" applyFill="1" applyBorder="1">
      <alignment vertical="center"/>
    </xf>
    <xf numFmtId="0" fontId="37" fillId="9" borderId="12" xfId="0" applyFont="1" applyFill="1" applyBorder="1">
      <alignment vertical="center"/>
    </xf>
    <xf numFmtId="0" fontId="37" fillId="9" borderId="10" xfId="0" applyFont="1" applyFill="1" applyBorder="1">
      <alignment vertical="center"/>
    </xf>
    <xf numFmtId="0" fontId="36" fillId="8" borderId="12" xfId="0" applyFont="1" applyFill="1" applyBorder="1">
      <alignment vertical="center"/>
    </xf>
    <xf numFmtId="0" fontId="37" fillId="8" borderId="10" xfId="0" applyFont="1" applyFill="1" applyBorder="1">
      <alignment vertical="center"/>
    </xf>
    <xf numFmtId="0" fontId="36" fillId="9" borderId="15" xfId="0" applyFont="1" applyFill="1" applyBorder="1">
      <alignment vertical="center"/>
    </xf>
    <xf numFmtId="0" fontId="0" fillId="0" borderId="0" xfId="0" applyAlignment="1">
      <alignment horizontal="right" vertical="center"/>
    </xf>
    <xf numFmtId="0" fontId="0" fillId="0" borderId="1" xfId="0" applyBorder="1" applyProtection="1">
      <alignment vertical="center"/>
      <protection locked="0"/>
    </xf>
    <xf numFmtId="0" fontId="36" fillId="9" borderId="17" xfId="0" applyFont="1" applyFill="1" applyBorder="1">
      <alignment vertical="center"/>
    </xf>
    <xf numFmtId="0" fontId="0" fillId="0" borderId="0" xfId="0" applyProtection="1">
      <alignment vertical="center"/>
      <protection locked="0"/>
    </xf>
    <xf numFmtId="0" fontId="0" fillId="0" borderId="1" xfId="0" applyBorder="1">
      <alignment vertical="center"/>
    </xf>
    <xf numFmtId="14" fontId="0" fillId="0" borderId="83" xfId="0" applyNumberFormat="1" applyBorder="1">
      <alignment vertical="center"/>
    </xf>
    <xf numFmtId="14" fontId="0" fillId="0" borderId="10" xfId="0" applyNumberFormat="1" applyBorder="1" applyProtection="1">
      <alignment vertical="center"/>
      <protection locked="0"/>
    </xf>
    <xf numFmtId="0" fontId="36" fillId="12" borderId="1" xfId="0" applyFont="1" applyFill="1" applyBorder="1">
      <alignment vertical="center"/>
    </xf>
    <xf numFmtId="0" fontId="40" fillId="13" borderId="1" xfId="0" applyFont="1" applyFill="1" applyBorder="1">
      <alignment vertical="center"/>
    </xf>
    <xf numFmtId="0" fontId="0" fillId="0" borderId="0" xfId="0" quotePrefix="1" applyAlignment="1">
      <alignment horizontal="right" vertical="center"/>
    </xf>
    <xf numFmtId="14" fontId="0" fillId="0" borderId="0" xfId="0" applyNumberFormat="1">
      <alignment vertical="center"/>
    </xf>
    <xf numFmtId="49" fontId="0" fillId="0" borderId="1" xfId="0" applyNumberFormat="1" applyBorder="1" applyAlignment="1">
      <alignment horizontal="center" vertical="center"/>
    </xf>
    <xf numFmtId="0" fontId="0" fillId="0" borderId="1" xfId="0" applyBorder="1" applyAlignment="1">
      <alignment horizontal="center" vertical="center"/>
    </xf>
    <xf numFmtId="0" fontId="37" fillId="8" borderId="12" xfId="0" applyFont="1" applyFill="1" applyBorder="1">
      <alignment vertical="center"/>
    </xf>
    <xf numFmtId="0" fontId="36" fillId="14" borderId="1" xfId="0" applyFont="1" applyFill="1" applyBorder="1">
      <alignment vertical="center"/>
    </xf>
    <xf numFmtId="0" fontId="36" fillId="14" borderId="0" xfId="0" applyFont="1" applyFill="1">
      <alignment vertical="center"/>
    </xf>
    <xf numFmtId="0" fontId="37" fillId="14" borderId="0" xfId="0" applyFont="1" applyFill="1">
      <alignment vertical="center"/>
    </xf>
    <xf numFmtId="14" fontId="0" fillId="0" borderId="1" xfId="0" applyNumberFormat="1" applyBorder="1">
      <alignment vertical="center"/>
    </xf>
    <xf numFmtId="49" fontId="41" fillId="12" borderId="1" xfId="0" applyNumberFormat="1" applyFont="1" applyFill="1" applyBorder="1" applyAlignment="1">
      <alignment horizontal="center" vertical="center"/>
    </xf>
    <xf numFmtId="0" fontId="0" fillId="0" borderId="0" xfId="0" applyAlignment="1">
      <alignment vertical="center" shrinkToFit="1"/>
    </xf>
    <xf numFmtId="0" fontId="0" fillId="13" borderId="0" xfId="0" applyFill="1">
      <alignment vertical="center"/>
    </xf>
    <xf numFmtId="0" fontId="0" fillId="0" borderId="0" xfId="0" applyAlignment="1">
      <alignment horizontal="center" vertical="center"/>
    </xf>
    <xf numFmtId="49" fontId="36" fillId="12" borderId="1" xfId="0" applyNumberFormat="1" applyFont="1" applyFill="1" applyBorder="1" applyAlignment="1">
      <alignment horizontal="center" vertical="center"/>
    </xf>
    <xf numFmtId="0" fontId="0" fillId="15" borderId="1" xfId="0" applyFill="1" applyBorder="1" applyAlignment="1">
      <alignment horizontal="center" vertical="center"/>
    </xf>
    <xf numFmtId="0" fontId="0" fillId="0" borderId="1" xfId="0" applyBorder="1" applyAlignment="1">
      <alignment horizontal="left" vertical="center"/>
    </xf>
    <xf numFmtId="0" fontId="0" fillId="16" borderId="1" xfId="0" applyFill="1" applyBorder="1" applyAlignment="1">
      <alignment horizontal="center" vertical="center"/>
    </xf>
    <xf numFmtId="49" fontId="0" fillId="0" borderId="1" xfId="0" applyNumberFormat="1" applyBorder="1" applyAlignment="1">
      <alignment horizontal="left" vertical="center"/>
    </xf>
    <xf numFmtId="0" fontId="39" fillId="0" borderId="11" xfId="0" applyFont="1" applyBorder="1" applyAlignment="1">
      <alignment horizontal="center" vertical="center" wrapText="1"/>
    </xf>
    <xf numFmtId="0" fontId="36" fillId="12" borderId="1" xfId="0" applyFont="1" applyFill="1" applyBorder="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5" fillId="0" borderId="0" xfId="0" applyFont="1">
      <alignment vertical="center"/>
    </xf>
    <xf numFmtId="0" fontId="8" fillId="0" borderId="0" xfId="0" applyFont="1">
      <alignment vertical="center"/>
    </xf>
    <xf numFmtId="0" fontId="17" fillId="0" borderId="0" xfId="0" applyFont="1">
      <alignment vertical="center"/>
    </xf>
    <xf numFmtId="0" fontId="17" fillId="0" borderId="5" xfId="0" applyFont="1" applyBorder="1">
      <alignment vertical="center"/>
    </xf>
    <xf numFmtId="0" fontId="5" fillId="0" borderId="0" xfId="0" applyFont="1" applyAlignment="1">
      <alignment vertical="center" textRotation="255"/>
    </xf>
    <xf numFmtId="0" fontId="5" fillId="0" borderId="0" xfId="0" applyFont="1" applyAlignment="1">
      <alignment horizontal="center" vertical="center"/>
    </xf>
    <xf numFmtId="0" fontId="14" fillId="0" borderId="0" xfId="0" applyFont="1">
      <alignment vertical="center"/>
    </xf>
    <xf numFmtId="0" fontId="5" fillId="0" borderId="0" xfId="0" applyFont="1" applyAlignment="1">
      <alignment vertical="center" wrapText="1"/>
    </xf>
    <xf numFmtId="0" fontId="17" fillId="0" borderId="3" xfId="0" applyFont="1" applyBorder="1">
      <alignment vertical="center"/>
    </xf>
    <xf numFmtId="0" fontId="25" fillId="2" borderId="0" xfId="0" applyFont="1" applyFill="1">
      <alignment vertical="center"/>
    </xf>
    <xf numFmtId="0" fontId="4" fillId="0" borderId="0" xfId="0" applyFont="1">
      <alignment vertical="center"/>
    </xf>
    <xf numFmtId="0" fontId="5" fillId="0" borderId="0" xfId="0" applyFont="1" applyAlignment="1"/>
    <xf numFmtId="0" fontId="20" fillId="0" borderId="0" xfId="0" applyFont="1" applyAlignment="1">
      <alignment vertical="center" wrapText="1"/>
    </xf>
    <xf numFmtId="0" fontId="5" fillId="0" borderId="0" xfId="0" applyFont="1" applyAlignment="1">
      <alignment vertical="top"/>
    </xf>
    <xf numFmtId="0" fontId="12" fillId="0" borderId="0" xfId="0" applyFont="1" applyAlignment="1">
      <alignment horizontal="distributed" vertical="center" wrapText="1" shrinkToFit="1"/>
    </xf>
    <xf numFmtId="0" fontId="14" fillId="0" borderId="0" xfId="0" applyFont="1" applyAlignment="1">
      <alignment horizontal="center" vertical="center"/>
    </xf>
    <xf numFmtId="0" fontId="17" fillId="0" borderId="0" xfId="0" applyFont="1" applyAlignment="1">
      <alignment horizontal="center" vertical="center" wrapText="1"/>
    </xf>
    <xf numFmtId="0" fontId="5" fillId="0" borderId="0" xfId="0" applyFont="1" applyAlignment="1">
      <alignment horizontal="left" vertical="center"/>
    </xf>
    <xf numFmtId="0" fontId="17" fillId="0" borderId="0" xfId="0" applyFont="1" applyAlignment="1">
      <alignment horizontal="center" vertical="center"/>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center" vertical="center" shrinkToFit="1"/>
    </xf>
    <xf numFmtId="0" fontId="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0" xfId="0" applyFont="1" applyAlignment="1">
      <alignment horizontal="center" vertical="center"/>
    </xf>
    <xf numFmtId="0" fontId="5" fillId="0" borderId="5" xfId="0" applyFont="1" applyBorder="1" applyAlignment="1">
      <alignment horizontal="center" vertical="center"/>
    </xf>
    <xf numFmtId="0" fontId="5" fillId="0" borderId="13"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6" fillId="0" borderId="7" xfId="0" applyFont="1" applyBorder="1">
      <alignment vertical="center"/>
    </xf>
    <xf numFmtId="0" fontId="6" fillId="0" borderId="8" xfId="0" applyFont="1" applyBorder="1">
      <alignment vertical="center"/>
    </xf>
    <xf numFmtId="0" fontId="16" fillId="0" borderId="8" xfId="0" applyFont="1" applyBorder="1" applyAlignment="1">
      <alignment vertical="center" shrinkToFit="1"/>
    </xf>
    <xf numFmtId="0" fontId="16" fillId="17" borderId="8" xfId="0" applyFont="1" applyFill="1" applyBorder="1" applyAlignment="1">
      <alignment vertical="center" shrinkToFit="1"/>
    </xf>
    <xf numFmtId="0" fontId="16" fillId="17" borderId="8" xfId="0" applyFont="1" applyFill="1" applyBorder="1" applyAlignment="1">
      <alignment horizontal="right" vertical="center"/>
    </xf>
    <xf numFmtId="0" fontId="16" fillId="17" borderId="9" xfId="0" applyFont="1" applyFill="1" applyBorder="1">
      <alignment vertical="center"/>
    </xf>
    <xf numFmtId="0" fontId="5" fillId="0" borderId="10" xfId="0" applyFont="1" applyBorder="1" applyAlignment="1">
      <alignment horizontal="center" vertical="center"/>
    </xf>
    <xf numFmtId="0" fontId="13" fillId="0" borderId="0" xfId="0" applyFont="1" applyAlignment="1">
      <alignment horizontal="center" vertical="center"/>
    </xf>
    <xf numFmtId="0" fontId="15" fillId="3" borderId="23" xfId="0"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15" fillId="3" borderId="24" xfId="0" applyFont="1" applyFill="1" applyBorder="1" applyAlignment="1" applyProtection="1">
      <alignment horizontal="center" vertical="center"/>
      <protection locked="0"/>
    </xf>
    <xf numFmtId="0" fontId="15" fillId="3" borderId="30" xfId="0" applyFont="1" applyFill="1" applyBorder="1" applyAlignment="1" applyProtection="1">
      <alignment horizontal="center" vertical="center"/>
      <protection locked="0"/>
    </xf>
    <xf numFmtId="0" fontId="15" fillId="3" borderId="24" xfId="0" applyFont="1" applyFill="1" applyBorder="1" applyAlignment="1" applyProtection="1">
      <alignment horizontal="center" vertical="center" wrapText="1"/>
      <protection locked="0"/>
    </xf>
    <xf numFmtId="0" fontId="18" fillId="3" borderId="14" xfId="0" applyFont="1" applyFill="1" applyBorder="1" applyAlignment="1" applyProtection="1">
      <alignment horizontal="center" vertical="center"/>
      <protection locked="0"/>
    </xf>
    <xf numFmtId="0" fontId="18" fillId="3" borderId="32" xfId="0" applyFont="1" applyFill="1" applyBorder="1" applyAlignment="1" applyProtection="1">
      <alignment horizontal="center" vertical="center"/>
      <protection locked="0"/>
    </xf>
    <xf numFmtId="0" fontId="18" fillId="3" borderId="16" xfId="0" applyFont="1" applyFill="1" applyBorder="1" applyAlignment="1" applyProtection="1">
      <alignment horizontal="center" vertical="center"/>
      <protection locked="0"/>
    </xf>
    <xf numFmtId="0" fontId="9" fillId="17" borderId="14" xfId="0" applyFont="1" applyFill="1" applyBorder="1" applyAlignment="1" applyProtection="1">
      <alignment horizontal="center" vertical="center"/>
      <protection locked="0"/>
    </xf>
    <xf numFmtId="0" fontId="9" fillId="17" borderId="16" xfId="0" applyFont="1" applyFill="1" applyBorder="1" applyAlignment="1" applyProtection="1">
      <alignment horizontal="center" vertical="center"/>
      <protection locked="0"/>
    </xf>
    <xf numFmtId="0" fontId="10" fillId="17" borderId="1" xfId="0" applyFont="1" applyFill="1" applyBorder="1" applyAlignment="1" applyProtection="1">
      <alignment horizontal="center" vertical="center"/>
      <protection locked="0"/>
    </xf>
    <xf numFmtId="0" fontId="10" fillId="17" borderId="14" xfId="0" applyFont="1" applyFill="1" applyBorder="1" applyAlignment="1" applyProtection="1">
      <alignment horizontal="center" vertical="center"/>
      <protection locked="0"/>
    </xf>
    <xf numFmtId="0" fontId="10" fillId="17" borderId="16" xfId="0" applyFont="1" applyFill="1" applyBorder="1" applyAlignment="1" applyProtection="1">
      <alignment horizontal="center" vertical="center"/>
      <protection locked="0"/>
    </xf>
    <xf numFmtId="0" fontId="18" fillId="17" borderId="14" xfId="0" applyFont="1" applyFill="1" applyBorder="1" applyAlignment="1" applyProtection="1">
      <alignment horizontal="center" vertical="center"/>
      <protection locked="0"/>
    </xf>
    <xf numFmtId="0" fontId="18" fillId="17" borderId="16" xfId="0" applyFont="1" applyFill="1" applyBorder="1" applyAlignment="1" applyProtection="1">
      <alignment horizontal="center" vertical="center"/>
      <protection locked="0"/>
    </xf>
    <xf numFmtId="14" fontId="5" fillId="0" borderId="0" xfId="0" applyNumberFormat="1" applyFont="1">
      <alignment vertical="center"/>
    </xf>
    <xf numFmtId="0" fontId="0" fillId="0" borderId="1" xfId="0" applyBorder="1" applyAlignment="1">
      <alignment horizontal="left" vertical="center" wrapText="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textRotation="255" shrinkToFit="1"/>
      <protection hidden="1"/>
    </xf>
    <xf numFmtId="176" fontId="45" fillId="5" borderId="1" xfId="0" applyNumberFormat="1" applyFont="1" applyFill="1" applyBorder="1" applyProtection="1">
      <alignment vertical="center"/>
      <protection hidden="1"/>
    </xf>
    <xf numFmtId="176" fontId="45" fillId="5" borderId="15" xfId="0" applyNumberFormat="1" applyFont="1" applyFill="1" applyBorder="1" applyProtection="1">
      <alignment vertical="center"/>
      <protection hidden="1"/>
    </xf>
    <xf numFmtId="0" fontId="2" fillId="0" borderId="0" xfId="0" applyFont="1" applyAlignment="1">
      <alignment horizontal="center" vertical="center"/>
    </xf>
    <xf numFmtId="0" fontId="17" fillId="3" borderId="2"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30" xfId="0" applyFont="1" applyFill="1" applyBorder="1" applyAlignment="1" applyProtection="1">
      <alignment horizontal="center" vertical="center"/>
      <protection locked="0"/>
    </xf>
    <xf numFmtId="0" fontId="17" fillId="3" borderId="49" xfId="0" applyFont="1" applyFill="1" applyBorder="1" applyAlignment="1" applyProtection="1">
      <alignment horizontal="center" vertical="center"/>
      <protection locked="0"/>
    </xf>
    <xf numFmtId="0" fontId="17" fillId="3" borderId="29"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9" xfId="0" applyFont="1" applyFill="1" applyBorder="1" applyAlignment="1" applyProtection="1">
      <alignment horizontal="center" vertical="center"/>
      <protection locked="0"/>
    </xf>
    <xf numFmtId="0" fontId="43" fillId="3" borderId="2" xfId="0" applyFont="1" applyFill="1" applyBorder="1" applyAlignment="1" applyProtection="1">
      <alignment horizontal="center" vertical="center"/>
      <protection locked="0"/>
    </xf>
    <xf numFmtId="0" fontId="43" fillId="3" borderId="3" xfId="0"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43" fillId="3" borderId="5" xfId="0" applyFont="1" applyFill="1" applyBorder="1" applyAlignment="1" applyProtection="1">
      <alignment horizontal="center" vertical="center"/>
      <protection locked="0"/>
    </xf>
    <xf numFmtId="0" fontId="43" fillId="3" borderId="0" xfId="0" applyFont="1" applyFill="1" applyAlignment="1" applyProtection="1">
      <alignment horizontal="center" vertical="center"/>
      <protection locked="0"/>
    </xf>
    <xf numFmtId="0" fontId="43" fillId="3" borderId="6" xfId="0" applyFont="1" applyFill="1" applyBorder="1" applyAlignment="1" applyProtection="1">
      <alignment horizontal="center" vertical="center"/>
      <protection locked="0"/>
    </xf>
    <xf numFmtId="0" fontId="43" fillId="3" borderId="7" xfId="0" applyFont="1" applyFill="1" applyBorder="1" applyAlignment="1" applyProtection="1">
      <alignment horizontal="center" vertical="center"/>
      <protection locked="0"/>
    </xf>
    <xf numFmtId="0" fontId="43" fillId="3" borderId="8" xfId="0" applyFont="1" applyFill="1" applyBorder="1" applyAlignment="1" applyProtection="1">
      <alignment horizontal="center" vertical="center"/>
      <protection locked="0"/>
    </xf>
    <xf numFmtId="0" fontId="43" fillId="3" borderId="9" xfId="0" applyFont="1" applyFill="1" applyBorder="1" applyAlignment="1" applyProtection="1">
      <alignment horizontal="center" vertical="center"/>
      <protection locked="0"/>
    </xf>
    <xf numFmtId="0" fontId="3" fillId="0" borderId="50"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6" fillId="0" borderId="12" xfId="0" applyFont="1" applyBorder="1" applyAlignment="1">
      <alignment horizontal="center" vertical="center" shrinkToFit="1"/>
    </xf>
    <xf numFmtId="0" fontId="6" fillId="0" borderId="10" xfId="0" applyFont="1" applyBorder="1" applyAlignment="1">
      <alignment horizontal="center" vertical="center" shrinkToFit="1"/>
    </xf>
    <xf numFmtId="0" fontId="13" fillId="3" borderId="12" xfId="0" applyFont="1" applyFill="1" applyBorder="1" applyAlignment="1" applyProtection="1">
      <alignment horizontal="center" vertical="center" shrinkToFit="1"/>
      <protection locked="0"/>
    </xf>
    <xf numFmtId="0" fontId="13" fillId="3" borderId="13" xfId="0" applyFont="1" applyFill="1" applyBorder="1" applyAlignment="1" applyProtection="1">
      <alignment horizontal="center" vertical="center" shrinkToFit="1"/>
      <protection locked="0"/>
    </xf>
    <xf numFmtId="0" fontId="13" fillId="3" borderId="10" xfId="0" applyFont="1" applyFill="1" applyBorder="1" applyAlignment="1" applyProtection="1">
      <alignment horizontal="center" vertical="center" shrinkToFit="1"/>
      <protection locked="0"/>
    </xf>
    <xf numFmtId="0" fontId="5" fillId="0" borderId="12"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25" fillId="2" borderId="8" xfId="0" applyFont="1" applyFill="1" applyBorder="1" applyAlignment="1">
      <alignment horizontal="center" vertical="center"/>
    </xf>
    <xf numFmtId="0" fontId="4" fillId="0" borderId="0" xfId="0" applyFont="1" applyAlignment="1">
      <alignment horizontal="center" vertical="center"/>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4" fillId="0" borderId="1"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distributed" vertical="center"/>
    </xf>
    <xf numFmtId="0" fontId="20" fillId="3" borderId="33" xfId="0" applyFont="1" applyFill="1" applyBorder="1" applyAlignment="1" applyProtection="1">
      <alignment horizontal="center" vertical="center" wrapText="1"/>
      <protection locked="0"/>
    </xf>
    <xf numFmtId="0" fontId="20" fillId="3" borderId="31"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0" fillId="3" borderId="46" xfId="0" applyFont="1" applyFill="1" applyBorder="1" applyAlignment="1" applyProtection="1">
      <alignment horizontal="center" vertical="center" wrapText="1"/>
      <protection locked="0"/>
    </xf>
    <xf numFmtId="0" fontId="20" fillId="3" borderId="0" xfId="0" applyFont="1" applyFill="1" applyAlignment="1" applyProtection="1">
      <alignment horizontal="center" vertical="center" wrapText="1"/>
      <protection locked="0"/>
    </xf>
    <xf numFmtId="0" fontId="20" fillId="3" borderId="45" xfId="0" applyFont="1" applyFill="1" applyBorder="1" applyAlignment="1" applyProtection="1">
      <alignment horizontal="center" vertical="center" wrapText="1"/>
      <protection locked="0"/>
    </xf>
    <xf numFmtId="0" fontId="20" fillId="3" borderId="38"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0" fillId="3" borderId="47" xfId="0" applyFont="1" applyFill="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5" fillId="2" borderId="12" xfId="0" applyFont="1" applyFill="1" applyBorder="1" applyAlignment="1">
      <alignment horizontal="center" vertical="center"/>
    </xf>
    <xf numFmtId="0" fontId="25" fillId="2" borderId="13" xfId="0" applyFont="1" applyFill="1" applyBorder="1" applyAlignment="1">
      <alignment horizontal="center" vertical="center"/>
    </xf>
    <xf numFmtId="0" fontId="25" fillId="2" borderId="10" xfId="0" applyFont="1" applyFill="1" applyBorder="1" applyAlignment="1">
      <alignment horizontal="center" vertical="center"/>
    </xf>
    <xf numFmtId="0" fontId="43" fillId="17" borderId="1"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15" fillId="17" borderId="2" xfId="0" applyFont="1" applyFill="1" applyBorder="1" applyAlignment="1" applyProtection="1">
      <alignment horizontal="center" vertical="center"/>
      <protection locked="0"/>
    </xf>
    <xf numFmtId="0" fontId="15" fillId="17" borderId="4" xfId="0" applyFont="1" applyFill="1" applyBorder="1" applyAlignment="1" applyProtection="1">
      <alignment horizontal="center" vertical="center"/>
      <protection locked="0"/>
    </xf>
    <xf numFmtId="0" fontId="15" fillId="17" borderId="7" xfId="0" applyFont="1" applyFill="1" applyBorder="1" applyAlignment="1" applyProtection="1">
      <alignment horizontal="center" vertical="center"/>
      <protection locked="0"/>
    </xf>
    <xf numFmtId="0" fontId="15" fillId="17" borderId="9" xfId="0" applyFont="1" applyFill="1" applyBorder="1" applyAlignment="1" applyProtection="1">
      <alignment horizontal="center" vertical="center"/>
      <protection locked="0"/>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5" fillId="0" borderId="13"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0" xfId="0" applyFont="1" applyBorder="1" applyAlignment="1">
      <alignment horizontal="center" vertical="center" shrinkToFit="1"/>
    </xf>
    <xf numFmtId="0" fontId="14" fillId="3" borderId="1"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3" borderId="13" xfId="0" applyFont="1" applyFill="1" applyBorder="1" applyAlignment="1" applyProtection="1">
      <alignment horizontal="left" vertical="center" shrinkToFit="1"/>
      <protection locked="0"/>
    </xf>
    <xf numFmtId="0" fontId="14" fillId="3" borderId="10" xfId="0" applyFont="1" applyFill="1" applyBorder="1" applyAlignment="1" applyProtection="1">
      <alignment horizontal="left" vertical="center" shrinkToFit="1"/>
      <protection locked="0"/>
    </xf>
    <xf numFmtId="0" fontId="14" fillId="17"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5" fillId="0" borderId="0" xfId="0" applyFont="1" applyAlignment="1">
      <alignment horizontal="center" vertical="center" shrinkToFit="1"/>
    </xf>
    <xf numFmtId="49" fontId="15" fillId="3" borderId="12" xfId="0" applyNumberFormat="1" applyFont="1" applyFill="1" applyBorder="1" applyAlignment="1" applyProtection="1">
      <alignment horizontal="center" vertical="center"/>
      <protection locked="0"/>
    </xf>
    <xf numFmtId="49" fontId="15" fillId="3" borderId="13" xfId="0" applyNumberFormat="1" applyFont="1" applyFill="1" applyBorder="1" applyAlignment="1" applyProtection="1">
      <alignment horizontal="center" vertical="center"/>
      <protection locked="0"/>
    </xf>
    <xf numFmtId="49" fontId="15" fillId="3" borderId="10"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4" fillId="3" borderId="19" xfId="0" applyFont="1" applyFill="1" applyBorder="1" applyProtection="1">
      <alignment vertical="center"/>
      <protection locked="0"/>
    </xf>
    <xf numFmtId="0" fontId="15" fillId="3" borderId="20" xfId="0" applyFont="1" applyFill="1" applyBorder="1" applyAlignment="1" applyProtection="1">
      <alignment horizontal="center" vertical="center"/>
      <protection locked="0"/>
    </xf>
    <xf numFmtId="0" fontId="14" fillId="3" borderId="10" xfId="0" applyFont="1" applyFill="1" applyBorder="1" applyProtection="1">
      <alignment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13" xfId="0" applyFont="1" applyBorder="1" applyAlignment="1">
      <alignment horizontal="center" vertical="center" wrapText="1"/>
    </xf>
    <xf numFmtId="0" fontId="5" fillId="0" borderId="15"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6" fillId="0" borderId="15" xfId="0" applyFont="1" applyBorder="1" applyAlignment="1">
      <alignment horizontal="lef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5" fillId="3" borderId="0" xfId="0" applyNumberFormat="1" applyFont="1" applyFill="1" applyAlignment="1" applyProtection="1">
      <alignment horizontal="center" vertical="center"/>
      <protection locked="0"/>
    </xf>
    <xf numFmtId="49" fontId="15" fillId="3" borderId="6"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6" fillId="17" borderId="8" xfId="0" applyFont="1" applyFill="1" applyBorder="1" applyAlignment="1" applyProtection="1">
      <alignment horizontal="center" vertical="center" shrinkToFit="1"/>
      <protection locked="0"/>
    </xf>
    <xf numFmtId="0" fontId="6" fillId="0" borderId="2"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12" xfId="0" applyFont="1" applyBorder="1" applyAlignment="1">
      <alignment horizontal="center" vertical="center" wrapText="1"/>
    </xf>
    <xf numFmtId="0" fontId="6" fillId="0" borderId="10" xfId="0" applyFont="1" applyBorder="1" applyAlignment="1">
      <alignment horizontal="center" vertical="center"/>
    </xf>
    <xf numFmtId="0" fontId="18" fillId="3" borderId="12" xfId="0" applyFont="1" applyFill="1" applyBorder="1" applyAlignment="1" applyProtection="1">
      <alignment horizontal="left" vertical="center"/>
      <protection locked="0" hidden="1"/>
    </xf>
    <xf numFmtId="0" fontId="18" fillId="3" borderId="13" xfId="0" applyFont="1" applyFill="1" applyBorder="1" applyAlignment="1" applyProtection="1">
      <alignment horizontal="left" vertical="center"/>
      <protection locked="0" hidden="1"/>
    </xf>
    <xf numFmtId="0" fontId="18" fillId="3" borderId="10" xfId="0" applyFont="1" applyFill="1" applyBorder="1" applyAlignment="1" applyProtection="1">
      <alignment horizontal="left" vertical="center"/>
      <protection locked="0" hidden="1"/>
    </xf>
    <xf numFmtId="0" fontId="18" fillId="3" borderId="12" xfId="0" applyFont="1" applyFill="1" applyBorder="1" applyAlignment="1" applyProtection="1">
      <alignment horizontal="center" vertical="center"/>
      <protection locked="0"/>
    </xf>
    <xf numFmtId="0" fontId="18" fillId="3" borderId="10" xfId="0" applyFont="1" applyFill="1" applyBorder="1" applyAlignment="1" applyProtection="1">
      <alignment horizontal="center" vertical="center"/>
      <protection locked="0"/>
    </xf>
    <xf numFmtId="0" fontId="18" fillId="3" borderId="12" xfId="0" applyFont="1" applyFill="1" applyBorder="1" applyAlignment="1" applyProtection="1">
      <alignment horizontal="left" vertical="center"/>
      <protection locked="0"/>
    </xf>
    <xf numFmtId="0" fontId="18" fillId="3" borderId="13" xfId="0" applyFont="1" applyFill="1" applyBorder="1" applyAlignment="1" applyProtection="1">
      <alignment horizontal="left" vertical="center"/>
      <protection locked="0"/>
    </xf>
    <xf numFmtId="0" fontId="18" fillId="3" borderId="10" xfId="0" applyFont="1" applyFill="1" applyBorder="1" applyAlignment="1" applyProtection="1">
      <alignment horizontal="left" vertical="center"/>
      <protection locked="0"/>
    </xf>
    <xf numFmtId="0" fontId="6" fillId="0" borderId="15" xfId="0" applyFont="1" applyBorder="1" applyAlignment="1">
      <alignment horizontal="center" vertical="center" shrinkToFit="1"/>
    </xf>
    <xf numFmtId="0" fontId="6" fillId="0" borderId="11" xfId="0" applyFont="1" applyBorder="1" applyAlignment="1">
      <alignment horizontal="center" vertical="center" shrinkToFit="1"/>
    </xf>
    <xf numFmtId="0" fontId="5" fillId="0" borderId="5" xfId="0" applyFont="1" applyBorder="1" applyAlignment="1">
      <alignment horizontal="center" vertical="center"/>
    </xf>
    <xf numFmtId="0" fontId="5" fillId="0" borderId="0" xfId="0" applyFont="1" applyAlignment="1">
      <alignment horizontal="center" vertical="center" wrapText="1" shrinkToFit="1"/>
    </xf>
    <xf numFmtId="0" fontId="15" fillId="0" borderId="0" xfId="0" applyFont="1" applyAlignment="1">
      <alignment horizontal="center" vertical="center"/>
    </xf>
    <xf numFmtId="0" fontId="8" fillId="0" borderId="0" xfId="0" applyFont="1" applyAlignment="1">
      <alignment horizontal="center" vertical="center"/>
    </xf>
    <xf numFmtId="0" fontId="13" fillId="3" borderId="1"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protection locked="0"/>
    </xf>
    <xf numFmtId="0" fontId="10" fillId="3" borderId="23" xfId="0" applyFont="1" applyFill="1" applyBorder="1" applyAlignment="1" applyProtection="1">
      <alignment horizontal="center" vertical="center"/>
      <protection locked="0"/>
    </xf>
    <xf numFmtId="0" fontId="10" fillId="3" borderId="49" xfId="0" applyFont="1" applyFill="1" applyBorder="1" applyAlignment="1" applyProtection="1">
      <alignment horizontal="center" vertical="center"/>
      <protection locked="0"/>
    </xf>
    <xf numFmtId="0" fontId="10" fillId="3" borderId="84" xfId="0" applyFont="1" applyFill="1" applyBorder="1" applyAlignment="1" applyProtection="1">
      <alignment horizontal="center" vertical="center"/>
      <protection locked="0"/>
    </xf>
    <xf numFmtId="0" fontId="10" fillId="3" borderId="29" xfId="0" applyFont="1" applyFill="1" applyBorder="1" applyAlignment="1" applyProtection="1">
      <alignment horizontal="center" vertical="center"/>
      <protection locked="0"/>
    </xf>
    <xf numFmtId="0" fontId="10" fillId="3" borderId="85" xfId="0" applyFont="1" applyFill="1" applyBorder="1" applyAlignment="1" applyProtection="1">
      <alignment horizontal="center" vertical="center"/>
      <protection locked="0"/>
    </xf>
    <xf numFmtId="0" fontId="10" fillId="3" borderId="21" xfId="0" applyFont="1" applyFill="1" applyBorder="1" applyAlignment="1" applyProtection="1">
      <alignment horizontal="center" vertical="center"/>
      <protection locked="0"/>
    </xf>
    <xf numFmtId="0" fontId="10" fillId="3" borderId="28"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protection locked="0"/>
    </xf>
    <xf numFmtId="0" fontId="0" fillId="0" borderId="0" xfId="0">
      <alignment vertical="center"/>
    </xf>
    <xf numFmtId="0" fontId="11" fillId="0" borderId="14"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1" xfId="0" applyFont="1" applyBorder="1" applyAlignment="1">
      <alignment horizontal="center" vertical="center" shrinkToFit="1"/>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19" fillId="17" borderId="12" xfId="0" applyFont="1" applyFill="1" applyBorder="1" applyAlignment="1" applyProtection="1">
      <alignment horizontal="left" vertical="center"/>
      <protection locked="0"/>
    </xf>
    <xf numFmtId="0" fontId="19" fillId="17" borderId="13" xfId="0" applyFont="1" applyFill="1" applyBorder="1" applyAlignment="1" applyProtection="1">
      <alignment horizontal="left" vertical="center"/>
      <protection locked="0"/>
    </xf>
    <xf numFmtId="0" fontId="19" fillId="17" borderId="10" xfId="0" applyFont="1" applyFill="1" applyBorder="1" applyAlignment="1" applyProtection="1">
      <alignment horizontal="left" vertical="center"/>
      <protection locked="0"/>
    </xf>
    <xf numFmtId="0" fontId="5" fillId="0" borderId="15" xfId="0" applyFont="1" applyBorder="1" applyAlignment="1">
      <alignment horizontal="center" vertical="center" textRotation="255"/>
    </xf>
    <xf numFmtId="0" fontId="5" fillId="0" borderId="17"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10" fillId="17" borderId="12" xfId="0" applyFont="1" applyFill="1" applyBorder="1" applyAlignment="1" applyProtection="1">
      <alignment horizontal="center" vertical="center"/>
      <protection locked="0"/>
    </xf>
    <xf numFmtId="0" fontId="10" fillId="17" borderId="10" xfId="0" applyFont="1" applyFill="1" applyBorder="1" applyAlignment="1" applyProtection="1">
      <alignment horizontal="center" vertical="center"/>
      <protection locked="0"/>
    </xf>
    <xf numFmtId="0" fontId="13" fillId="0" borderId="2" xfId="0" applyFont="1" applyBorder="1" applyAlignment="1" applyProtection="1">
      <alignment horizontal="center" vertical="top" wrapText="1"/>
      <protection locked="0"/>
    </xf>
    <xf numFmtId="0" fontId="13" fillId="0" borderId="3" xfId="0" applyFont="1" applyBorder="1" applyAlignment="1" applyProtection="1">
      <alignment horizontal="center" vertical="top" wrapText="1"/>
      <protection locked="0"/>
    </xf>
    <xf numFmtId="0" fontId="13" fillId="0" borderId="4" xfId="0" applyFont="1" applyBorder="1" applyAlignment="1" applyProtection="1">
      <alignment horizontal="center" vertical="top" wrapText="1"/>
      <protection locked="0"/>
    </xf>
    <xf numFmtId="0" fontId="13" fillId="0" borderId="5" xfId="0" applyFont="1" applyBorder="1" applyAlignment="1" applyProtection="1">
      <alignment horizontal="center" vertical="top" wrapText="1"/>
      <protection locked="0"/>
    </xf>
    <xf numFmtId="0" fontId="13" fillId="0" borderId="0" xfId="0" applyFont="1" applyAlignment="1" applyProtection="1">
      <alignment horizontal="center" vertical="top" wrapText="1"/>
      <protection locked="0"/>
    </xf>
    <xf numFmtId="0" fontId="13" fillId="0" borderId="6" xfId="0" applyFont="1" applyBorder="1" applyAlignment="1" applyProtection="1">
      <alignment horizontal="center" vertical="top" wrapText="1"/>
      <protection locked="0"/>
    </xf>
    <xf numFmtId="0" fontId="13" fillId="0" borderId="7" xfId="0" applyFont="1" applyBorder="1" applyAlignment="1" applyProtection="1">
      <alignment horizontal="center" vertical="top" wrapText="1"/>
      <protection locked="0"/>
    </xf>
    <xf numFmtId="0" fontId="13" fillId="0" borderId="8" xfId="0" applyFont="1" applyBorder="1" applyAlignment="1" applyProtection="1">
      <alignment horizontal="center" vertical="top" wrapText="1"/>
      <protection locked="0"/>
    </xf>
    <xf numFmtId="0" fontId="13" fillId="0" borderId="9" xfId="0" applyFont="1" applyBorder="1" applyAlignment="1" applyProtection="1">
      <alignment horizontal="center" vertical="top" wrapText="1"/>
      <protection locked="0"/>
    </xf>
    <xf numFmtId="0" fontId="23" fillId="3" borderId="1" xfId="0" applyFont="1" applyFill="1" applyBorder="1" applyAlignment="1" applyProtection="1">
      <alignment horizontal="left" vertical="center"/>
      <protection locked="0"/>
    </xf>
    <xf numFmtId="0" fontId="5" fillId="0" borderId="4" xfId="0" applyFont="1" applyBorder="1" applyAlignment="1">
      <alignment horizontal="center" vertical="center" textRotation="255"/>
    </xf>
    <xf numFmtId="0" fontId="5" fillId="0" borderId="9" xfId="0" applyFont="1" applyBorder="1" applyAlignment="1">
      <alignment horizontal="center" vertical="center" textRotation="255"/>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23" fillId="17" borderId="12" xfId="0" applyFont="1" applyFill="1" applyBorder="1" applyAlignment="1" applyProtection="1">
      <alignment horizontal="center" vertical="center" wrapText="1"/>
      <protection locked="0"/>
    </xf>
    <xf numFmtId="0" fontId="23" fillId="17" borderId="10" xfId="0"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17" fillId="3" borderId="7"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shrinkToFit="1"/>
      <protection locked="0"/>
    </xf>
    <xf numFmtId="0" fontId="17" fillId="3" borderId="9"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wrapText="1"/>
      <protection locked="0"/>
    </xf>
    <xf numFmtId="0" fontId="5" fillId="0" borderId="3"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15" fillId="0" borderId="18" xfId="0" applyFont="1" applyBorder="1" applyAlignment="1">
      <alignment horizontal="center" vertical="center"/>
    </xf>
    <xf numFmtId="0" fontId="15" fillId="0" borderId="25" xfId="0" applyFont="1" applyBorder="1" applyAlignment="1">
      <alignment horizontal="center" vertical="center"/>
    </xf>
    <xf numFmtId="0" fontId="6" fillId="0" borderId="33" xfId="0" applyFont="1" applyBorder="1" applyAlignment="1">
      <alignment horizontal="left" vertical="center" wrapText="1"/>
    </xf>
    <xf numFmtId="0" fontId="6" fillId="0" borderId="31" xfId="0" applyFont="1" applyBorder="1" applyAlignment="1">
      <alignment horizontal="left" vertical="center" wrapText="1"/>
    </xf>
    <xf numFmtId="0" fontId="6" fillId="0" borderId="38" xfId="0" applyFont="1" applyBorder="1" applyAlignment="1">
      <alignment horizontal="left" vertical="center" wrapText="1"/>
    </xf>
    <xf numFmtId="0" fontId="6" fillId="0" borderId="39" xfId="0" applyFont="1" applyBorder="1" applyAlignment="1">
      <alignment horizontal="left"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24" fillId="3" borderId="34" xfId="0" applyFont="1" applyFill="1" applyBorder="1" applyAlignment="1" applyProtection="1">
      <alignment horizontal="center" vertical="center"/>
      <protection locked="0"/>
    </xf>
    <xf numFmtId="0" fontId="24" fillId="3" borderId="35" xfId="0" applyFont="1" applyFill="1" applyBorder="1" applyAlignment="1" applyProtection="1">
      <alignment horizontal="center" vertical="center"/>
      <protection locked="0"/>
    </xf>
    <xf numFmtId="0" fontId="24" fillId="3" borderId="37" xfId="0" applyFont="1" applyFill="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24" fillId="3" borderId="40" xfId="0" applyFont="1" applyFill="1" applyBorder="1" applyAlignment="1" applyProtection="1">
      <alignment horizontal="center" vertical="center"/>
      <protection locked="0"/>
    </xf>
    <xf numFmtId="0" fontId="24" fillId="3" borderId="41" xfId="0" applyFont="1" applyFill="1" applyBorder="1" applyAlignment="1" applyProtection="1">
      <alignment horizontal="center" vertical="center"/>
      <protection locked="0"/>
    </xf>
    <xf numFmtId="0" fontId="24" fillId="3" borderId="43" xfId="0" applyFont="1" applyFill="1" applyBorder="1" applyAlignment="1" applyProtection="1">
      <alignment horizontal="center" vertical="center"/>
      <protection locked="0"/>
    </xf>
    <xf numFmtId="0" fontId="13" fillId="0" borderId="12" xfId="0" applyFont="1" applyBorder="1" applyAlignment="1">
      <alignment horizontal="center" vertical="center" shrinkToFit="1"/>
    </xf>
    <xf numFmtId="0" fontId="13" fillId="0" borderId="10" xfId="0" applyFont="1" applyBorder="1" applyAlignment="1">
      <alignment horizontal="center" vertical="center" shrinkToFit="1"/>
    </xf>
    <xf numFmtId="0" fontId="21" fillId="3" borderId="12" xfId="0" applyFont="1" applyFill="1" applyBorder="1" applyAlignment="1" applyProtection="1">
      <alignment horizontal="center" vertical="center" shrinkToFit="1"/>
      <protection locked="0"/>
    </xf>
    <xf numFmtId="0" fontId="21" fillId="3" borderId="13" xfId="0" applyFont="1" applyFill="1" applyBorder="1" applyAlignment="1" applyProtection="1">
      <alignment horizontal="center" vertical="center" shrinkToFit="1"/>
      <protection locked="0"/>
    </xf>
    <xf numFmtId="0" fontId="21" fillId="3" borderId="10"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shrinkToFit="1"/>
      <protection locked="0"/>
    </xf>
    <xf numFmtId="0" fontId="13" fillId="0" borderId="13"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60" xfId="0" applyFont="1" applyBorder="1" applyAlignment="1">
      <alignment horizontal="left" vertical="top"/>
    </xf>
    <xf numFmtId="0" fontId="46" fillId="0" borderId="5" xfId="0" applyFont="1" applyBorder="1" applyAlignment="1" applyProtection="1">
      <alignment horizontal="center" vertical="top" shrinkToFit="1"/>
      <protection locked="0"/>
    </xf>
    <xf numFmtId="0" fontId="46" fillId="0" borderId="0" xfId="0" applyFont="1" applyAlignment="1" applyProtection="1">
      <alignment horizontal="center" vertical="top" shrinkToFit="1"/>
      <protection locked="0"/>
    </xf>
    <xf numFmtId="0" fontId="46" fillId="0" borderId="45" xfId="0" applyFont="1" applyBorder="1" applyAlignment="1" applyProtection="1">
      <alignment horizontal="center" vertical="top" shrinkToFit="1"/>
      <protection locked="0"/>
    </xf>
    <xf numFmtId="0" fontId="46" fillId="0" borderId="7" xfId="0" applyFont="1" applyBorder="1" applyAlignment="1" applyProtection="1">
      <alignment horizontal="center" vertical="top" shrinkToFit="1"/>
      <protection locked="0"/>
    </xf>
    <xf numFmtId="0" fontId="46" fillId="0" borderId="8" xfId="0" applyFont="1" applyBorder="1" applyAlignment="1" applyProtection="1">
      <alignment horizontal="center" vertical="top" shrinkToFit="1"/>
      <protection locked="0"/>
    </xf>
    <xf numFmtId="0" fontId="46" fillId="0" borderId="62" xfId="0" applyFont="1" applyBorder="1" applyAlignment="1" applyProtection="1">
      <alignment horizontal="center" vertical="top" shrinkToFit="1"/>
      <protection locked="0"/>
    </xf>
    <xf numFmtId="0" fontId="11" fillId="0" borderId="10" xfId="0" applyFont="1" applyBorder="1" applyAlignment="1">
      <alignment horizontal="center" vertical="center"/>
    </xf>
    <xf numFmtId="0" fontId="3" fillId="0" borderId="80" xfId="0" applyFont="1" applyBorder="1" applyAlignment="1" applyProtection="1">
      <alignment horizontal="center" vertical="center"/>
      <protection hidden="1"/>
    </xf>
    <xf numFmtId="0" fontId="3" fillId="0" borderId="81" xfId="0" applyFont="1" applyBorder="1" applyAlignment="1" applyProtection="1">
      <alignment horizontal="center" vertical="center"/>
      <protection hidden="1"/>
    </xf>
    <xf numFmtId="0" fontId="3" fillId="0" borderId="82" xfId="0" applyFont="1" applyBorder="1" applyAlignment="1" applyProtection="1">
      <alignment horizontal="center" vertical="center"/>
      <protection hidden="1"/>
    </xf>
    <xf numFmtId="0" fontId="34" fillId="0" borderId="70" xfId="0" applyFont="1" applyBorder="1" applyAlignment="1" applyProtection="1">
      <alignment horizontal="left" vertical="center" shrinkToFit="1"/>
      <protection locked="0"/>
    </xf>
    <xf numFmtId="0" fontId="34" fillId="0" borderId="71" xfId="0" applyFont="1" applyBorder="1" applyAlignment="1" applyProtection="1">
      <alignment horizontal="left" vertical="center" shrinkToFit="1"/>
      <protection locked="0"/>
    </xf>
    <xf numFmtId="0" fontId="34" fillId="0" borderId="72" xfId="0" applyFont="1" applyBorder="1" applyAlignment="1" applyProtection="1">
      <alignment horizontal="left" vertical="center" shrinkToFit="1"/>
      <protection locked="0"/>
    </xf>
    <xf numFmtId="0" fontId="34" fillId="0" borderId="73" xfId="0" applyFont="1" applyBorder="1" applyAlignment="1" applyProtection="1">
      <alignment horizontal="left" vertical="center" shrinkToFit="1"/>
      <protection locked="0"/>
    </xf>
    <xf numFmtId="0" fontId="34" fillId="0" borderId="74" xfId="0" applyFont="1" applyBorder="1" applyAlignment="1" applyProtection="1">
      <alignment horizontal="left" vertical="center" shrinkToFit="1"/>
      <protection locked="0"/>
    </xf>
    <xf numFmtId="0" fontId="25" fillId="6" borderId="3" xfId="0" applyFont="1" applyFill="1" applyBorder="1" applyAlignment="1">
      <alignment horizontal="left" vertical="center" wrapText="1"/>
    </xf>
    <xf numFmtId="0" fontId="25" fillId="6" borderId="8" xfId="0" applyFont="1" applyFill="1" applyBorder="1" applyAlignment="1">
      <alignment horizontal="left" vertical="center" wrapText="1"/>
    </xf>
    <xf numFmtId="0" fontId="25" fillId="6" borderId="4" xfId="0" applyFont="1" applyFill="1" applyBorder="1" applyAlignment="1">
      <alignment horizontal="center" vertical="center" textRotation="255" wrapText="1"/>
    </xf>
    <xf numFmtId="0" fontId="0" fillId="0" borderId="6" xfId="0" applyBorder="1">
      <alignment vertical="center"/>
    </xf>
    <xf numFmtId="0" fontId="0" fillId="0" borderId="54" xfId="0" applyBorder="1">
      <alignment vertical="center"/>
    </xf>
    <xf numFmtId="0" fontId="25" fillId="7" borderId="12" xfId="0" applyFont="1" applyFill="1" applyBorder="1" applyAlignment="1">
      <alignment horizontal="center" vertical="center"/>
    </xf>
    <xf numFmtId="0" fontId="0" fillId="7" borderId="13" xfId="0" applyFill="1" applyBorder="1" applyAlignment="1">
      <alignment horizontal="center" vertical="center"/>
    </xf>
    <xf numFmtId="0" fontId="0" fillId="7" borderId="63" xfId="0" applyFill="1" applyBorder="1" applyAlignment="1">
      <alignment horizontal="center" vertical="center"/>
    </xf>
    <xf numFmtId="0" fontId="25" fillId="7" borderId="64" xfId="0" applyFont="1" applyFill="1" applyBorder="1" applyAlignment="1">
      <alignment horizontal="center" vertical="center"/>
    </xf>
    <xf numFmtId="0" fontId="0" fillId="7" borderId="53" xfId="0" applyFill="1" applyBorder="1" applyAlignment="1">
      <alignment horizontal="center" vertical="center"/>
    </xf>
    <xf numFmtId="0" fontId="34" fillId="0" borderId="65" xfId="0" applyFont="1" applyBorder="1" applyAlignment="1" applyProtection="1">
      <alignment horizontal="left" vertical="center" shrinkToFit="1"/>
      <protection locked="0"/>
    </xf>
    <xf numFmtId="0" fontId="0" fillId="0" borderId="66" xfId="0" applyBorder="1" applyAlignment="1" applyProtection="1">
      <alignment horizontal="left" vertical="center" shrinkToFit="1"/>
      <protection locked="0"/>
    </xf>
    <xf numFmtId="0" fontId="0" fillId="0" borderId="67" xfId="0" applyBorder="1" applyAlignment="1" applyProtection="1">
      <alignment horizontal="left" vertical="center" shrinkToFit="1"/>
      <protection locked="0"/>
    </xf>
    <xf numFmtId="0" fontId="34" fillId="0" borderId="68" xfId="0" applyFont="1" applyBorder="1" applyAlignment="1" applyProtection="1">
      <alignment horizontal="left" vertical="center" shrinkToFit="1"/>
      <protection locked="0"/>
    </xf>
    <xf numFmtId="0" fontId="0" fillId="0" borderId="69" xfId="0" applyBorder="1" applyAlignment="1" applyProtection="1">
      <alignment horizontal="left" vertical="center" shrinkToFit="1"/>
      <protection locked="0"/>
    </xf>
    <xf numFmtId="0" fontId="35" fillId="0" borderId="46" xfId="0" applyFont="1" applyBorder="1" applyAlignment="1" applyProtection="1">
      <alignment horizontal="left" vertical="top" wrapText="1"/>
      <protection locked="0"/>
    </xf>
    <xf numFmtId="0" fontId="35" fillId="0" borderId="0" xfId="0" applyFont="1" applyAlignment="1" applyProtection="1">
      <alignment horizontal="left" vertical="top" wrapText="1"/>
      <protection locked="0"/>
    </xf>
    <xf numFmtId="0" fontId="35" fillId="0" borderId="45" xfId="0" applyFont="1" applyBorder="1" applyAlignment="1" applyProtection="1">
      <alignment horizontal="left" vertical="top" wrapText="1"/>
      <protection locked="0"/>
    </xf>
    <xf numFmtId="0" fontId="35" fillId="0" borderId="38" xfId="0" applyFont="1" applyBorder="1" applyAlignment="1" applyProtection="1">
      <alignment horizontal="left" vertical="top" wrapText="1"/>
      <protection locked="0"/>
    </xf>
    <xf numFmtId="0" fontId="35" fillId="0" borderId="39" xfId="0" applyFont="1" applyBorder="1" applyAlignment="1" applyProtection="1">
      <alignment horizontal="left" vertical="top" wrapText="1"/>
      <protection locked="0"/>
    </xf>
    <xf numFmtId="0" fontId="35" fillId="0" borderId="47" xfId="0" applyFont="1" applyBorder="1" applyAlignment="1" applyProtection="1">
      <alignment horizontal="left" vertical="top" wrapText="1"/>
      <protection locked="0"/>
    </xf>
    <xf numFmtId="0" fontId="33" fillId="0" borderId="59" xfId="0" applyFont="1" applyBorder="1" applyAlignment="1" applyProtection="1">
      <alignment horizontal="left" vertical="top" wrapText="1"/>
      <protection locked="0"/>
    </xf>
    <xf numFmtId="0" fontId="33" fillId="0" borderId="3" xfId="0" applyFont="1" applyBorder="1" applyAlignment="1" applyProtection="1">
      <alignment horizontal="left" vertical="top" wrapText="1"/>
      <protection locked="0"/>
    </xf>
    <xf numFmtId="0" fontId="33" fillId="0" borderId="60" xfId="0" applyFont="1" applyBorder="1" applyAlignment="1" applyProtection="1">
      <alignment horizontal="left" vertical="top" wrapText="1"/>
      <protection locked="0"/>
    </xf>
    <xf numFmtId="0" fontId="33" fillId="0" borderId="46" xfId="0" applyFont="1" applyBorder="1" applyAlignment="1" applyProtection="1">
      <alignment horizontal="left" vertical="top" wrapText="1"/>
      <protection locked="0"/>
    </xf>
    <xf numFmtId="0" fontId="33" fillId="0" borderId="0" xfId="0" applyFont="1" applyAlignment="1" applyProtection="1">
      <alignment horizontal="left" vertical="top" wrapText="1"/>
      <protection locked="0"/>
    </xf>
    <xf numFmtId="0" fontId="33" fillId="0" borderId="45" xfId="0" applyFont="1" applyBorder="1" applyAlignment="1" applyProtection="1">
      <alignment horizontal="left" vertical="top" wrapText="1"/>
      <protection locked="0"/>
    </xf>
    <xf numFmtId="0" fontId="33" fillId="0" borderId="38" xfId="0" applyFont="1" applyBorder="1" applyAlignment="1" applyProtection="1">
      <alignment horizontal="left" vertical="top" wrapText="1"/>
      <protection locked="0"/>
    </xf>
    <xf numFmtId="0" fontId="33" fillId="0" borderId="39" xfId="0" applyFont="1" applyBorder="1" applyAlignment="1" applyProtection="1">
      <alignment horizontal="left" vertical="top" wrapText="1"/>
      <protection locked="0"/>
    </xf>
    <xf numFmtId="0" fontId="33" fillId="0" borderId="47" xfId="0" applyFont="1" applyBorder="1" applyAlignment="1" applyProtection="1">
      <alignment horizontal="left" vertical="top" wrapText="1"/>
      <protection locked="0"/>
    </xf>
    <xf numFmtId="0" fontId="34" fillId="0" borderId="75" xfId="0" applyFont="1"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0" fillId="0" borderId="77" xfId="0" applyBorder="1" applyAlignment="1" applyProtection="1">
      <alignment horizontal="left" vertical="center" shrinkToFit="1"/>
      <protection locked="0"/>
    </xf>
    <xf numFmtId="0" fontId="34" fillId="0" borderId="78" xfId="0" applyFont="1" applyBorder="1" applyAlignment="1" applyProtection="1">
      <alignment horizontal="left" vertical="center" shrinkToFit="1"/>
      <protection locked="0"/>
    </xf>
    <xf numFmtId="0" fontId="0" fillId="0" borderId="79" xfId="0" applyBorder="1" applyAlignment="1" applyProtection="1">
      <alignment horizontal="left" vertical="center" shrinkToFit="1"/>
      <protection locked="0"/>
    </xf>
    <xf numFmtId="0" fontId="0" fillId="0" borderId="71" xfId="0" applyBorder="1" applyAlignment="1" applyProtection="1">
      <alignment horizontal="left" vertical="center" shrinkToFit="1"/>
      <protection locked="0"/>
    </xf>
    <xf numFmtId="0" fontId="0" fillId="0" borderId="72" xfId="0" applyBorder="1" applyAlignment="1" applyProtection="1">
      <alignment horizontal="left" vertical="center" shrinkToFit="1"/>
      <protection locked="0"/>
    </xf>
    <xf numFmtId="0" fontId="0" fillId="0" borderId="74" xfId="0" applyBorder="1" applyAlignment="1" applyProtection="1">
      <alignment horizontal="left" vertical="center" shrinkToFit="1"/>
      <protection locked="0"/>
    </xf>
    <xf numFmtId="0" fontId="25" fillId="4" borderId="55" xfId="0" applyFont="1" applyFill="1" applyBorder="1" applyAlignment="1">
      <alignment horizontal="center" vertical="center" wrapText="1"/>
    </xf>
    <xf numFmtId="0" fontId="25" fillId="4" borderId="56" xfId="0" applyFont="1" applyFill="1" applyBorder="1" applyAlignment="1">
      <alignment horizontal="center" vertical="center" wrapText="1"/>
    </xf>
    <xf numFmtId="0" fontId="25" fillId="4" borderId="57" xfId="0" applyFont="1" applyFill="1" applyBorder="1" applyAlignment="1">
      <alignment horizontal="center" vertical="center" wrapText="1"/>
    </xf>
    <xf numFmtId="0" fontId="25" fillId="6" borderId="35" xfId="0" applyFont="1" applyFill="1" applyBorder="1" applyAlignment="1">
      <alignment horizontal="left" vertical="center" wrapText="1"/>
    </xf>
    <xf numFmtId="0" fontId="0" fillId="0" borderId="35" xfId="0" applyBorder="1" applyAlignment="1">
      <alignment horizontal="left" vertical="center"/>
    </xf>
    <xf numFmtId="0" fontId="33" fillId="0" borderId="61" xfId="0" applyFont="1" applyBorder="1" applyAlignment="1" applyProtection="1">
      <alignment horizontal="left" vertical="top" wrapText="1"/>
      <protection locked="0"/>
    </xf>
    <xf numFmtId="0" fontId="33" fillId="0" borderId="8" xfId="0" applyFont="1" applyBorder="1" applyAlignment="1" applyProtection="1">
      <alignment horizontal="left" vertical="top" wrapText="1"/>
      <protection locked="0"/>
    </xf>
    <xf numFmtId="0" fontId="33" fillId="0" borderId="62" xfId="0" applyFont="1" applyBorder="1" applyAlignment="1" applyProtection="1">
      <alignment horizontal="left" vertical="top" wrapText="1"/>
      <protection locked="0"/>
    </xf>
    <xf numFmtId="0" fontId="33" fillId="0" borderId="3" xfId="0" applyFont="1" applyBorder="1" applyAlignment="1" applyProtection="1">
      <alignment horizontal="left" vertical="top"/>
      <protection locked="0"/>
    </xf>
    <xf numFmtId="0" fontId="33" fillId="0" borderId="60" xfId="0" applyFont="1" applyBorder="1" applyAlignment="1" applyProtection="1">
      <alignment horizontal="left" vertical="top"/>
      <protection locked="0"/>
    </xf>
    <xf numFmtId="0" fontId="33" fillId="0" borderId="0" xfId="0" applyFont="1" applyAlignment="1" applyProtection="1">
      <alignment horizontal="left" vertical="top"/>
      <protection locked="0"/>
    </xf>
    <xf numFmtId="0" fontId="33" fillId="0" borderId="45" xfId="0" applyFont="1" applyBorder="1" applyAlignment="1" applyProtection="1">
      <alignment horizontal="left" vertical="top"/>
      <protection locked="0"/>
    </xf>
    <xf numFmtId="0" fontId="33" fillId="0" borderId="8" xfId="0" applyFont="1" applyBorder="1" applyAlignment="1" applyProtection="1">
      <alignment horizontal="left" vertical="top"/>
      <protection locked="0"/>
    </xf>
    <xf numFmtId="0" fontId="33" fillId="0" borderId="62" xfId="0" applyFont="1" applyBorder="1" applyAlignment="1" applyProtection="1">
      <alignment horizontal="left" vertical="top"/>
      <protection locked="0"/>
    </xf>
    <xf numFmtId="0" fontId="25" fillId="6" borderId="61" xfId="0" applyFont="1" applyFill="1" applyBorder="1" applyAlignment="1">
      <alignment horizontal="center" vertical="center"/>
    </xf>
    <xf numFmtId="0" fontId="0" fillId="6" borderId="8" xfId="0" applyFill="1" applyBorder="1">
      <alignment vertical="center"/>
    </xf>
    <xf numFmtId="0" fontId="0" fillId="6" borderId="62" xfId="0" applyFill="1" applyBorder="1">
      <alignment vertical="center"/>
    </xf>
    <xf numFmtId="0" fontId="25" fillId="6" borderId="61" xfId="0" applyFont="1" applyFill="1" applyBorder="1" applyAlignment="1">
      <alignment horizontal="center" vertical="center" wrapText="1"/>
    </xf>
    <xf numFmtId="0" fontId="25" fillId="0" borderId="1" xfId="0" applyFont="1" applyBorder="1" applyAlignment="1">
      <alignment horizontal="center" vertical="center" wrapText="1"/>
    </xf>
    <xf numFmtId="0" fontId="25" fillId="0" borderId="15" xfId="0" applyFont="1" applyBorder="1" applyAlignment="1">
      <alignment horizontal="center" vertical="center" wrapText="1"/>
    </xf>
    <xf numFmtId="176" fontId="31" fillId="5" borderId="1" xfId="0" applyNumberFormat="1" applyFont="1" applyFill="1" applyBorder="1" applyAlignment="1" applyProtection="1">
      <alignment horizontal="center" vertical="center"/>
      <protection hidden="1"/>
    </xf>
    <xf numFmtId="176" fontId="31" fillId="5" borderId="15" xfId="0" applyNumberFormat="1" applyFont="1" applyFill="1" applyBorder="1" applyAlignment="1" applyProtection="1">
      <alignment horizontal="center" vertical="center"/>
      <protection hidden="1"/>
    </xf>
    <xf numFmtId="0" fontId="44" fillId="0" borderId="1" xfId="0" applyFont="1" applyBorder="1" applyAlignment="1">
      <alignment horizontal="center" vertical="center" wrapText="1"/>
    </xf>
    <xf numFmtId="0" fontId="44" fillId="0" borderId="15" xfId="0" applyFont="1" applyBorder="1" applyAlignment="1">
      <alignment horizontal="center" vertical="center" wrapText="1"/>
    </xf>
    <xf numFmtId="0" fontId="27" fillId="0" borderId="1" xfId="0" applyFont="1" applyBorder="1" applyAlignment="1">
      <alignment horizontal="left" vertical="center"/>
    </xf>
    <xf numFmtId="0" fontId="27" fillId="0" borderId="1" xfId="0" applyFont="1" applyBorder="1" applyAlignment="1">
      <alignment horizontal="right" vertical="center"/>
    </xf>
    <xf numFmtId="176" fontId="30" fillId="0" borderId="1" xfId="0" applyNumberFormat="1" applyFont="1" applyBorder="1" applyAlignment="1">
      <alignment horizontal="center" vertical="center" shrinkToFi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176" fontId="32" fillId="5" borderId="1" xfId="0" applyNumberFormat="1" applyFont="1" applyFill="1" applyBorder="1" applyAlignment="1" applyProtection="1">
      <alignment horizontal="center" vertical="center"/>
      <protection hidden="1"/>
    </xf>
    <xf numFmtId="0" fontId="27" fillId="4" borderId="1" xfId="0" applyFont="1" applyFill="1" applyBorder="1" applyAlignment="1">
      <alignment horizontal="center" vertical="center"/>
    </xf>
    <xf numFmtId="0" fontId="27" fillId="4" borderId="1" xfId="0" applyFont="1" applyFill="1" applyBorder="1" applyAlignment="1">
      <alignment horizontal="center" vertical="center" wrapText="1"/>
    </xf>
    <xf numFmtId="0" fontId="25" fillId="0" borderId="1" xfId="0" applyFont="1" applyBorder="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center" vertical="center"/>
    </xf>
    <xf numFmtId="0" fontId="29" fillId="5" borderId="12" xfId="0" applyFont="1" applyFill="1" applyBorder="1" applyAlignment="1" applyProtection="1">
      <alignment horizontal="center" vertical="center" shrinkToFit="1"/>
      <protection hidden="1"/>
    </xf>
    <xf numFmtId="0" fontId="29" fillId="5" borderId="13" xfId="0" applyFont="1" applyFill="1" applyBorder="1" applyAlignment="1" applyProtection="1">
      <alignment horizontal="center" vertical="center" shrinkToFit="1"/>
      <protection hidden="1"/>
    </xf>
    <xf numFmtId="0" fontId="29" fillId="5" borderId="10" xfId="0" applyFont="1" applyFill="1" applyBorder="1" applyAlignment="1" applyProtection="1">
      <alignment horizontal="center" vertical="center" shrinkToFit="1"/>
      <protection hidden="1"/>
    </xf>
    <xf numFmtId="0" fontId="28" fillId="5" borderId="12" xfId="0" applyFont="1" applyFill="1" applyBorder="1" applyAlignment="1" applyProtection="1">
      <alignment horizontal="center" vertical="center" shrinkToFit="1"/>
      <protection hidden="1"/>
    </xf>
    <xf numFmtId="0" fontId="28" fillId="5" borderId="13" xfId="0" applyFont="1" applyFill="1" applyBorder="1" applyAlignment="1" applyProtection="1">
      <alignment horizontal="center" vertical="center" shrinkToFit="1"/>
      <protection hidden="1"/>
    </xf>
    <xf numFmtId="0" fontId="28" fillId="5" borderId="10" xfId="0" applyFont="1" applyFill="1" applyBorder="1" applyAlignment="1" applyProtection="1">
      <alignment horizontal="center" vertical="center" shrinkToFit="1"/>
      <protection hidden="1"/>
    </xf>
    <xf numFmtId="0" fontId="27" fillId="4" borderId="15" xfId="0" applyFont="1" applyFill="1" applyBorder="1" applyAlignment="1">
      <alignment horizontal="center" vertical="center" wrapText="1"/>
    </xf>
    <xf numFmtId="0" fontId="36" fillId="14" borderId="1" xfId="0" applyFont="1" applyFill="1" applyBorder="1" applyAlignment="1">
      <alignment horizontal="center" vertical="center"/>
    </xf>
    <xf numFmtId="0" fontId="42" fillId="0" borderId="1" xfId="0" applyFont="1" applyBorder="1" applyAlignment="1">
      <alignment horizontal="center" vertical="center" wrapText="1"/>
    </xf>
    <xf numFmtId="0" fontId="13" fillId="0" borderId="1" xfId="0" applyFont="1" applyBorder="1" applyAlignment="1">
      <alignment horizontal="center" vertical="center"/>
    </xf>
    <xf numFmtId="0" fontId="36" fillId="11" borderId="12" xfId="0" applyFont="1" applyFill="1" applyBorder="1" applyAlignment="1">
      <alignment horizontal="center" vertical="center"/>
    </xf>
    <xf numFmtId="0" fontId="36" fillId="11" borderId="13" xfId="0" applyFont="1" applyFill="1" applyBorder="1" applyAlignment="1">
      <alignment horizontal="center" vertical="center"/>
    </xf>
    <xf numFmtId="0" fontId="36" fillId="11" borderId="10" xfId="0" applyFont="1" applyFill="1" applyBorder="1" applyAlignment="1">
      <alignment horizontal="center" vertical="center"/>
    </xf>
    <xf numFmtId="0" fontId="39" fillId="0" borderId="15" xfId="0" applyFont="1" applyBorder="1" applyAlignment="1">
      <alignment horizontal="center" vertical="center" wrapText="1"/>
    </xf>
    <xf numFmtId="0" fontId="39" fillId="0" borderId="11" xfId="0" applyFont="1" applyBorder="1" applyAlignment="1">
      <alignment horizontal="center" vertical="center" wrapText="1"/>
    </xf>
    <xf numFmtId="0" fontId="36" fillId="14" borderId="12" xfId="0" applyFont="1" applyFill="1" applyBorder="1" applyAlignment="1">
      <alignment horizontal="center" vertical="center"/>
    </xf>
    <xf numFmtId="0" fontId="36" fillId="14" borderId="10" xfId="0" applyFont="1" applyFill="1" applyBorder="1" applyAlignment="1">
      <alignment horizontal="center" vertical="center"/>
    </xf>
    <xf numFmtId="0" fontId="39" fillId="0" borderId="1" xfId="0" applyFont="1" applyBorder="1" applyAlignment="1">
      <alignment horizontal="center" vertical="center" wrapText="1"/>
    </xf>
    <xf numFmtId="0" fontId="20" fillId="0" borderId="1" xfId="0" applyFont="1" applyBorder="1" applyAlignment="1">
      <alignment horizontal="center" vertical="center"/>
    </xf>
    <xf numFmtId="0" fontId="36" fillId="11" borderId="7" xfId="0" applyFont="1" applyFill="1" applyBorder="1" applyAlignment="1">
      <alignment horizontal="center" vertical="center"/>
    </xf>
    <xf numFmtId="0" fontId="36" fillId="11" borderId="8" xfId="0" applyFont="1" applyFill="1" applyBorder="1" applyAlignment="1">
      <alignment horizontal="center" vertical="center"/>
    </xf>
    <xf numFmtId="0" fontId="36" fillId="12" borderId="1" xfId="0" applyFont="1" applyFill="1" applyBorder="1" applyAlignment="1">
      <alignment horizontal="center" vertical="center"/>
    </xf>
    <xf numFmtId="0" fontId="36" fillId="12" borderId="12" xfId="0" applyFont="1" applyFill="1" applyBorder="1" applyAlignment="1">
      <alignment horizontal="center" vertical="center"/>
    </xf>
    <xf numFmtId="0" fontId="36" fillId="12" borderId="13" xfId="0" applyFont="1" applyFill="1" applyBorder="1" applyAlignment="1">
      <alignment horizontal="center" vertical="center"/>
    </xf>
    <xf numFmtId="0" fontId="36" fillId="12" borderId="10" xfId="0" applyFont="1" applyFill="1" applyBorder="1" applyAlignment="1">
      <alignment horizontal="center" vertical="center"/>
    </xf>
    <xf numFmtId="0" fontId="47" fillId="0" borderId="0" xfId="0" applyFont="1" applyAlignment="1">
      <alignment horizontal="center" vertical="center"/>
    </xf>
    <xf numFmtId="0" fontId="48" fillId="0" borderId="1" xfId="0" applyFont="1" applyBorder="1" applyAlignment="1">
      <alignment horizontal="center" vertical="center" wrapText="1"/>
    </xf>
    <xf numFmtId="0" fontId="48" fillId="0" borderId="15" xfId="0" applyFont="1" applyBorder="1" applyAlignment="1">
      <alignment horizontal="center" vertical="center" wrapText="1"/>
    </xf>
    <xf numFmtId="0" fontId="27" fillId="2" borderId="12"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7" fillId="2" borderId="10" xfId="0" applyFont="1" applyFill="1" applyBorder="1" applyAlignment="1">
      <alignment horizontal="center" vertical="center" wrapText="1"/>
    </xf>
  </cellXfs>
  <cellStyles count="1">
    <cellStyle name="標準" xfId="0" builtinId="0"/>
  </cellStyles>
  <dxfs count="12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rgb="FFFF0000"/>
        </patternFill>
      </fill>
    </dxf>
    <dxf>
      <fill>
        <patternFill>
          <bgColor theme="0"/>
        </patternFill>
      </fill>
    </dxf>
    <dxf>
      <fill>
        <patternFill>
          <bgColor theme="0"/>
        </patternFill>
      </fill>
    </dxf>
    <dxf>
      <fill>
        <patternFill>
          <bgColor rgb="FFFF0000"/>
        </patternFill>
      </fill>
    </dxf>
    <dxf>
      <fill>
        <patternFill>
          <bgColor theme="0"/>
        </patternFill>
      </fill>
    </dxf>
    <dxf>
      <fill>
        <patternFill patternType="none">
          <bgColor auto="1"/>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theme="9" tint="0.59996337778862885"/>
        </patternFill>
      </fill>
    </dxf>
    <dxf>
      <fill>
        <patternFill>
          <bgColor theme="9" tint="0.59996337778862885"/>
        </patternFill>
      </fill>
    </dxf>
    <dxf>
      <fill>
        <patternFill>
          <bgColor theme="0"/>
        </patternFill>
      </fill>
    </dxf>
    <dxf>
      <fill>
        <patternFill>
          <bgColor theme="0"/>
        </patternFill>
      </fill>
    </dxf>
    <dxf>
      <fill>
        <patternFill>
          <bgColor theme="9" tint="0.59996337778862885"/>
        </patternFill>
      </fill>
    </dxf>
    <dxf>
      <fill>
        <patternFill patternType="none">
          <bgColor auto="1"/>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9" tint="0.59996337778862885"/>
        </patternFill>
      </fill>
    </dxf>
    <dxf>
      <fill>
        <patternFill>
          <bgColor theme="0"/>
        </patternFill>
      </fill>
    </dxf>
    <dxf>
      <fill>
        <patternFill patternType="none">
          <bgColor auto="1"/>
        </patternFill>
      </fill>
    </dxf>
    <dxf>
      <fill>
        <patternFill>
          <bgColor rgb="FFFF0000"/>
        </patternFill>
      </fill>
    </dxf>
    <dxf>
      <fill>
        <patternFill>
          <bgColor rgb="FFFF0000"/>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9" tint="0.59996337778862885"/>
        </patternFill>
      </fill>
    </dxf>
    <dxf>
      <fill>
        <patternFill patternType="none">
          <bgColor auto="1"/>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theme="0"/>
        </patternFill>
      </fill>
    </dxf>
    <dxf>
      <fill>
        <patternFill>
          <bgColor theme="9" tint="0.59996337778862885"/>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theme="0"/>
        </patternFill>
      </fill>
    </dxf>
    <dxf>
      <fill>
        <patternFill>
          <bgColor theme="9" tint="0.59996337778862885"/>
        </patternFill>
      </fill>
    </dxf>
    <dxf>
      <fill>
        <patternFill>
          <bgColor theme="0"/>
        </patternFill>
      </fill>
    </dxf>
    <dxf>
      <fill>
        <patternFill>
          <bgColor rgb="FFFFFFCC"/>
        </patternFill>
      </fill>
    </dxf>
    <dxf>
      <fill>
        <patternFill>
          <bgColor theme="0"/>
        </patternFill>
      </fill>
    </dxf>
    <dxf>
      <fill>
        <patternFill>
          <bgColor theme="9" tint="0.59996337778862885"/>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bgColor rgb="FFFF0000"/>
        </patternFill>
      </fill>
    </dxf>
    <dxf>
      <fill>
        <patternFill>
          <bgColor theme="0"/>
        </patternFill>
      </fill>
    </dxf>
    <dxf>
      <fill>
        <patternFill>
          <bgColor theme="9" tint="0.59996337778862885"/>
        </patternFill>
      </fill>
    </dxf>
    <dxf>
      <fill>
        <patternFill patternType="none">
          <bgColor auto="1"/>
        </patternFill>
      </fill>
    </dxf>
    <dxf>
      <fill>
        <patternFill>
          <bgColor theme="0"/>
        </patternFill>
      </fill>
    </dxf>
    <dxf>
      <fill>
        <patternFill>
          <bgColor rgb="FFFFFFCC"/>
        </patternFill>
      </fill>
    </dxf>
    <dxf>
      <fill>
        <patternFill>
          <bgColor theme="0"/>
        </patternFill>
      </fill>
    </dxf>
    <dxf>
      <fill>
        <patternFill>
          <bgColor theme="9" tint="0.59996337778862885"/>
        </patternFill>
      </fill>
    </dxf>
    <dxf>
      <fill>
        <patternFill>
          <bgColor theme="0"/>
        </patternFill>
      </fill>
    </dxf>
    <dxf>
      <fill>
        <patternFill patternType="none">
          <bgColor auto="1"/>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patternType="solid">
          <bgColor rgb="FFFFFFCC"/>
        </patternFill>
      </fill>
    </dxf>
    <dxf>
      <fill>
        <patternFill>
          <bgColor theme="0"/>
        </patternFill>
      </fill>
    </dxf>
    <dxf>
      <fill>
        <patternFill>
          <bgColor theme="0"/>
        </patternFill>
      </fill>
    </dxf>
    <dxf>
      <fill>
        <patternFill>
          <bgColor theme="9" tint="0.59996337778862885"/>
        </patternFill>
      </fill>
    </dxf>
    <dxf>
      <fill>
        <patternFill patternType="none">
          <bgColor auto="1"/>
        </patternFill>
      </fill>
    </dxf>
    <dxf>
      <fill>
        <patternFill>
          <bgColor theme="0"/>
        </patternFill>
      </fill>
    </dxf>
    <dxf>
      <fill>
        <patternFill>
          <bgColor theme="9" tint="0.59996337778862885"/>
        </patternFill>
      </fill>
    </dxf>
    <dxf>
      <fill>
        <patternFill>
          <bgColor rgb="FFFFFFCC"/>
        </patternFill>
      </fill>
    </dxf>
    <dxf>
      <fill>
        <patternFill patternType="none">
          <bgColor auto="1"/>
        </patternFill>
      </fill>
    </dxf>
    <dxf>
      <fill>
        <patternFill>
          <bgColor rgb="FFFFFFCC"/>
        </patternFill>
      </fill>
    </dxf>
    <dxf>
      <fill>
        <patternFill>
          <bgColor theme="0"/>
        </patternFill>
      </fill>
    </dxf>
    <dxf>
      <fill>
        <patternFill>
          <bgColor theme="9" tint="0.59996337778862885"/>
        </patternFill>
      </fill>
    </dxf>
    <dxf>
      <fill>
        <patternFill>
          <bgColor theme="0"/>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rgb="FFFF0000"/>
        </patternFill>
      </fill>
    </dxf>
    <dxf>
      <fill>
        <patternFill>
          <bgColor rgb="FFFF0000"/>
        </patternFill>
      </fill>
    </dxf>
    <dxf>
      <fill>
        <patternFill patternType="none">
          <bgColor auto="1"/>
        </patternFill>
      </fill>
    </dxf>
    <dxf>
      <fill>
        <patternFill>
          <bgColor theme="0"/>
        </patternFill>
      </fill>
    </dxf>
    <dxf>
      <fill>
        <patternFill>
          <bgColor rgb="FFFF0000"/>
        </patternFill>
      </fill>
    </dxf>
    <dxf>
      <fill>
        <patternFill>
          <bgColor theme="0"/>
        </patternFill>
      </fill>
    </dxf>
    <dxf>
      <fill>
        <patternFill>
          <bgColor theme="9" tint="0.59996337778862885"/>
        </patternFill>
      </fill>
    </dxf>
    <dxf>
      <fill>
        <patternFill patternType="none">
          <bgColor auto="1"/>
        </patternFill>
      </fill>
    </dxf>
    <dxf>
      <fill>
        <patternFill>
          <bgColor rgb="FFFFFFCC"/>
        </patternFill>
      </fill>
    </dxf>
    <dxf>
      <fill>
        <patternFill>
          <bgColor theme="0"/>
        </patternFill>
      </fill>
    </dxf>
    <dxf>
      <fill>
        <patternFill>
          <bgColor rgb="FFFF000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437030</xdr:colOff>
      <xdr:row>25</xdr:row>
      <xdr:rowOff>22412</xdr:rowOff>
    </xdr:from>
    <xdr:to>
      <xdr:col>24</xdr:col>
      <xdr:colOff>437029</xdr:colOff>
      <xdr:row>31</xdr:row>
      <xdr:rowOff>67235</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11762255" y="4346762"/>
          <a:ext cx="2933699" cy="1073523"/>
        </a:xfrm>
        <a:prstGeom prst="wedgeRectCallout">
          <a:avLst>
            <a:gd name="adj1" fmla="val -55233"/>
            <a:gd name="adj2" fmla="val 18883"/>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設定値</a:t>
          </a:r>
          <a:endParaRPr kumimoji="1" lang="en-US" altLang="ja-JP" sz="1100">
            <a:solidFill>
              <a:sysClr val="windowText" lastClr="000000"/>
            </a:solidFill>
          </a:endParaRPr>
        </a:p>
        <a:p>
          <a:pPr algn="l"/>
          <a:r>
            <a:rPr kumimoji="1" lang="ja-JP" altLang="en-US" sz="1100">
              <a:solidFill>
                <a:sysClr val="windowText" lastClr="000000"/>
              </a:solidFill>
            </a:rPr>
            <a:t>〇：設定可能</a:t>
          </a:r>
          <a:endParaRPr kumimoji="1" lang="en-US" altLang="ja-JP" sz="1100">
            <a:solidFill>
              <a:sysClr val="windowText" lastClr="000000"/>
            </a:solidFill>
          </a:endParaRPr>
        </a:p>
        <a:p>
          <a:pPr algn="l"/>
          <a:r>
            <a:rPr kumimoji="1" lang="en-US" altLang="ja-JP" sz="1100" baseline="0">
              <a:solidFill>
                <a:sysClr val="windowText" lastClr="000000"/>
              </a:solidFill>
            </a:rPr>
            <a:t> -  </a:t>
          </a:r>
          <a:r>
            <a:rPr kumimoji="1" lang="ja-JP" altLang="en-US" sz="1100" baseline="0">
              <a:solidFill>
                <a:sysClr val="windowText" lastClr="000000"/>
              </a:solidFill>
            </a:rPr>
            <a:t>：設定可能だが今回募集なし</a:t>
          </a:r>
          <a:endParaRPr kumimoji="1" lang="ja-JP" altLang="en-US" sz="1100">
            <a:solidFill>
              <a:sysClr val="windowText" lastClr="000000"/>
            </a:solidFill>
          </a:endParaRPr>
        </a:p>
      </xdr:txBody>
    </xdr:sp>
    <xdr:clientData/>
  </xdr:twoCellAnchor>
  <xdr:twoCellAnchor>
    <xdr:from>
      <xdr:col>31</xdr:col>
      <xdr:colOff>224119</xdr:colOff>
      <xdr:row>47</xdr:row>
      <xdr:rowOff>44822</xdr:rowOff>
    </xdr:from>
    <xdr:to>
      <xdr:col>36</xdr:col>
      <xdr:colOff>224119</xdr:colOff>
      <xdr:row>53</xdr:row>
      <xdr:rowOff>89646</xdr:rowOff>
    </xdr:to>
    <xdr:sp macro="" textlink="">
      <xdr:nvSpPr>
        <xdr:cNvPr id="3" name="四角形吹き出し 2">
          <a:extLst>
            <a:ext uri="{FF2B5EF4-FFF2-40B4-BE49-F238E27FC236}">
              <a16:creationId xmlns:a16="http://schemas.microsoft.com/office/drawing/2014/main" id="{00000000-0008-0000-0300-000003000000}"/>
            </a:ext>
          </a:extLst>
        </xdr:cNvPr>
        <xdr:cNvSpPr/>
      </xdr:nvSpPr>
      <xdr:spPr>
        <a:xfrm>
          <a:off x="18702619" y="8141072"/>
          <a:ext cx="3790950" cy="1073524"/>
        </a:xfrm>
        <a:prstGeom prst="wedgeRectCallout">
          <a:avLst>
            <a:gd name="adj1" fmla="val -35633"/>
            <a:gd name="adj2" fmla="val 63564"/>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設定値</a:t>
          </a:r>
          <a:endParaRPr kumimoji="1" lang="en-US" altLang="ja-JP" sz="1100">
            <a:solidFill>
              <a:sysClr val="windowText" lastClr="000000"/>
            </a:solidFill>
          </a:endParaRPr>
        </a:p>
        <a:p>
          <a:pPr algn="l"/>
          <a:r>
            <a:rPr kumimoji="1" lang="ja-JP" altLang="en-US" sz="1100">
              <a:solidFill>
                <a:sysClr val="windowText" lastClr="000000"/>
              </a:solidFill>
            </a:rPr>
            <a:t>〇：すべて可能</a:t>
          </a:r>
          <a:endParaRPr kumimoji="1" lang="en-US" altLang="ja-JP" sz="1100">
            <a:solidFill>
              <a:sysClr val="windowText" lastClr="000000"/>
            </a:solidFill>
          </a:endParaRPr>
        </a:p>
        <a:p>
          <a:r>
            <a:rPr kumimoji="1" lang="ja-JP" altLang="en-US" sz="1100" baseline="0">
              <a:solidFill>
                <a:sysClr val="windowText" lastClr="000000"/>
              </a:solidFill>
            </a:rPr>
            <a:t>◎：スペシャリストのみ可能</a:t>
          </a:r>
          <a:endParaRPr kumimoji="1" lang="en-US" altLang="ja-JP" sz="1100" baseline="0">
            <a:solidFill>
              <a:sysClr val="windowText" lastClr="000000"/>
            </a:solidFill>
          </a:endParaRPr>
        </a:p>
        <a:p>
          <a:r>
            <a:rPr kumimoji="1" lang="ja-JP" altLang="en-US" sz="1100" baseline="0">
              <a:solidFill>
                <a:sysClr val="windowText" lastClr="000000"/>
              </a:solidFill>
              <a:effectLst/>
            </a:rPr>
            <a:t>△：スペシャリスト以外可能</a:t>
          </a:r>
          <a:endParaRPr kumimoji="1" lang="en-US" altLang="ja-JP" sz="1100" baseline="0">
            <a:solidFill>
              <a:sysClr val="windowText" lastClr="000000"/>
            </a:solidFill>
            <a:effectLst/>
          </a:endParaRPr>
        </a:p>
      </xdr:txBody>
    </xdr:sp>
    <xdr:clientData/>
  </xdr:twoCellAnchor>
  <xdr:twoCellAnchor>
    <xdr:from>
      <xdr:col>14</xdr:col>
      <xdr:colOff>363070</xdr:colOff>
      <xdr:row>1</xdr:row>
      <xdr:rowOff>30817</xdr:rowOff>
    </xdr:from>
    <xdr:to>
      <xdr:col>18</xdr:col>
      <xdr:colOff>414618</xdr:colOff>
      <xdr:row>8</xdr:row>
      <xdr:rowOff>100853</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8878420" y="211792"/>
          <a:ext cx="2299448" cy="1298761"/>
        </a:xfrm>
        <a:prstGeom prst="wedgeRectCallout">
          <a:avLst>
            <a:gd name="adj1" fmla="val 84825"/>
            <a:gd name="adj2" fmla="val -33779"/>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memo</a:t>
          </a:r>
        </a:p>
        <a:p>
          <a:pPr algn="l"/>
          <a:r>
            <a:rPr kumimoji="1" lang="ja-JP" altLang="en-US" sz="1100">
              <a:solidFill>
                <a:sysClr val="windowText" lastClr="000000"/>
              </a:solidFill>
            </a:rPr>
            <a:t>志願区分</a:t>
          </a:r>
          <a:endParaRPr kumimoji="1" lang="en-US" altLang="ja-JP" sz="1100">
            <a:solidFill>
              <a:sysClr val="windowText" lastClr="000000"/>
            </a:solidFill>
          </a:endParaRPr>
        </a:p>
        <a:p>
          <a:pPr algn="l"/>
          <a:r>
            <a:rPr kumimoji="1" lang="en-US" altLang="ja-JP" sz="1100">
              <a:solidFill>
                <a:sysClr val="windowText" lastClr="000000"/>
              </a:solidFill>
            </a:rPr>
            <a:t>4  </a:t>
          </a:r>
          <a:r>
            <a:rPr kumimoji="1" lang="en-US" altLang="ja-JP" sz="1100" baseline="0">
              <a:solidFill>
                <a:sysClr val="windowText" lastClr="000000"/>
              </a:solidFill>
            </a:rPr>
            <a:t> </a:t>
          </a:r>
          <a:r>
            <a:rPr kumimoji="1" lang="ja-JP" altLang="en-US" sz="1100" baseline="0">
              <a:solidFill>
                <a:sysClr val="windowText" lastClr="000000"/>
              </a:solidFill>
            </a:rPr>
            <a:t>一般採用枠</a:t>
          </a:r>
          <a:endParaRPr kumimoji="1" lang="en-US" altLang="ja-JP" sz="1100" baseline="0">
            <a:solidFill>
              <a:sysClr val="windowText" lastClr="000000"/>
            </a:solidFill>
          </a:endParaRPr>
        </a:p>
        <a:p>
          <a:pPr algn="l"/>
          <a:r>
            <a:rPr kumimoji="1" lang="en-US" altLang="ja-JP" sz="1100" baseline="0">
              <a:solidFill>
                <a:sysClr val="windowText" lastClr="000000"/>
              </a:solidFill>
            </a:rPr>
            <a:t>9   </a:t>
          </a:r>
          <a:r>
            <a:rPr kumimoji="1" lang="ja-JP" altLang="en-US" sz="1100" baseline="0">
              <a:solidFill>
                <a:sysClr val="windowText" lastClr="000000"/>
              </a:solidFill>
            </a:rPr>
            <a:t>北部採用枠</a:t>
          </a:r>
          <a:endParaRPr kumimoji="1" lang="en-US" altLang="ja-JP" sz="1100" baseline="0">
            <a:solidFill>
              <a:sysClr val="windowText" lastClr="000000"/>
            </a:solidFill>
          </a:endParaRPr>
        </a:p>
        <a:p>
          <a:pPr algn="l"/>
          <a:r>
            <a:rPr kumimoji="1" lang="en-US" altLang="ja-JP" sz="1100" baseline="0">
              <a:solidFill>
                <a:sysClr val="windowText" lastClr="000000"/>
              </a:solidFill>
            </a:rPr>
            <a:t>14 </a:t>
          </a:r>
          <a:r>
            <a:rPr kumimoji="1" lang="ja-JP" altLang="en-US" sz="1100" baseline="0">
              <a:solidFill>
                <a:sysClr val="windowText" lastClr="000000"/>
              </a:solidFill>
            </a:rPr>
            <a:t>小中連携推進枠</a:t>
          </a:r>
          <a:endParaRPr kumimoji="1" lang="en-US" altLang="ja-JP" sz="1100" baseline="0">
            <a:solidFill>
              <a:sysClr val="windowText" lastClr="000000"/>
            </a:solidFill>
          </a:endParaRPr>
        </a:p>
        <a:p>
          <a:pPr algn="l"/>
          <a:r>
            <a:rPr kumimoji="1" lang="en-US" altLang="ja-JP" sz="1100" baseline="0">
              <a:solidFill>
                <a:sysClr val="windowText" lastClr="000000"/>
              </a:solidFill>
            </a:rPr>
            <a:t>99 </a:t>
          </a:r>
          <a:r>
            <a:rPr kumimoji="1" lang="ja-JP" altLang="en-US" sz="1100" baseline="0">
              <a:solidFill>
                <a:sysClr val="windowText" lastClr="000000"/>
              </a:solidFill>
            </a:rPr>
            <a:t>北部採用枠</a:t>
          </a:r>
          <a:r>
            <a:rPr kumimoji="1" lang="en-US" altLang="ja-JP" sz="1100" baseline="0">
              <a:solidFill>
                <a:sysClr val="windowText" lastClr="000000"/>
              </a:solidFill>
            </a:rPr>
            <a:t>+</a:t>
          </a:r>
          <a:r>
            <a:rPr kumimoji="1" lang="ja-JP" altLang="en-US" sz="1100" baseline="0">
              <a:solidFill>
                <a:sysClr val="windowText" lastClr="000000"/>
              </a:solidFill>
            </a:rPr>
            <a:t>小中連携推進枠</a:t>
          </a:r>
          <a:endParaRPr kumimoji="1" lang="en-US" altLang="ja-JP" sz="1100" baseline="0">
            <a:solidFill>
              <a:sysClr val="windowText" lastClr="000000"/>
            </a:solidFill>
          </a:endParaRPr>
        </a:p>
      </xdr:txBody>
    </xdr:sp>
    <xdr:clientData/>
  </xdr:twoCellAnchor>
  <xdr:twoCellAnchor>
    <xdr:from>
      <xdr:col>19</xdr:col>
      <xdr:colOff>560293</xdr:colOff>
      <xdr:row>12</xdr:row>
      <xdr:rowOff>0</xdr:rowOff>
    </xdr:from>
    <xdr:to>
      <xdr:col>24</xdr:col>
      <xdr:colOff>358587</xdr:colOff>
      <xdr:row>21</xdr:row>
      <xdr:rowOff>33618</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11885518" y="2095500"/>
          <a:ext cx="2731994" cy="1576668"/>
        </a:xfrm>
        <a:prstGeom prst="wedgeRectCallout">
          <a:avLst>
            <a:gd name="adj1" fmla="val -4637"/>
            <a:gd name="adj2" fmla="val -96938"/>
          </a:avLst>
        </a:prstGeom>
        <a:solidFill>
          <a:sysClr val="window" lastClr="FFFF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memo</a:t>
          </a:r>
        </a:p>
        <a:p>
          <a:pPr algn="l"/>
          <a:r>
            <a:rPr kumimoji="1" lang="ja-JP" altLang="en-US" sz="1100">
              <a:solidFill>
                <a:sysClr val="windowText" lastClr="000000"/>
              </a:solidFill>
            </a:rPr>
            <a:t>免除区分</a:t>
          </a:r>
          <a:endParaRPr kumimoji="1" lang="en-US" altLang="ja-JP" sz="1100">
            <a:solidFill>
              <a:sysClr val="windowText" lastClr="000000"/>
            </a:solidFill>
          </a:endParaRPr>
        </a:p>
        <a:p>
          <a:pPr algn="l"/>
          <a:r>
            <a:rPr kumimoji="1" lang="en-US" altLang="ja-JP" sz="1100">
              <a:solidFill>
                <a:sysClr val="windowText" lastClr="000000"/>
              </a:solidFill>
            </a:rPr>
            <a:t>1  </a:t>
          </a:r>
          <a:r>
            <a:rPr kumimoji="1" lang="en-US" altLang="ja-JP" sz="1100" baseline="0">
              <a:solidFill>
                <a:sysClr val="windowText" lastClr="000000"/>
              </a:solidFill>
            </a:rPr>
            <a:t> </a:t>
          </a:r>
          <a:r>
            <a:rPr kumimoji="1" lang="ja-JP" altLang="en-US" sz="1100" baseline="0">
              <a:solidFill>
                <a:sysClr val="windowText" lastClr="000000"/>
              </a:solidFill>
            </a:rPr>
            <a:t>前年度１次合格</a:t>
          </a:r>
          <a:endParaRPr kumimoji="1" lang="en-US" altLang="ja-JP" sz="1100" baseline="0">
            <a:solidFill>
              <a:sysClr val="windowText" lastClr="000000"/>
            </a:solidFill>
          </a:endParaRPr>
        </a:p>
        <a:p>
          <a:pPr algn="l"/>
          <a:r>
            <a:rPr kumimoji="1" lang="en-US" altLang="ja-JP" sz="1100" baseline="0">
              <a:solidFill>
                <a:sysClr val="windowText" lastClr="000000"/>
              </a:solidFill>
            </a:rPr>
            <a:t>2   </a:t>
          </a:r>
          <a:r>
            <a:rPr kumimoji="1" lang="ja-JP" altLang="en-US" sz="1100" baseline="0">
              <a:solidFill>
                <a:sysClr val="windowText" lastClr="000000"/>
              </a:solidFill>
            </a:rPr>
            <a:t>大学推薦特別選考</a:t>
          </a:r>
          <a:endParaRPr kumimoji="1" lang="en-US" altLang="ja-JP" sz="1100" baseline="0">
            <a:solidFill>
              <a:sysClr val="windowText" lastClr="000000"/>
            </a:solidFill>
          </a:endParaRPr>
        </a:p>
        <a:p>
          <a:pPr algn="l"/>
          <a:r>
            <a:rPr kumimoji="1" lang="en-US" altLang="ja-JP" sz="1100" baseline="0">
              <a:solidFill>
                <a:sysClr val="windowText" lastClr="000000"/>
              </a:solidFill>
            </a:rPr>
            <a:t>3 </a:t>
          </a:r>
          <a:r>
            <a:rPr kumimoji="1" lang="ja-JP" altLang="en-US" sz="1100" baseline="0">
              <a:solidFill>
                <a:sysClr val="windowText" lastClr="000000"/>
              </a:solidFill>
            </a:rPr>
            <a:t>中・高外国語（英語）</a:t>
          </a:r>
          <a:endParaRPr kumimoji="1" lang="en-US" altLang="ja-JP" sz="1100" baseline="0">
            <a:solidFill>
              <a:sysClr val="windowText" lastClr="000000"/>
            </a:solidFill>
          </a:endParaRPr>
        </a:p>
        <a:p>
          <a:pPr algn="l"/>
          <a:r>
            <a:rPr kumimoji="1" lang="en-US" altLang="ja-JP" sz="1100" baseline="0">
              <a:solidFill>
                <a:sysClr val="windowText" lastClr="000000"/>
              </a:solidFill>
            </a:rPr>
            <a:t>4 </a:t>
          </a:r>
          <a:r>
            <a:rPr kumimoji="1" lang="ja-JP" altLang="en-US" sz="1100" baseline="0">
              <a:solidFill>
                <a:sysClr val="windowText" lastClr="000000"/>
              </a:solidFill>
            </a:rPr>
            <a:t>京都府内講師等特例（京都市立除く）</a:t>
          </a:r>
          <a:endParaRPr kumimoji="1" lang="en-US" altLang="ja-JP" sz="1100" baseline="0">
            <a:solidFill>
              <a:sysClr val="windowText" lastClr="000000"/>
            </a:solidFill>
          </a:endParaRPr>
        </a:p>
        <a:p>
          <a:pPr algn="l"/>
          <a:r>
            <a:rPr kumimoji="1" lang="en-US" altLang="ja-JP" sz="1100" baseline="0">
              <a:solidFill>
                <a:sysClr val="windowText" lastClr="000000"/>
              </a:solidFill>
            </a:rPr>
            <a:t>5 </a:t>
          </a:r>
          <a:r>
            <a:rPr kumimoji="1" lang="ja-JP" altLang="en-US" sz="1100" baseline="0">
              <a:solidFill>
                <a:sysClr val="windowText" lastClr="000000"/>
              </a:solidFill>
            </a:rPr>
            <a:t>他府県現職</a:t>
          </a:r>
          <a:endParaRPr kumimoji="1" lang="en-US" altLang="ja-JP" sz="1100" baseline="0">
            <a:solidFill>
              <a:sysClr val="windowText" lastClr="000000"/>
            </a:solidFill>
          </a:endParaRPr>
        </a:p>
        <a:p>
          <a:pPr algn="l"/>
          <a:r>
            <a:rPr kumimoji="1" lang="en-US" altLang="ja-JP" sz="1100" baseline="0">
              <a:solidFill>
                <a:sysClr val="windowText" lastClr="000000"/>
              </a:solidFill>
            </a:rPr>
            <a:t>0 </a:t>
          </a:r>
          <a:r>
            <a:rPr kumimoji="1" lang="ja-JP" altLang="en-US" sz="1100" baseline="0">
              <a:solidFill>
                <a:sysClr val="windowText" lastClr="000000"/>
              </a:solidFill>
            </a:rPr>
            <a:t>希望しない</a:t>
          </a:r>
          <a:endParaRPr kumimoji="1" lang="en-US" altLang="ja-JP" sz="1100" baseline="0">
            <a:solidFill>
              <a:sysClr val="windowText" lastClr="000000"/>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59"/>
  <sheetViews>
    <sheetView showGridLines="0" tabSelected="1" view="pageBreakPreview" zoomScaleNormal="100" zoomScaleSheetLayoutView="100" workbookViewId="0">
      <selection sqref="A1:G1"/>
    </sheetView>
  </sheetViews>
  <sheetFormatPr defaultColWidth="9" defaultRowHeight="11.25" x14ac:dyDescent="0.15"/>
  <cols>
    <col min="1" max="31" width="3.625" style="78" customWidth="1"/>
    <col min="32" max="36" width="2.75" style="78" customWidth="1"/>
    <col min="37" max="16384" width="9" style="78"/>
  </cols>
  <sheetData>
    <row r="1" spans="1:37" s="77" customFormat="1" ht="20.25" customHeight="1" thickTop="1" thickBot="1" x14ac:dyDescent="0.2">
      <c r="A1" s="156" t="str">
        <f>"京都府："&amp;DBCS(TEXT(DATE(YEAR(VALUE_APPOINTMENTYEAR)-1, MONTH(VALUE_APPOINTMENTYEAR), DAY(VALUE_APPOINTMENTYEAR)),"ggge年度"))&amp;"実施"</f>
        <v>京都府：令和７年度実施</v>
      </c>
      <c r="B1" s="157"/>
      <c r="C1" s="157"/>
      <c r="D1" s="157"/>
      <c r="E1" s="157"/>
      <c r="F1" s="157"/>
      <c r="G1" s="158"/>
      <c r="H1" s="138" t="s">
        <v>69</v>
      </c>
      <c r="I1" s="138"/>
      <c r="J1" s="138"/>
      <c r="K1" s="138"/>
      <c r="L1" s="138"/>
      <c r="M1" s="138"/>
      <c r="N1" s="138"/>
      <c r="O1" s="138"/>
      <c r="P1" s="138"/>
      <c r="Q1" s="138"/>
      <c r="R1" s="138"/>
      <c r="S1" s="138"/>
      <c r="T1" s="138"/>
      <c r="U1" s="138"/>
      <c r="V1" s="138"/>
      <c r="W1" s="138"/>
      <c r="X1" s="138"/>
      <c r="Y1" s="76"/>
      <c r="Z1" s="76"/>
      <c r="AA1" s="76"/>
      <c r="AB1" s="76"/>
      <c r="AC1" s="76"/>
      <c r="AD1" s="76"/>
      <c r="AE1" s="76"/>
    </row>
    <row r="2" spans="1:37" ht="22.5" customHeight="1" thickTop="1" thickBot="1" x14ac:dyDescent="0.2">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row>
    <row r="3" spans="1:37" ht="21" customHeight="1" x14ac:dyDescent="0.15">
      <c r="A3" s="171" t="s">
        <v>0</v>
      </c>
      <c r="B3" s="172"/>
      <c r="C3" s="172"/>
      <c r="D3" s="172"/>
      <c r="E3" s="172"/>
      <c r="F3" s="172"/>
      <c r="G3" s="172"/>
      <c r="H3" s="172"/>
      <c r="I3" s="173"/>
      <c r="J3" s="79"/>
      <c r="K3" s="79"/>
      <c r="M3" s="487" t="s">
        <v>987</v>
      </c>
      <c r="N3" s="488"/>
      <c r="O3" s="488"/>
      <c r="P3" s="488"/>
      <c r="Q3" s="488"/>
      <c r="R3" s="489"/>
      <c r="S3" s="80"/>
      <c r="T3" s="174" t="s">
        <v>57</v>
      </c>
      <c r="U3" s="175"/>
      <c r="V3" s="175"/>
      <c r="W3" s="175"/>
      <c r="X3" s="175"/>
      <c r="Y3" s="175"/>
      <c r="Z3" s="179" t="s">
        <v>58</v>
      </c>
      <c r="AA3" s="180"/>
      <c r="AB3" s="180"/>
      <c r="AC3" s="180"/>
      <c r="AD3" s="180"/>
      <c r="AE3" s="181"/>
    </row>
    <row r="4" spans="1:37" ht="15" customHeight="1" x14ac:dyDescent="0.15">
      <c r="A4" s="176" t="s">
        <v>62</v>
      </c>
      <c r="B4" s="176"/>
      <c r="C4" s="176"/>
      <c r="D4" s="176"/>
      <c r="E4" s="176"/>
      <c r="F4" s="176"/>
      <c r="G4" s="176"/>
      <c r="H4" s="176"/>
      <c r="I4" s="176"/>
      <c r="J4" s="79"/>
      <c r="K4" s="79"/>
      <c r="M4" s="139"/>
      <c r="N4" s="140"/>
      <c r="O4" s="143"/>
      <c r="P4" s="140"/>
      <c r="Q4" s="143"/>
      <c r="R4" s="145"/>
      <c r="S4" s="81"/>
      <c r="T4" s="368" t="s">
        <v>972</v>
      </c>
      <c r="U4" s="369"/>
      <c r="V4" s="369"/>
      <c r="W4" s="369"/>
      <c r="X4" s="369"/>
      <c r="Y4" s="370"/>
      <c r="Z4" s="182"/>
      <c r="AA4" s="183"/>
      <c r="AB4" s="183"/>
      <c r="AC4" s="183"/>
      <c r="AD4" s="183"/>
      <c r="AE4" s="184"/>
    </row>
    <row r="5" spans="1:37" ht="27" customHeight="1" x14ac:dyDescent="0.15">
      <c r="A5" s="176"/>
      <c r="B5" s="176"/>
      <c r="C5" s="176"/>
      <c r="D5" s="176"/>
      <c r="E5" s="176"/>
      <c r="F5" s="176"/>
      <c r="G5" s="176"/>
      <c r="H5" s="176"/>
      <c r="I5" s="176"/>
      <c r="J5" s="177"/>
      <c r="K5" s="177"/>
      <c r="M5" s="141"/>
      <c r="N5" s="142"/>
      <c r="O5" s="144"/>
      <c r="P5" s="142"/>
      <c r="Q5" s="144"/>
      <c r="R5" s="146"/>
      <c r="T5" s="371"/>
      <c r="U5" s="372"/>
      <c r="V5" s="372"/>
      <c r="W5" s="372"/>
      <c r="X5" s="372"/>
      <c r="Y5" s="373"/>
      <c r="Z5" s="182"/>
      <c r="AA5" s="183"/>
      <c r="AB5" s="183"/>
      <c r="AC5" s="183"/>
      <c r="AD5" s="183"/>
      <c r="AE5" s="184"/>
    </row>
    <row r="6" spans="1:37" ht="21" customHeight="1" x14ac:dyDescent="0.15">
      <c r="A6" s="82"/>
      <c r="B6" s="83"/>
      <c r="C6" s="178"/>
      <c r="D6" s="178"/>
      <c r="E6" s="178"/>
      <c r="F6" s="178"/>
      <c r="G6" s="178"/>
      <c r="H6" s="178"/>
      <c r="I6" s="178"/>
      <c r="J6" s="84"/>
      <c r="K6" s="84"/>
      <c r="M6" s="82"/>
      <c r="N6" s="85"/>
      <c r="Q6" s="86"/>
      <c r="R6" s="86"/>
      <c r="S6" s="80"/>
      <c r="T6" s="374"/>
      <c r="U6" s="375"/>
      <c r="V6" s="375"/>
      <c r="W6" s="375"/>
      <c r="X6" s="375"/>
      <c r="Y6" s="376"/>
      <c r="Z6" s="182"/>
      <c r="AA6" s="183"/>
      <c r="AB6" s="183"/>
      <c r="AC6" s="183"/>
      <c r="AD6" s="183"/>
      <c r="AE6" s="184"/>
    </row>
    <row r="7" spans="1:37" ht="21" customHeight="1" x14ac:dyDescent="0.15">
      <c r="A7" s="169"/>
      <c r="B7" s="169"/>
      <c r="C7" s="169"/>
      <c r="D7" s="169"/>
      <c r="E7" s="169"/>
      <c r="F7" s="169"/>
      <c r="G7" s="169"/>
      <c r="H7" s="169"/>
      <c r="I7" s="169"/>
      <c r="J7" s="169"/>
      <c r="K7" s="169"/>
      <c r="L7" s="169"/>
      <c r="M7" s="87"/>
      <c r="N7" s="87"/>
      <c r="O7" s="87"/>
      <c r="P7" s="87"/>
      <c r="Q7" s="88"/>
      <c r="R7" s="88"/>
      <c r="S7" s="80"/>
      <c r="T7" s="9" t="s">
        <v>971</v>
      </c>
      <c r="U7" s="80"/>
      <c r="V7" s="80"/>
      <c r="W7" s="85"/>
      <c r="X7" s="85"/>
      <c r="Y7" s="85"/>
      <c r="Z7" s="182"/>
      <c r="AA7" s="183"/>
      <c r="AB7" s="183"/>
      <c r="AC7" s="183"/>
      <c r="AD7" s="183"/>
      <c r="AE7" s="184"/>
      <c r="AK7" s="131"/>
    </row>
    <row r="8" spans="1:37" ht="18.600000000000001" customHeight="1" x14ac:dyDescent="0.15">
      <c r="A8" s="192" t="s">
        <v>65</v>
      </c>
      <c r="B8" s="193"/>
      <c r="C8" s="193"/>
      <c r="D8" s="193"/>
      <c r="E8" s="193"/>
      <c r="F8" s="193"/>
      <c r="G8" s="193"/>
      <c r="H8" s="193"/>
      <c r="I8" s="193"/>
      <c r="J8" s="193"/>
      <c r="K8" s="193"/>
      <c r="L8" s="194"/>
      <c r="N8" s="188" t="s">
        <v>66</v>
      </c>
      <c r="O8" s="189"/>
      <c r="P8" s="189"/>
      <c r="Q8" s="189"/>
      <c r="R8" s="189"/>
      <c r="S8" s="189"/>
      <c r="T8" s="189"/>
      <c r="U8" s="189"/>
      <c r="V8" s="189"/>
      <c r="W8" s="190"/>
      <c r="X8" s="191"/>
      <c r="Z8" s="182"/>
      <c r="AA8" s="183"/>
      <c r="AB8" s="183"/>
      <c r="AC8" s="183"/>
      <c r="AD8" s="183"/>
      <c r="AE8" s="184"/>
    </row>
    <row r="9" spans="1:37" ht="18.600000000000001" customHeight="1" x14ac:dyDescent="0.15">
      <c r="A9" s="166" t="s">
        <v>44</v>
      </c>
      <c r="B9" s="167"/>
      <c r="C9" s="168"/>
      <c r="D9" s="166" t="s">
        <v>54</v>
      </c>
      <c r="E9" s="167"/>
      <c r="F9" s="168"/>
      <c r="G9" s="166" t="s">
        <v>63</v>
      </c>
      <c r="H9" s="167"/>
      <c r="I9" s="168"/>
      <c r="J9" s="166" t="s">
        <v>59</v>
      </c>
      <c r="K9" s="167"/>
      <c r="L9" s="168"/>
      <c r="N9" s="196" t="s">
        <v>68</v>
      </c>
      <c r="O9" s="197"/>
      <c r="P9" s="197"/>
      <c r="Q9" s="197"/>
      <c r="R9" s="197"/>
      <c r="S9" s="197"/>
      <c r="T9" s="197"/>
      <c r="U9" s="197"/>
      <c r="V9" s="197"/>
      <c r="W9" s="195"/>
      <c r="X9" s="195"/>
      <c r="Y9" s="85"/>
      <c r="Z9" s="182"/>
      <c r="AA9" s="183"/>
      <c r="AB9" s="183"/>
      <c r="AC9" s="183"/>
      <c r="AD9" s="183"/>
      <c r="AE9" s="184"/>
    </row>
    <row r="10" spans="1:37" ht="18.95" customHeight="1" x14ac:dyDescent="0.15">
      <c r="A10" s="147"/>
      <c r="B10" s="148"/>
      <c r="C10" s="149"/>
      <c r="D10" s="147"/>
      <c r="E10" s="148"/>
      <c r="F10" s="149"/>
      <c r="G10" s="147"/>
      <c r="H10" s="148"/>
      <c r="I10" s="149"/>
      <c r="J10" s="147"/>
      <c r="K10" s="148"/>
      <c r="L10" s="149"/>
      <c r="N10" s="198"/>
      <c r="O10" s="199"/>
      <c r="P10" s="199"/>
      <c r="Q10" s="199"/>
      <c r="R10" s="199"/>
      <c r="S10" s="199"/>
      <c r="T10" s="199"/>
      <c r="U10" s="199"/>
      <c r="V10" s="199"/>
      <c r="W10" s="195"/>
      <c r="X10" s="195"/>
      <c r="Y10" s="85"/>
      <c r="Z10" s="182"/>
      <c r="AA10" s="183"/>
      <c r="AB10" s="183"/>
      <c r="AC10" s="183"/>
      <c r="AD10" s="183"/>
      <c r="AE10" s="184"/>
      <c r="AH10" s="89"/>
    </row>
    <row r="11" spans="1:37" ht="9" customHeight="1" thickBot="1" x14ac:dyDescent="0.2">
      <c r="A11" s="150"/>
      <c r="B11" s="151"/>
      <c r="C11" s="152"/>
      <c r="D11" s="150"/>
      <c r="E11" s="151"/>
      <c r="F11" s="152"/>
      <c r="G11" s="150"/>
      <c r="H11" s="151"/>
      <c r="I11" s="152"/>
      <c r="J11" s="150"/>
      <c r="K11" s="151"/>
      <c r="L11" s="152"/>
      <c r="N11" s="196" t="s">
        <v>67</v>
      </c>
      <c r="O11" s="197"/>
      <c r="P11" s="197"/>
      <c r="Q11" s="197"/>
      <c r="R11" s="197"/>
      <c r="S11" s="197"/>
      <c r="T11" s="202" t="s">
        <v>968</v>
      </c>
      <c r="U11" s="202"/>
      <c r="V11" s="202"/>
      <c r="W11" s="195"/>
      <c r="X11" s="195"/>
      <c r="Y11" s="85"/>
      <c r="Z11" s="185"/>
      <c r="AA11" s="186"/>
      <c r="AB11" s="186"/>
      <c r="AC11" s="186"/>
      <c r="AD11" s="186"/>
      <c r="AE11" s="187"/>
      <c r="AH11" s="89"/>
    </row>
    <row r="12" spans="1:37" ht="9" customHeight="1" x14ac:dyDescent="0.15">
      <c r="A12" s="153"/>
      <c r="B12" s="154"/>
      <c r="C12" s="155"/>
      <c r="D12" s="153"/>
      <c r="E12" s="154"/>
      <c r="F12" s="155"/>
      <c r="G12" s="153"/>
      <c r="H12" s="154"/>
      <c r="I12" s="155"/>
      <c r="J12" s="153"/>
      <c r="K12" s="154"/>
      <c r="L12" s="155"/>
      <c r="M12" s="5"/>
      <c r="N12" s="198"/>
      <c r="O12" s="199"/>
      <c r="P12" s="199"/>
      <c r="Q12" s="199"/>
      <c r="R12" s="199"/>
      <c r="S12" s="199"/>
      <c r="T12" s="202"/>
      <c r="U12" s="202"/>
      <c r="V12" s="202"/>
      <c r="W12" s="195"/>
      <c r="X12" s="195"/>
      <c r="Y12" s="85"/>
      <c r="Z12" s="90"/>
      <c r="AA12" s="90"/>
      <c r="AB12" s="90"/>
      <c r="AC12" s="90"/>
      <c r="AD12" s="90"/>
      <c r="AE12" s="90"/>
    </row>
    <row r="13" spans="1:37" ht="18.95" customHeight="1" x14ac:dyDescent="0.15">
      <c r="A13" s="91" t="s">
        <v>55</v>
      </c>
      <c r="B13" s="83"/>
      <c r="C13" s="92"/>
      <c r="D13" s="92"/>
      <c r="E13" s="92"/>
      <c r="F13" s="92"/>
      <c r="G13" s="92"/>
      <c r="H13" s="92"/>
      <c r="I13" s="92"/>
      <c r="J13" s="93"/>
      <c r="K13" s="93"/>
      <c r="M13" s="5"/>
      <c r="N13" s="200"/>
      <c r="O13" s="201"/>
      <c r="P13" s="201"/>
      <c r="Q13" s="201"/>
      <c r="R13" s="201"/>
      <c r="S13" s="201"/>
      <c r="T13" s="202" t="s">
        <v>969</v>
      </c>
      <c r="U13" s="202"/>
      <c r="V13" s="202"/>
      <c r="W13" s="195"/>
      <c r="X13" s="195"/>
      <c r="Y13" s="85"/>
      <c r="Z13" s="94"/>
      <c r="AA13" s="94"/>
      <c r="AB13" s="94"/>
      <c r="AC13" s="94"/>
      <c r="AD13" s="94"/>
      <c r="AE13" s="94"/>
    </row>
    <row r="14" spans="1:37" ht="18.95" customHeight="1" x14ac:dyDescent="0.15">
      <c r="A14" s="91"/>
      <c r="B14" s="83"/>
      <c r="C14" s="92"/>
      <c r="D14" s="92"/>
      <c r="E14" s="92"/>
      <c r="F14" s="92"/>
      <c r="G14" s="92"/>
      <c r="H14" s="92"/>
      <c r="I14" s="92"/>
      <c r="J14" s="93"/>
      <c r="K14" s="93"/>
      <c r="M14" s="5"/>
      <c r="N14" s="202" t="s">
        <v>970</v>
      </c>
      <c r="O14" s="202"/>
      <c r="P14" s="202"/>
      <c r="Q14" s="202"/>
      <c r="R14" s="202"/>
      <c r="S14" s="202"/>
      <c r="T14" s="202"/>
      <c r="U14" s="202"/>
      <c r="V14" s="202"/>
      <c r="W14" s="195"/>
      <c r="X14" s="195"/>
      <c r="Y14" s="97"/>
      <c r="Z14" s="94"/>
      <c r="AA14" s="94"/>
      <c r="AB14" s="94"/>
      <c r="AC14" s="94"/>
      <c r="AD14" s="94"/>
      <c r="AE14" s="94"/>
    </row>
    <row r="15" spans="1:37" ht="18.95" customHeight="1" x14ac:dyDescent="0.15">
      <c r="A15" s="91"/>
      <c r="B15" s="83"/>
      <c r="C15" s="92"/>
      <c r="D15" s="92"/>
      <c r="E15" s="92"/>
      <c r="F15" s="92"/>
      <c r="G15" s="92"/>
      <c r="H15" s="92"/>
      <c r="I15" s="92"/>
      <c r="J15" s="93"/>
      <c r="K15" s="93"/>
      <c r="M15" s="5"/>
      <c r="N15" s="202"/>
      <c r="O15" s="202"/>
      <c r="P15" s="202"/>
      <c r="Q15" s="202"/>
      <c r="R15" s="202"/>
      <c r="S15" s="202"/>
      <c r="T15" s="202"/>
      <c r="U15" s="202"/>
      <c r="V15" s="202"/>
      <c r="W15" s="195"/>
      <c r="X15" s="195"/>
      <c r="Y15" s="97"/>
      <c r="Z15" s="94"/>
      <c r="AA15" s="94"/>
      <c r="AB15" s="94"/>
      <c r="AC15" s="94"/>
      <c r="AD15" s="94"/>
      <c r="AE15" s="94"/>
    </row>
    <row r="16" spans="1:37" ht="18.95" customHeight="1" x14ac:dyDescent="0.15">
      <c r="A16" s="91"/>
      <c r="B16" s="83"/>
      <c r="C16" s="92"/>
      <c r="D16" s="92"/>
      <c r="E16" s="92"/>
      <c r="F16" s="92"/>
      <c r="G16" s="92"/>
      <c r="H16" s="92"/>
      <c r="I16" s="92"/>
      <c r="J16" s="93"/>
      <c r="K16" s="93"/>
      <c r="M16" s="5"/>
      <c r="N16" s="95" t="s">
        <v>60</v>
      </c>
      <c r="O16" s="83"/>
      <c r="P16" s="83"/>
      <c r="Q16" s="96"/>
      <c r="R16" s="96"/>
      <c r="S16" s="96"/>
      <c r="T16" s="96"/>
      <c r="U16" s="96"/>
      <c r="V16" s="96"/>
      <c r="W16" s="97"/>
      <c r="X16" s="97"/>
      <c r="Y16" s="97"/>
      <c r="Z16" s="94"/>
      <c r="AA16" s="94"/>
      <c r="AB16" s="94"/>
      <c r="AC16" s="94"/>
      <c r="AD16" s="94"/>
      <c r="AE16" s="94"/>
    </row>
    <row r="17" spans="1:37" ht="12" customHeight="1" x14ac:dyDescent="0.15">
      <c r="A17" s="91"/>
      <c r="B17" s="83"/>
      <c r="C17" s="92"/>
      <c r="D17" s="92"/>
      <c r="E17" s="92"/>
      <c r="F17" s="92"/>
      <c r="G17" s="92"/>
      <c r="H17" s="92"/>
      <c r="I17" s="92"/>
      <c r="J17" s="93"/>
      <c r="K17" s="93"/>
      <c r="M17" s="5"/>
      <c r="N17" s="83"/>
      <c r="O17" s="83"/>
      <c r="P17" s="83"/>
      <c r="Q17" s="96"/>
      <c r="R17" s="96"/>
      <c r="S17" s="96"/>
      <c r="T17" s="96"/>
      <c r="U17" s="96"/>
      <c r="V17" s="96"/>
      <c r="W17" s="97"/>
      <c r="X17" s="97"/>
      <c r="Y17" s="98"/>
      <c r="Z17" s="94"/>
      <c r="AA17" s="94"/>
      <c r="AB17" s="94"/>
      <c r="AC17" s="94"/>
      <c r="AD17" s="94"/>
      <c r="AE17" s="94"/>
    </row>
    <row r="18" spans="1:37" ht="18" customHeight="1" x14ac:dyDescent="0.15">
      <c r="A18" s="159" t="s">
        <v>1</v>
      </c>
      <c r="B18" s="160"/>
      <c r="C18" s="161"/>
      <c r="D18" s="162"/>
      <c r="E18" s="162"/>
      <c r="F18" s="162"/>
      <c r="G18" s="162"/>
      <c r="H18" s="162"/>
      <c r="I18" s="162"/>
      <c r="J18" s="162"/>
      <c r="K18" s="163"/>
      <c r="L18" s="161"/>
      <c r="M18" s="162"/>
      <c r="N18" s="162"/>
      <c r="O18" s="162"/>
      <c r="P18" s="162"/>
      <c r="Q18" s="162"/>
      <c r="R18" s="162"/>
      <c r="S18" s="162"/>
      <c r="T18" s="162"/>
      <c r="U18" s="163"/>
      <c r="V18" s="164" t="s">
        <v>43</v>
      </c>
      <c r="W18" s="165"/>
      <c r="X18" s="166" t="s">
        <v>9</v>
      </c>
      <c r="Y18" s="167"/>
      <c r="Z18" s="167"/>
      <c r="AA18" s="167"/>
      <c r="AB18" s="167"/>
      <c r="AC18" s="167"/>
      <c r="AD18" s="167"/>
      <c r="AE18" s="168"/>
    </row>
    <row r="19" spans="1:37" ht="9" customHeight="1" x14ac:dyDescent="0.15">
      <c r="A19" s="205" t="s">
        <v>3</v>
      </c>
      <c r="B19" s="206"/>
      <c r="C19" s="209" t="s">
        <v>28</v>
      </c>
      <c r="D19" s="210"/>
      <c r="E19" s="210"/>
      <c r="F19" s="210"/>
      <c r="G19" s="210"/>
      <c r="H19" s="210"/>
      <c r="I19" s="210"/>
      <c r="J19" s="210"/>
      <c r="K19" s="211"/>
      <c r="L19" s="209" t="s">
        <v>29</v>
      </c>
      <c r="M19" s="210"/>
      <c r="N19" s="210"/>
      <c r="O19" s="210"/>
      <c r="P19" s="210"/>
      <c r="Q19" s="210"/>
      <c r="R19" s="210"/>
      <c r="S19" s="210"/>
      <c r="T19" s="210"/>
      <c r="U19" s="211"/>
      <c r="V19" s="212"/>
      <c r="W19" s="213"/>
      <c r="X19" s="216" t="s">
        <v>15</v>
      </c>
      <c r="Y19" s="216"/>
      <c r="Z19" s="217" t="s">
        <v>10</v>
      </c>
      <c r="AA19" s="218"/>
      <c r="AB19" s="217" t="s">
        <v>30</v>
      </c>
      <c r="AC19" s="377"/>
      <c r="AD19" s="218" t="s">
        <v>12</v>
      </c>
      <c r="AE19" s="377"/>
    </row>
    <row r="20" spans="1:37" ht="25.5" customHeight="1" x14ac:dyDescent="0.15">
      <c r="A20" s="207"/>
      <c r="B20" s="208"/>
      <c r="C20" s="332"/>
      <c r="D20" s="333"/>
      <c r="E20" s="333"/>
      <c r="F20" s="333"/>
      <c r="G20" s="333"/>
      <c r="H20" s="333"/>
      <c r="I20" s="333"/>
      <c r="J20" s="333"/>
      <c r="K20" s="334"/>
      <c r="L20" s="332"/>
      <c r="M20" s="333"/>
      <c r="N20" s="333"/>
      <c r="O20" s="333"/>
      <c r="P20" s="333"/>
      <c r="Q20" s="333"/>
      <c r="R20" s="333"/>
      <c r="S20" s="333"/>
      <c r="T20" s="333"/>
      <c r="U20" s="334"/>
      <c r="V20" s="214"/>
      <c r="W20" s="215"/>
      <c r="X20" s="335"/>
      <c r="Y20" s="335"/>
      <c r="Z20" s="116"/>
      <c r="AA20" s="117"/>
      <c r="AB20" s="116"/>
      <c r="AC20" s="118"/>
      <c r="AD20" s="119"/>
      <c r="AE20" s="120"/>
    </row>
    <row r="21" spans="1:37" ht="11.25" customHeight="1" x14ac:dyDescent="0.15">
      <c r="A21" s="336"/>
      <c r="B21" s="336"/>
      <c r="C21" s="336"/>
      <c r="D21" s="336"/>
      <c r="E21" s="336"/>
      <c r="F21" s="336"/>
      <c r="G21" s="336"/>
      <c r="H21" s="336"/>
      <c r="I21" s="336"/>
      <c r="J21" s="336"/>
      <c r="K21" s="336"/>
      <c r="L21" s="336"/>
      <c r="M21" s="336"/>
      <c r="N21" s="336"/>
      <c r="O21" s="336"/>
      <c r="P21" s="336"/>
      <c r="Q21" s="336"/>
      <c r="R21" s="336"/>
      <c r="S21" s="336"/>
      <c r="T21" s="336"/>
      <c r="U21" s="336"/>
      <c r="V21" s="337"/>
      <c r="W21" s="337"/>
      <c r="X21" s="338" t="str">
        <f>TEXT(VALUE_APPOINTMENTYEAR,"ggge年m月d日")&amp;"
現在の年齢"</f>
        <v>令和8年4月1日
現在の年齢</v>
      </c>
      <c r="Y21" s="339"/>
      <c r="Z21" s="339"/>
      <c r="AA21" s="339"/>
      <c r="AB21" s="339"/>
      <c r="AC21" s="339"/>
      <c r="AD21" s="342" t="str">
        <f>対応表!AN2</f>
        <v/>
      </c>
      <c r="AE21" s="203" t="str">
        <f>対応表!AO2</f>
        <v/>
      </c>
    </row>
    <row r="22" spans="1:37" ht="18" customHeight="1" x14ac:dyDescent="0.15">
      <c r="A22" s="85"/>
      <c r="B22" s="85"/>
      <c r="C22" s="231"/>
      <c r="D22" s="231"/>
      <c r="E22" s="231"/>
      <c r="F22" s="231"/>
      <c r="G22" s="231"/>
      <c r="H22" s="231"/>
      <c r="I22" s="231"/>
      <c r="J22" s="231"/>
      <c r="K22" s="232"/>
      <c r="L22" s="232"/>
      <c r="M22" s="232"/>
      <c r="N22" s="232"/>
      <c r="O22" s="231"/>
      <c r="P22" s="231"/>
      <c r="Q22" s="231"/>
      <c r="R22" s="231"/>
      <c r="S22" s="231"/>
      <c r="T22" s="231"/>
      <c r="U22" s="231"/>
      <c r="V22" s="231"/>
      <c r="W22" s="231"/>
      <c r="X22" s="340"/>
      <c r="Y22" s="341"/>
      <c r="Z22" s="341"/>
      <c r="AA22" s="341"/>
      <c r="AB22" s="341"/>
      <c r="AC22" s="341"/>
      <c r="AD22" s="343"/>
      <c r="AE22" s="204"/>
    </row>
    <row r="23" spans="1:37" ht="18" customHeight="1" x14ac:dyDescent="0.15">
      <c r="A23" s="85"/>
      <c r="B23" s="85"/>
      <c r="C23" s="83"/>
      <c r="D23" s="83"/>
      <c r="E23" s="83"/>
      <c r="F23" s="83"/>
      <c r="G23" s="83"/>
      <c r="H23" s="83"/>
      <c r="I23" s="83"/>
      <c r="J23" s="83"/>
      <c r="K23" s="99"/>
      <c r="L23" s="99"/>
      <c r="M23" s="99"/>
      <c r="N23" s="99"/>
      <c r="O23" s="83"/>
      <c r="P23" s="83"/>
      <c r="Q23" s="83"/>
      <c r="R23" s="83"/>
      <c r="S23" s="83"/>
      <c r="T23" s="83"/>
      <c r="U23" s="83"/>
      <c r="V23" s="83"/>
      <c r="W23" s="83"/>
      <c r="X23" s="100"/>
      <c r="Y23" s="100"/>
      <c r="Z23" s="100"/>
      <c r="AA23" s="100"/>
      <c r="AB23" s="100"/>
      <c r="AC23" s="100"/>
      <c r="AD23" s="101"/>
      <c r="AE23" s="101"/>
    </row>
    <row r="24" spans="1:37" ht="18" customHeight="1" x14ac:dyDescent="0.15">
      <c r="A24" s="85"/>
      <c r="B24" s="85"/>
      <c r="C24" s="83"/>
      <c r="D24" s="83"/>
      <c r="E24" s="83"/>
      <c r="F24" s="83"/>
      <c r="G24" s="83"/>
      <c r="H24" s="83"/>
      <c r="I24" s="83"/>
      <c r="J24" s="83"/>
      <c r="K24" s="99"/>
      <c r="L24" s="99"/>
      <c r="M24" s="99"/>
      <c r="N24" s="99"/>
      <c r="O24" s="83"/>
      <c r="P24" s="83"/>
      <c r="Q24" s="83"/>
      <c r="R24" s="83"/>
      <c r="S24" s="83"/>
      <c r="T24" s="83"/>
      <c r="U24" s="83"/>
      <c r="V24" s="83"/>
      <c r="W24" s="83"/>
      <c r="X24" s="97"/>
      <c r="Y24" s="97"/>
      <c r="Z24" s="97"/>
      <c r="AA24" s="97"/>
      <c r="AB24" s="97"/>
      <c r="AC24" s="97"/>
      <c r="AD24" s="102"/>
      <c r="AE24" s="102"/>
    </row>
    <row r="25" spans="1:37" ht="12" customHeight="1" x14ac:dyDescent="0.15">
      <c r="A25" s="196" t="s">
        <v>25</v>
      </c>
      <c r="B25" s="220"/>
      <c r="C25" s="166" t="s">
        <v>5</v>
      </c>
      <c r="D25" s="167"/>
      <c r="E25" s="167"/>
      <c r="F25" s="167"/>
      <c r="G25" s="167"/>
      <c r="H25" s="167"/>
      <c r="I25" s="167"/>
      <c r="J25" s="168"/>
      <c r="K25" s="164" t="s">
        <v>37</v>
      </c>
      <c r="L25" s="219"/>
      <c r="M25" s="219"/>
      <c r="N25" s="165"/>
      <c r="O25" s="103"/>
      <c r="P25" s="83"/>
      <c r="Q25" s="83"/>
      <c r="R25" s="83"/>
      <c r="S25" s="83"/>
      <c r="T25" s="83"/>
      <c r="U25" s="83"/>
      <c r="V25" s="83"/>
      <c r="W25" s="83"/>
      <c r="X25" s="97"/>
      <c r="Y25" s="97"/>
      <c r="Z25" s="97"/>
      <c r="AA25" s="97"/>
      <c r="AB25" s="97"/>
      <c r="AC25" s="97"/>
      <c r="AD25" s="102"/>
      <c r="AE25" s="102"/>
    </row>
    <row r="26" spans="1:37" ht="26.25" customHeight="1" x14ac:dyDescent="0.15">
      <c r="A26" s="198"/>
      <c r="B26" s="221"/>
      <c r="C26" s="233"/>
      <c r="D26" s="234"/>
      <c r="E26" s="234"/>
      <c r="F26" s="104" t="s">
        <v>6</v>
      </c>
      <c r="G26" s="234"/>
      <c r="H26" s="234"/>
      <c r="I26" s="234"/>
      <c r="J26" s="235"/>
      <c r="K26" s="236"/>
      <c r="L26" s="237"/>
      <c r="M26" s="238"/>
      <c r="N26" s="239"/>
      <c r="O26" s="240"/>
      <c r="P26" s="241"/>
      <c r="Q26" s="241"/>
      <c r="R26" s="241"/>
      <c r="S26" s="241"/>
      <c r="T26" s="241"/>
      <c r="U26" s="241"/>
      <c r="V26" s="241"/>
      <c r="W26" s="241"/>
      <c r="X26" s="241"/>
      <c r="Y26" s="241"/>
      <c r="Z26" s="241"/>
      <c r="AA26" s="241"/>
      <c r="AB26" s="241"/>
      <c r="AC26" s="241"/>
      <c r="AD26" s="241"/>
      <c r="AE26" s="241"/>
      <c r="AK26" s="78" t="str">
        <f>IF(AK28="○",{"","○"},"")</f>
        <v/>
      </c>
    </row>
    <row r="27" spans="1:37" ht="11.25" customHeight="1" x14ac:dyDescent="0.15">
      <c r="A27" s="198"/>
      <c r="B27" s="221"/>
      <c r="C27" s="223" t="s">
        <v>34</v>
      </c>
      <c r="D27" s="224"/>
      <c r="E27" s="224"/>
      <c r="F27" s="224"/>
      <c r="G27" s="224"/>
      <c r="H27" s="224"/>
      <c r="I27" s="224"/>
      <c r="J27" s="225"/>
      <c r="K27" s="223" t="s">
        <v>35</v>
      </c>
      <c r="L27" s="224"/>
      <c r="M27" s="224"/>
      <c r="N27" s="224"/>
      <c r="O27" s="224"/>
      <c r="P27" s="224"/>
      <c r="Q27" s="224"/>
      <c r="R27" s="224"/>
      <c r="S27" s="224"/>
      <c r="T27" s="224"/>
      <c r="U27" s="225"/>
      <c r="V27" s="223" t="s">
        <v>36</v>
      </c>
      <c r="W27" s="224"/>
      <c r="X27" s="224"/>
      <c r="Y27" s="224"/>
      <c r="Z27" s="224"/>
      <c r="AA27" s="224"/>
      <c r="AB27" s="224"/>
      <c r="AC27" s="224"/>
      <c r="AD27" s="224"/>
      <c r="AE27" s="225"/>
    </row>
    <row r="28" spans="1:37" ht="26.25" customHeight="1" x14ac:dyDescent="0.15">
      <c r="A28" s="200"/>
      <c r="B28" s="222"/>
      <c r="C28" s="226"/>
      <c r="D28" s="226"/>
      <c r="E28" s="226"/>
      <c r="F28" s="226"/>
      <c r="G28" s="226"/>
      <c r="H28" s="226"/>
      <c r="I28" s="226"/>
      <c r="J28" s="226"/>
      <c r="K28" s="227"/>
      <c r="L28" s="228"/>
      <c r="M28" s="228"/>
      <c r="N28" s="228"/>
      <c r="O28" s="228"/>
      <c r="P28" s="228"/>
      <c r="Q28" s="228"/>
      <c r="R28" s="228"/>
      <c r="S28" s="228"/>
      <c r="T28" s="228"/>
      <c r="U28" s="229"/>
      <c r="V28" s="230"/>
      <c r="W28" s="230"/>
      <c r="X28" s="230"/>
      <c r="Y28" s="230"/>
      <c r="Z28" s="230"/>
      <c r="AA28" s="230"/>
      <c r="AB28" s="230"/>
      <c r="AC28" s="230"/>
      <c r="AD28" s="230"/>
      <c r="AE28" s="230"/>
    </row>
    <row r="29" spans="1:37" ht="5.85" customHeight="1" x14ac:dyDescent="0.15">
      <c r="A29" s="242"/>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row>
    <row r="30" spans="1:37" ht="9.75" customHeight="1" x14ac:dyDescent="0.15">
      <c r="A30" s="243" t="s">
        <v>22</v>
      </c>
      <c r="B30" s="243"/>
      <c r="C30" s="246" t="s">
        <v>23</v>
      </c>
      <c r="D30" s="246"/>
      <c r="E30" s="249" t="s">
        <v>32</v>
      </c>
      <c r="F30" s="249"/>
      <c r="G30" s="249"/>
      <c r="H30" s="249"/>
      <c r="I30" s="249"/>
      <c r="J30" s="249"/>
      <c r="K30" s="249"/>
      <c r="L30" s="249"/>
      <c r="M30" s="249"/>
      <c r="N30" s="249"/>
      <c r="O30" s="249"/>
      <c r="P30" s="249"/>
      <c r="Q30" s="249"/>
      <c r="R30" s="243" t="s">
        <v>24</v>
      </c>
      <c r="S30" s="243"/>
      <c r="T30" s="250"/>
      <c r="U30" s="251"/>
      <c r="V30" s="251"/>
      <c r="W30" s="251"/>
      <c r="X30" s="251"/>
      <c r="Y30" s="251"/>
      <c r="Z30" s="251"/>
      <c r="AA30" s="251"/>
      <c r="AB30" s="251"/>
      <c r="AC30" s="251"/>
      <c r="AD30" s="251"/>
      <c r="AE30" s="252"/>
    </row>
    <row r="31" spans="1:37" ht="18" customHeight="1" x14ac:dyDescent="0.15">
      <c r="A31" s="244"/>
      <c r="B31" s="244"/>
      <c r="C31" s="247"/>
      <c r="D31" s="247"/>
      <c r="E31" s="105" t="s">
        <v>38</v>
      </c>
      <c r="F31" s="253"/>
      <c r="G31" s="253"/>
      <c r="H31" s="106" t="s">
        <v>39</v>
      </c>
      <c r="I31" s="253"/>
      <c r="J31" s="253"/>
      <c r="K31" s="253"/>
      <c r="L31" s="253"/>
      <c r="M31" s="106" t="s">
        <v>6</v>
      </c>
      <c r="N31" s="253"/>
      <c r="O31" s="253"/>
      <c r="P31" s="253"/>
      <c r="Q31" s="254"/>
      <c r="R31" s="244"/>
      <c r="S31" s="244"/>
      <c r="T31" s="255"/>
      <c r="U31" s="253"/>
      <c r="V31" s="253"/>
      <c r="W31" s="107" t="s">
        <v>6</v>
      </c>
      <c r="X31" s="253"/>
      <c r="Y31" s="253"/>
      <c r="Z31" s="253"/>
      <c r="AA31" s="107" t="s">
        <v>6</v>
      </c>
      <c r="AB31" s="253"/>
      <c r="AC31" s="253"/>
      <c r="AD31" s="253"/>
      <c r="AE31" s="254"/>
    </row>
    <row r="32" spans="1:37" ht="10.5" customHeight="1" x14ac:dyDescent="0.15">
      <c r="A32" s="245"/>
      <c r="B32" s="245"/>
      <c r="C32" s="248"/>
      <c r="D32" s="248"/>
      <c r="E32" s="108"/>
      <c r="F32" s="109"/>
      <c r="G32" s="109"/>
      <c r="H32" s="109"/>
      <c r="I32" s="109"/>
      <c r="J32" s="110"/>
      <c r="K32" s="110"/>
      <c r="L32" s="110"/>
      <c r="M32" s="111"/>
      <c r="N32" s="112" t="s">
        <v>966</v>
      </c>
      <c r="O32" s="259"/>
      <c r="P32" s="259"/>
      <c r="Q32" s="113" t="s">
        <v>965</v>
      </c>
      <c r="R32" s="245"/>
      <c r="S32" s="245"/>
      <c r="T32" s="256"/>
      <c r="U32" s="257"/>
      <c r="V32" s="257"/>
      <c r="W32" s="257"/>
      <c r="X32" s="257"/>
      <c r="Y32" s="257"/>
      <c r="Z32" s="257"/>
      <c r="AA32" s="257"/>
      <c r="AB32" s="257"/>
      <c r="AC32" s="257"/>
      <c r="AD32" s="257"/>
      <c r="AE32" s="258"/>
    </row>
    <row r="33" spans="1:31" ht="6" customHeight="1" x14ac:dyDescent="0.15">
      <c r="A33" s="167"/>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row>
    <row r="34" spans="1:31" ht="20.25" customHeight="1" x14ac:dyDescent="0.15">
      <c r="A34" s="260" t="s">
        <v>4</v>
      </c>
      <c r="B34" s="261"/>
      <c r="C34" s="166" t="s">
        <v>7</v>
      </c>
      <c r="D34" s="167"/>
      <c r="E34" s="167"/>
      <c r="F34" s="168"/>
      <c r="G34" s="166" t="s">
        <v>8</v>
      </c>
      <c r="H34" s="167"/>
      <c r="I34" s="167"/>
      <c r="J34" s="167"/>
      <c r="K34" s="167"/>
      <c r="L34" s="167"/>
      <c r="M34" s="167"/>
      <c r="N34" s="167"/>
      <c r="O34" s="167"/>
      <c r="P34" s="168"/>
      <c r="Q34" s="266" t="s">
        <v>27</v>
      </c>
      <c r="R34" s="267"/>
      <c r="S34" s="166" t="s">
        <v>26</v>
      </c>
      <c r="T34" s="167"/>
      <c r="U34" s="167"/>
      <c r="V34" s="167"/>
      <c r="W34" s="167"/>
      <c r="X34" s="167"/>
      <c r="Y34" s="167"/>
      <c r="Z34" s="167"/>
      <c r="AA34" s="167"/>
      <c r="AB34" s="167"/>
      <c r="AC34" s="167"/>
      <c r="AD34" s="167"/>
      <c r="AE34" s="168"/>
    </row>
    <row r="35" spans="1:31" ht="27.75" customHeight="1" x14ac:dyDescent="0.15">
      <c r="A35" s="262"/>
      <c r="B35" s="263"/>
      <c r="C35" s="121"/>
      <c r="D35" s="122"/>
      <c r="E35" s="122"/>
      <c r="F35" s="123"/>
      <c r="G35" s="268"/>
      <c r="H35" s="269"/>
      <c r="I35" s="269"/>
      <c r="J35" s="269"/>
      <c r="K35" s="269"/>
      <c r="L35" s="269"/>
      <c r="M35" s="269"/>
      <c r="N35" s="269"/>
      <c r="O35" s="269"/>
      <c r="P35" s="270"/>
      <c r="Q35" s="271"/>
      <c r="R35" s="272"/>
      <c r="S35" s="273"/>
      <c r="T35" s="274"/>
      <c r="U35" s="274"/>
      <c r="V35" s="274"/>
      <c r="W35" s="274"/>
      <c r="X35" s="274"/>
      <c r="Y35" s="274"/>
      <c r="Z35" s="274"/>
      <c r="AA35" s="274"/>
      <c r="AB35" s="274"/>
      <c r="AC35" s="274"/>
      <c r="AD35" s="274"/>
      <c r="AE35" s="275"/>
    </row>
    <row r="36" spans="1:31" ht="6" customHeight="1" x14ac:dyDescent="0.15">
      <c r="A36" s="262"/>
      <c r="B36" s="263"/>
      <c r="C36" s="246" t="s">
        <v>2</v>
      </c>
      <c r="D36" s="246"/>
      <c r="E36" s="246"/>
      <c r="F36" s="246"/>
      <c r="G36" s="246"/>
      <c r="H36" s="246"/>
      <c r="I36" s="246"/>
      <c r="J36" s="246"/>
      <c r="K36" s="276" t="s">
        <v>13</v>
      </c>
      <c r="L36" s="276"/>
      <c r="M36" s="276"/>
      <c r="N36" s="276"/>
      <c r="O36" s="276"/>
      <c r="P36" s="276"/>
      <c r="Q36" s="250"/>
      <c r="R36" s="251"/>
      <c r="S36" s="251"/>
      <c r="T36" s="251"/>
      <c r="U36" s="251"/>
      <c r="V36" s="251"/>
      <c r="W36" s="251"/>
      <c r="X36" s="251"/>
      <c r="Y36" s="251"/>
      <c r="Z36" s="251"/>
      <c r="AA36" s="251"/>
      <c r="AB36" s="251"/>
      <c r="AC36" s="251"/>
      <c r="AD36" s="251"/>
      <c r="AE36" s="251"/>
    </row>
    <row r="37" spans="1:31" ht="11.25" customHeight="1" x14ac:dyDescent="0.15">
      <c r="A37" s="262"/>
      <c r="B37" s="263"/>
      <c r="C37" s="248"/>
      <c r="D37" s="248"/>
      <c r="E37" s="248"/>
      <c r="F37" s="248"/>
      <c r="G37" s="248"/>
      <c r="H37" s="248"/>
      <c r="I37" s="248"/>
      <c r="J37" s="248"/>
      <c r="K37" s="277"/>
      <c r="L37" s="277"/>
      <c r="M37" s="277"/>
      <c r="N37" s="277"/>
      <c r="O37" s="277"/>
      <c r="P37" s="277"/>
      <c r="Q37" s="278"/>
      <c r="R37" s="199"/>
      <c r="S37" s="199"/>
      <c r="T37" s="199"/>
      <c r="U37" s="279"/>
      <c r="V37" s="232"/>
      <c r="W37" s="279"/>
      <c r="X37" s="232"/>
      <c r="Y37" s="231"/>
      <c r="Z37" s="199"/>
      <c r="AA37" s="292"/>
      <c r="AB37" s="292"/>
      <c r="AC37" s="231"/>
      <c r="AD37" s="231"/>
      <c r="AE37" s="177"/>
    </row>
    <row r="38" spans="1:31" ht="12" customHeight="1" x14ac:dyDescent="0.15">
      <c r="A38" s="262"/>
      <c r="B38" s="263"/>
      <c r="C38" s="205" t="s">
        <v>53</v>
      </c>
      <c r="D38" s="296"/>
      <c r="E38" s="296"/>
      <c r="F38" s="296"/>
      <c r="G38" s="296"/>
      <c r="H38" s="296"/>
      <c r="I38" s="296"/>
      <c r="J38" s="206"/>
      <c r="K38" s="216" t="s">
        <v>15</v>
      </c>
      <c r="L38" s="216"/>
      <c r="M38" s="293" t="s">
        <v>41</v>
      </c>
      <c r="N38" s="294"/>
      <c r="O38" s="295" t="s">
        <v>30</v>
      </c>
      <c r="P38" s="295"/>
      <c r="Q38" s="278"/>
      <c r="R38" s="199"/>
      <c r="S38" s="199"/>
      <c r="T38" s="199"/>
      <c r="U38" s="232"/>
      <c r="V38" s="232"/>
      <c r="W38" s="232"/>
      <c r="X38" s="232"/>
      <c r="Y38" s="231"/>
      <c r="Z38" s="292"/>
      <c r="AA38" s="292"/>
      <c r="AB38" s="292"/>
      <c r="AC38" s="231"/>
      <c r="AD38" s="231"/>
      <c r="AE38" s="177"/>
    </row>
    <row r="39" spans="1:31" ht="12" customHeight="1" x14ac:dyDescent="0.15">
      <c r="A39" s="262"/>
      <c r="B39" s="263"/>
      <c r="C39" s="278"/>
      <c r="D39" s="231"/>
      <c r="E39" s="231"/>
      <c r="F39" s="231"/>
      <c r="G39" s="231"/>
      <c r="H39" s="231"/>
      <c r="I39" s="231"/>
      <c r="J39" s="297"/>
      <c r="K39" s="282"/>
      <c r="L39" s="282"/>
      <c r="M39" s="283"/>
      <c r="N39" s="285"/>
      <c r="O39" s="288"/>
      <c r="P39" s="289"/>
      <c r="Q39" s="278"/>
      <c r="R39" s="199"/>
      <c r="S39" s="199"/>
      <c r="T39" s="199"/>
      <c r="U39" s="280"/>
      <c r="V39" s="280"/>
      <c r="W39" s="280"/>
      <c r="X39" s="280"/>
      <c r="Y39" s="231"/>
      <c r="Z39" s="292"/>
      <c r="AA39" s="292"/>
      <c r="AB39" s="292"/>
      <c r="AC39" s="231"/>
      <c r="AD39" s="231"/>
      <c r="AE39" s="177"/>
    </row>
    <row r="40" spans="1:31" ht="12" customHeight="1" x14ac:dyDescent="0.15">
      <c r="A40" s="262"/>
      <c r="B40" s="263"/>
      <c r="C40" s="278"/>
      <c r="D40" s="231"/>
      <c r="E40" s="231"/>
      <c r="F40" s="231"/>
      <c r="G40" s="231"/>
      <c r="H40" s="231"/>
      <c r="I40" s="231"/>
      <c r="J40" s="297"/>
      <c r="K40" s="282"/>
      <c r="L40" s="282"/>
      <c r="M40" s="283"/>
      <c r="N40" s="286"/>
      <c r="O40" s="283"/>
      <c r="P40" s="290"/>
      <c r="Q40" s="278"/>
      <c r="R40" s="199"/>
      <c r="S40" s="199"/>
      <c r="T40" s="199"/>
      <c r="U40" s="280"/>
      <c r="V40" s="280"/>
      <c r="W40" s="280"/>
      <c r="X40" s="280"/>
      <c r="Y40" s="231"/>
      <c r="Z40" s="292"/>
      <c r="AA40" s="292"/>
      <c r="AB40" s="292"/>
      <c r="AC40" s="231"/>
      <c r="AD40" s="231"/>
      <c r="AE40" s="177"/>
    </row>
    <row r="41" spans="1:31" ht="12" customHeight="1" x14ac:dyDescent="0.15">
      <c r="A41" s="264"/>
      <c r="B41" s="265"/>
      <c r="C41" s="207"/>
      <c r="D41" s="298"/>
      <c r="E41" s="298"/>
      <c r="F41" s="298"/>
      <c r="G41" s="298"/>
      <c r="H41" s="298"/>
      <c r="I41" s="298"/>
      <c r="J41" s="208"/>
      <c r="K41" s="282"/>
      <c r="L41" s="282"/>
      <c r="M41" s="284"/>
      <c r="N41" s="287"/>
      <c r="O41" s="284"/>
      <c r="P41" s="291"/>
      <c r="Q41" s="278"/>
      <c r="R41" s="199"/>
      <c r="S41" s="199"/>
      <c r="T41" s="199"/>
      <c r="U41" s="280"/>
      <c r="V41" s="280"/>
      <c r="W41" s="280"/>
      <c r="X41" s="280"/>
    </row>
    <row r="42" spans="1:31" s="79" customFormat="1" ht="6" customHeight="1" x14ac:dyDescent="0.15">
      <c r="A42" s="281"/>
      <c r="B42" s="281"/>
      <c r="C42" s="281"/>
      <c r="D42" s="281"/>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row>
    <row r="43" spans="1:31" s="79" customFormat="1" ht="12" customHeight="1" x14ac:dyDescent="0.15">
      <c r="A43" s="302" t="s">
        <v>61</v>
      </c>
      <c r="B43" s="320" t="s">
        <v>14</v>
      </c>
      <c r="C43" s="322" t="s">
        <v>16</v>
      </c>
      <c r="D43" s="323"/>
      <c r="E43" s="302" t="s">
        <v>17</v>
      </c>
      <c r="F43" s="325" t="s">
        <v>40</v>
      </c>
      <c r="G43" s="326"/>
      <c r="H43" s="166" t="s">
        <v>64</v>
      </c>
      <c r="I43" s="167"/>
      <c r="J43" s="167"/>
      <c r="K43" s="167"/>
      <c r="L43" s="167"/>
      <c r="M43" s="168"/>
      <c r="N43" s="196" t="s">
        <v>31</v>
      </c>
      <c r="O43" s="220"/>
      <c r="P43" s="247"/>
      <c r="Q43" s="302" t="s">
        <v>56</v>
      </c>
      <c r="R43" s="305" t="s">
        <v>19</v>
      </c>
      <c r="S43" s="306" t="s">
        <v>21</v>
      </c>
      <c r="T43" s="307"/>
      <c r="U43" s="306" t="s">
        <v>45</v>
      </c>
      <c r="V43" s="307"/>
      <c r="W43" s="196" t="s">
        <v>20</v>
      </c>
      <c r="X43" s="197"/>
      <c r="Y43" s="197"/>
      <c r="Z43" s="197"/>
      <c r="AA43" s="197"/>
      <c r="AB43" s="197"/>
      <c r="AC43" s="197"/>
      <c r="AD43" s="197"/>
      <c r="AE43" s="220"/>
    </row>
    <row r="44" spans="1:31" ht="12" customHeight="1" x14ac:dyDescent="0.15">
      <c r="A44" s="303"/>
      <c r="B44" s="321"/>
      <c r="C44" s="240"/>
      <c r="D44" s="324"/>
      <c r="E44" s="304"/>
      <c r="F44" s="327"/>
      <c r="G44" s="328"/>
      <c r="H44" s="331" t="s">
        <v>15</v>
      </c>
      <c r="I44" s="331"/>
      <c r="J44" s="331" t="s">
        <v>10</v>
      </c>
      <c r="K44" s="331"/>
      <c r="L44" s="331" t="s">
        <v>11</v>
      </c>
      <c r="M44" s="331"/>
      <c r="N44" s="200"/>
      <c r="O44" s="222"/>
      <c r="P44" s="247"/>
      <c r="Q44" s="303"/>
      <c r="R44" s="305"/>
      <c r="S44" s="306"/>
      <c r="T44" s="307"/>
      <c r="U44" s="306"/>
      <c r="V44" s="307"/>
      <c r="W44" s="200"/>
      <c r="X44" s="201"/>
      <c r="Y44" s="201"/>
      <c r="Z44" s="201"/>
      <c r="AA44" s="201"/>
      <c r="AB44" s="201"/>
      <c r="AC44" s="201"/>
      <c r="AD44" s="201"/>
      <c r="AE44" s="222"/>
    </row>
    <row r="45" spans="1:31" ht="30" customHeight="1" x14ac:dyDescent="0.15">
      <c r="A45" s="303"/>
      <c r="B45" s="114">
        <v>1</v>
      </c>
      <c r="C45" s="124"/>
      <c r="D45" s="125"/>
      <c r="E45" s="126"/>
      <c r="F45" s="127"/>
      <c r="G45" s="128"/>
      <c r="H45" s="329"/>
      <c r="I45" s="330"/>
      <c r="J45" s="127"/>
      <c r="K45" s="128"/>
      <c r="L45" s="127"/>
      <c r="M45" s="128"/>
      <c r="N45" s="308"/>
      <c r="O45" s="309"/>
      <c r="P45" s="247"/>
      <c r="Q45" s="303"/>
      <c r="R45" s="133" t="str">
        <f>TEXT(EDATE(DATE(YEAR(VALUE_APPOINTMENTYEAR)-1, MONTH(VALUE_APPOINTMENTYEAR), DAY(VALUE_APPOINTMENTYEAR)),-3),"e")</f>
        <v>7</v>
      </c>
      <c r="S45" s="129"/>
      <c r="T45" s="130"/>
      <c r="U45" s="129"/>
      <c r="V45" s="130"/>
      <c r="W45" s="299"/>
      <c r="X45" s="300"/>
      <c r="Y45" s="300"/>
      <c r="Z45" s="300"/>
      <c r="AA45" s="300"/>
      <c r="AB45" s="300"/>
      <c r="AC45" s="300"/>
      <c r="AD45" s="300"/>
      <c r="AE45" s="301"/>
    </row>
    <row r="46" spans="1:31" ht="30" customHeight="1" x14ac:dyDescent="0.15">
      <c r="A46" s="303"/>
      <c r="B46" s="114">
        <v>2</v>
      </c>
      <c r="C46" s="124"/>
      <c r="D46" s="125"/>
      <c r="E46" s="126"/>
      <c r="F46" s="127"/>
      <c r="G46" s="128"/>
      <c r="H46" s="329"/>
      <c r="I46" s="330"/>
      <c r="J46" s="127"/>
      <c r="K46" s="128"/>
      <c r="L46" s="127"/>
      <c r="M46" s="128"/>
      <c r="N46" s="308"/>
      <c r="O46" s="309"/>
      <c r="P46" s="247"/>
      <c r="Q46" s="303"/>
      <c r="R46" s="134" t="str">
        <f>TEXT(EDATE(DATE(YEAR(VALUE_APPOINTMENTYEAR)-2, MONTH(VALUE_APPOINTMENTYEAR), DAY(VALUE_APPOINTMENTYEAR)),-3),"e")</f>
        <v>6</v>
      </c>
      <c r="S46" s="129"/>
      <c r="T46" s="130"/>
      <c r="U46" s="129"/>
      <c r="V46" s="130"/>
      <c r="W46" s="299"/>
      <c r="X46" s="300"/>
      <c r="Y46" s="300"/>
      <c r="Z46" s="300"/>
      <c r="AA46" s="300"/>
      <c r="AB46" s="300"/>
      <c r="AC46" s="300"/>
      <c r="AD46" s="300"/>
      <c r="AE46" s="301"/>
    </row>
    <row r="47" spans="1:31" ht="30" customHeight="1" x14ac:dyDescent="0.15">
      <c r="A47" s="303"/>
      <c r="B47" s="114">
        <v>3</v>
      </c>
      <c r="C47" s="124"/>
      <c r="D47" s="125"/>
      <c r="E47" s="126"/>
      <c r="F47" s="127"/>
      <c r="G47" s="128"/>
      <c r="H47" s="329"/>
      <c r="I47" s="330"/>
      <c r="J47" s="127"/>
      <c r="K47" s="128"/>
      <c r="L47" s="127"/>
      <c r="M47" s="128"/>
      <c r="N47" s="308"/>
      <c r="O47" s="309"/>
      <c r="P47" s="247"/>
      <c r="Q47" s="304"/>
      <c r="R47" s="135" t="str">
        <f>TEXT(EDATE(DATE(YEAR(VALUE_APPOINTMENTYEAR)-3, MONTH(VALUE_APPOINTMENTYEAR), DAY(VALUE_APPOINTMENTYEAR)),-3),"e") &amp; "以前"</f>
        <v>5以前</v>
      </c>
      <c r="S47" s="129"/>
      <c r="T47" s="130"/>
      <c r="U47" s="129"/>
      <c r="V47" s="130"/>
      <c r="W47" s="299"/>
      <c r="X47" s="300"/>
      <c r="Y47" s="300"/>
      <c r="Z47" s="300"/>
      <c r="AA47" s="300"/>
      <c r="AB47" s="300"/>
      <c r="AC47" s="300"/>
      <c r="AD47" s="300"/>
      <c r="AE47" s="301"/>
    </row>
    <row r="48" spans="1:31" ht="30" customHeight="1" x14ac:dyDescent="0.15">
      <c r="A48" s="303"/>
      <c r="B48" s="114">
        <v>4</v>
      </c>
      <c r="C48" s="124"/>
      <c r="D48" s="125"/>
      <c r="E48" s="126"/>
      <c r="F48" s="127"/>
      <c r="G48" s="128"/>
      <c r="H48" s="329"/>
      <c r="I48" s="330"/>
      <c r="J48" s="127"/>
      <c r="K48" s="128"/>
      <c r="L48" s="127"/>
      <c r="M48" s="128"/>
      <c r="N48" s="308"/>
      <c r="O48" s="309"/>
      <c r="P48" s="247"/>
      <c r="Q48" s="331" t="s">
        <v>42</v>
      </c>
      <c r="R48" s="331"/>
      <c r="S48" s="331"/>
      <c r="T48" s="331"/>
      <c r="U48" s="331"/>
      <c r="V48" s="331"/>
      <c r="W48" s="331"/>
      <c r="X48" s="331"/>
      <c r="Y48" s="331"/>
      <c r="Z48" s="331"/>
      <c r="AA48" s="331"/>
      <c r="AB48" s="331"/>
      <c r="AC48" s="331"/>
      <c r="AD48" s="331"/>
      <c r="AE48" s="331"/>
    </row>
    <row r="49" spans="1:31" ht="30" customHeight="1" x14ac:dyDescent="0.15">
      <c r="A49" s="303"/>
      <c r="B49" s="114">
        <v>5</v>
      </c>
      <c r="C49" s="124"/>
      <c r="D49" s="125"/>
      <c r="E49" s="126"/>
      <c r="F49" s="127"/>
      <c r="G49" s="128"/>
      <c r="H49" s="329"/>
      <c r="I49" s="330"/>
      <c r="J49" s="127"/>
      <c r="K49" s="128"/>
      <c r="L49" s="127"/>
      <c r="M49" s="128"/>
      <c r="N49" s="308"/>
      <c r="O49" s="309"/>
      <c r="P49" s="278"/>
      <c r="Q49" s="310"/>
      <c r="R49" s="311"/>
      <c r="S49" s="311"/>
      <c r="T49" s="311"/>
      <c r="U49" s="311"/>
      <c r="V49" s="311"/>
      <c r="W49" s="311"/>
      <c r="X49" s="311"/>
      <c r="Y49" s="311"/>
      <c r="Z49" s="311"/>
      <c r="AA49" s="311"/>
      <c r="AB49" s="311"/>
      <c r="AC49" s="311"/>
      <c r="AD49" s="311"/>
      <c r="AE49" s="312"/>
    </row>
    <row r="50" spans="1:31" ht="30" customHeight="1" x14ac:dyDescent="0.15">
      <c r="A50" s="303"/>
      <c r="B50" s="114">
        <v>6</v>
      </c>
      <c r="C50" s="124"/>
      <c r="D50" s="125"/>
      <c r="E50" s="126"/>
      <c r="F50" s="127"/>
      <c r="G50" s="128"/>
      <c r="H50" s="329"/>
      <c r="I50" s="330"/>
      <c r="J50" s="127"/>
      <c r="K50" s="128"/>
      <c r="L50" s="127"/>
      <c r="M50" s="128"/>
      <c r="N50" s="308"/>
      <c r="O50" s="309"/>
      <c r="P50" s="278"/>
      <c r="Q50" s="313"/>
      <c r="R50" s="314"/>
      <c r="S50" s="314"/>
      <c r="T50" s="314"/>
      <c r="U50" s="314"/>
      <c r="V50" s="314"/>
      <c r="W50" s="314"/>
      <c r="X50" s="314"/>
      <c r="Y50" s="314"/>
      <c r="Z50" s="314"/>
      <c r="AA50" s="314"/>
      <c r="AB50" s="314"/>
      <c r="AC50" s="314"/>
      <c r="AD50" s="314"/>
      <c r="AE50" s="315"/>
    </row>
    <row r="51" spans="1:31" ht="30" customHeight="1" x14ac:dyDescent="0.15">
      <c r="A51" s="304"/>
      <c r="B51" s="114">
        <v>7</v>
      </c>
      <c r="C51" s="124"/>
      <c r="D51" s="125"/>
      <c r="E51" s="126"/>
      <c r="F51" s="127"/>
      <c r="G51" s="128"/>
      <c r="H51" s="329"/>
      <c r="I51" s="330"/>
      <c r="J51" s="127"/>
      <c r="K51" s="128"/>
      <c r="L51" s="127"/>
      <c r="M51" s="128"/>
      <c r="N51" s="308"/>
      <c r="O51" s="309"/>
      <c r="P51" s="278"/>
      <c r="Q51" s="316"/>
      <c r="R51" s="317"/>
      <c r="S51" s="317"/>
      <c r="T51" s="317"/>
      <c r="U51" s="317"/>
      <c r="V51" s="317"/>
      <c r="W51" s="317"/>
      <c r="X51" s="317"/>
      <c r="Y51" s="317"/>
      <c r="Z51" s="317"/>
      <c r="AA51" s="317"/>
      <c r="AB51" s="317"/>
      <c r="AC51" s="317"/>
      <c r="AD51" s="317"/>
      <c r="AE51" s="318"/>
    </row>
    <row r="52" spans="1:31" ht="3.75" customHeight="1" x14ac:dyDescent="0.15">
      <c r="A52" s="5"/>
      <c r="B52" s="5"/>
      <c r="C52" s="5"/>
      <c r="D52" s="5"/>
      <c r="E52" s="5"/>
      <c r="F52" s="5"/>
      <c r="G52" s="5"/>
      <c r="H52" s="5"/>
      <c r="I52" s="5"/>
      <c r="J52" s="5"/>
      <c r="K52" s="5"/>
      <c r="L52" s="5"/>
      <c r="M52" s="5"/>
      <c r="N52" s="5"/>
      <c r="O52" s="5"/>
      <c r="P52" s="5"/>
      <c r="Q52" s="5"/>
      <c r="R52" s="5"/>
      <c r="S52" s="5"/>
      <c r="T52" s="5"/>
      <c r="U52" s="5"/>
      <c r="V52" s="5"/>
      <c r="W52" s="6"/>
      <c r="X52" s="6"/>
      <c r="Y52" s="6"/>
      <c r="Z52" s="115"/>
      <c r="AA52" s="115"/>
      <c r="AB52" s="9"/>
      <c r="AC52" s="115"/>
      <c r="AD52" s="115"/>
      <c r="AE52" s="9"/>
    </row>
    <row r="53" spans="1:31" ht="14.25" customHeight="1" x14ac:dyDescent="0.15">
      <c r="A53" s="1" t="s">
        <v>46</v>
      </c>
      <c r="B53" s="2"/>
      <c r="C53" s="2"/>
      <c r="D53" s="2"/>
      <c r="E53" s="2"/>
      <c r="F53" s="2"/>
      <c r="G53" s="2"/>
      <c r="H53" s="2"/>
      <c r="I53" s="2"/>
      <c r="J53" s="2"/>
      <c r="K53" s="3"/>
      <c r="L53" s="3"/>
      <c r="M53" s="3"/>
      <c r="N53" s="3"/>
      <c r="O53" s="3"/>
      <c r="P53" s="3"/>
      <c r="Q53" s="3"/>
      <c r="R53" s="3"/>
      <c r="S53" s="3"/>
      <c r="T53" s="3"/>
      <c r="U53" s="3"/>
      <c r="V53" s="3"/>
      <c r="W53" s="3"/>
      <c r="X53" s="3"/>
      <c r="Y53" s="3"/>
      <c r="Z53" s="3"/>
      <c r="AA53" s="3"/>
      <c r="AB53" s="3"/>
      <c r="AC53" s="3"/>
      <c r="AD53" s="3"/>
      <c r="AE53" s="3"/>
    </row>
    <row r="54" spans="1:31" ht="9.9499999999999993" customHeight="1" x14ac:dyDescent="0.15">
      <c r="A54" s="360" t="s">
        <v>47</v>
      </c>
      <c r="B54" s="366"/>
      <c r="C54" s="366"/>
      <c r="D54" s="366"/>
      <c r="E54" s="361"/>
      <c r="F54" s="367" t="s">
        <v>48</v>
      </c>
      <c r="G54" s="367"/>
      <c r="H54" s="367"/>
      <c r="I54" s="367"/>
      <c r="J54" s="367"/>
      <c r="K54" s="367"/>
      <c r="L54" s="367"/>
      <c r="M54" s="367"/>
      <c r="N54" s="367"/>
      <c r="O54" s="367"/>
      <c r="P54" s="367"/>
      <c r="Q54" s="367"/>
      <c r="R54" s="367"/>
      <c r="S54" s="367"/>
      <c r="T54" s="367"/>
      <c r="U54" s="367"/>
      <c r="V54" s="367"/>
      <c r="W54" s="367"/>
      <c r="X54" s="367"/>
      <c r="Y54" s="367"/>
      <c r="Z54" s="367"/>
      <c r="AA54" s="367"/>
      <c r="AB54" s="367"/>
      <c r="AC54" s="367"/>
      <c r="AD54" s="367"/>
      <c r="AE54" s="367"/>
    </row>
    <row r="55" spans="1:31" ht="15.75" customHeight="1" x14ac:dyDescent="0.15">
      <c r="A55" s="360" t="s">
        <v>18</v>
      </c>
      <c r="B55" s="361"/>
      <c r="C55" s="362"/>
      <c r="D55" s="363"/>
      <c r="E55" s="364"/>
      <c r="F55" s="365"/>
      <c r="G55" s="365"/>
      <c r="H55" s="4" t="s">
        <v>10</v>
      </c>
      <c r="I55" s="365"/>
      <c r="J55" s="365"/>
      <c r="K55" s="4" t="s">
        <v>49</v>
      </c>
      <c r="L55" s="365"/>
      <c r="M55" s="365"/>
      <c r="N55" s="4" t="s">
        <v>50</v>
      </c>
      <c r="O55" s="319"/>
      <c r="P55" s="319"/>
      <c r="Q55" s="319"/>
      <c r="R55" s="319"/>
      <c r="S55" s="319"/>
      <c r="T55" s="319"/>
      <c r="U55" s="319"/>
      <c r="V55" s="319"/>
      <c r="W55" s="319"/>
      <c r="X55" s="319"/>
      <c r="Y55" s="319"/>
      <c r="Z55" s="319"/>
      <c r="AA55" s="319"/>
      <c r="AB55" s="319"/>
      <c r="AC55" s="319"/>
      <c r="AD55" s="319"/>
      <c r="AE55" s="319"/>
    </row>
    <row r="56" spans="1:31" ht="15.75" customHeight="1" x14ac:dyDescent="0.15">
      <c r="A56" s="360" t="s">
        <v>33</v>
      </c>
      <c r="B56" s="361"/>
      <c r="C56" s="362"/>
      <c r="D56" s="363"/>
      <c r="E56" s="364"/>
      <c r="F56" s="365"/>
      <c r="G56" s="365"/>
      <c r="H56" s="4" t="s">
        <v>10</v>
      </c>
      <c r="I56" s="365"/>
      <c r="J56" s="365"/>
      <c r="K56" s="4" t="s">
        <v>49</v>
      </c>
      <c r="L56" s="365"/>
      <c r="M56" s="365"/>
      <c r="N56" s="4" t="s">
        <v>50</v>
      </c>
      <c r="O56" s="319"/>
      <c r="P56" s="319"/>
      <c r="Q56" s="319"/>
      <c r="R56" s="319"/>
      <c r="S56" s="319"/>
      <c r="T56" s="319"/>
      <c r="U56" s="319"/>
      <c r="V56" s="319"/>
      <c r="W56" s="319"/>
      <c r="X56" s="319"/>
      <c r="Y56" s="319"/>
      <c r="Z56" s="319"/>
      <c r="AA56" s="319"/>
      <c r="AB56" s="319"/>
      <c r="AC56" s="319"/>
      <c r="AD56" s="319"/>
      <c r="AE56" s="319"/>
    </row>
    <row r="57" spans="1:31" ht="7.5" customHeight="1" thickBot="1" x14ac:dyDescent="0.2">
      <c r="A57" s="5"/>
      <c r="B57" s="5"/>
      <c r="C57" s="5"/>
      <c r="D57" s="5"/>
      <c r="E57" s="5"/>
      <c r="F57" s="5"/>
      <c r="G57" s="5"/>
      <c r="H57" s="5"/>
      <c r="I57" s="5"/>
      <c r="J57" s="5"/>
      <c r="K57" s="5"/>
      <c r="L57" s="5"/>
      <c r="M57" s="5"/>
      <c r="N57" s="5"/>
      <c r="O57" s="5"/>
      <c r="P57" s="5"/>
      <c r="Q57" s="5"/>
      <c r="R57" s="5"/>
      <c r="S57" s="5"/>
      <c r="T57" s="5"/>
      <c r="U57" s="5"/>
      <c r="V57" s="5"/>
      <c r="W57" s="6"/>
      <c r="X57" s="6"/>
      <c r="Y57" s="6"/>
      <c r="Z57" s="7"/>
      <c r="AA57" s="7"/>
      <c r="AB57" s="8"/>
      <c r="AC57" s="7"/>
      <c r="AD57" s="7"/>
      <c r="AE57" s="9"/>
    </row>
    <row r="58" spans="1:31" ht="17.25" x14ac:dyDescent="0.15">
      <c r="A58" s="344" t="s">
        <v>984</v>
      </c>
      <c r="B58" s="345"/>
      <c r="C58" s="345"/>
      <c r="D58" s="345"/>
      <c r="E58" s="345"/>
      <c r="F58" s="345"/>
      <c r="G58" s="345"/>
      <c r="H58" s="345"/>
      <c r="I58" s="345"/>
      <c r="J58" s="345"/>
      <c r="K58" s="345"/>
      <c r="L58" s="345"/>
      <c r="M58" s="345"/>
      <c r="N58" s="345"/>
      <c r="O58" s="345"/>
      <c r="P58" s="345"/>
      <c r="Q58" s="345"/>
      <c r="R58" s="345"/>
      <c r="S58" s="345"/>
      <c r="T58" s="345"/>
      <c r="U58" s="345"/>
      <c r="V58" s="348" t="s">
        <v>51</v>
      </c>
      <c r="W58" s="349"/>
      <c r="X58" s="349"/>
      <c r="Y58" s="349"/>
      <c r="Z58" s="350"/>
      <c r="AA58" s="351"/>
      <c r="AB58" s="352"/>
      <c r="AC58" s="352"/>
      <c r="AD58" s="352"/>
      <c r="AE58" s="353"/>
    </row>
    <row r="59" spans="1:31" ht="18" thickBot="1" x14ac:dyDescent="0.2">
      <c r="A59" s="346"/>
      <c r="B59" s="347"/>
      <c r="C59" s="347"/>
      <c r="D59" s="347"/>
      <c r="E59" s="347"/>
      <c r="F59" s="347"/>
      <c r="G59" s="347"/>
      <c r="H59" s="347"/>
      <c r="I59" s="347"/>
      <c r="J59" s="347"/>
      <c r="K59" s="347"/>
      <c r="L59" s="347"/>
      <c r="M59" s="347"/>
      <c r="N59" s="347"/>
      <c r="O59" s="347"/>
      <c r="P59" s="347"/>
      <c r="Q59" s="347"/>
      <c r="R59" s="347"/>
      <c r="S59" s="347"/>
      <c r="T59" s="347"/>
      <c r="U59" s="347"/>
      <c r="V59" s="354" t="s">
        <v>52</v>
      </c>
      <c r="W59" s="355"/>
      <c r="X59" s="355"/>
      <c r="Y59" s="355"/>
      <c r="Z59" s="356"/>
      <c r="AA59" s="357"/>
      <c r="AB59" s="358"/>
      <c r="AC59" s="358"/>
      <c r="AD59" s="358"/>
      <c r="AE59" s="359"/>
    </row>
  </sheetData>
  <sheetProtection algorithmName="SHA-512" hashValue="5g40mdRLvng8IdJlXWNVjd43//16smzt1IRux9T2dAQS60vm+6N+7n6iaXEss9oF9c0KBubvsmUx74v1xS0t2Q==" saltValue="1X7NQ9k3Xg8IP487tguwGQ==" spinCount="100000" sheet="1" scenarios="1"/>
  <mergeCells count="176">
    <mergeCell ref="T13:V13"/>
    <mergeCell ref="N9:V10"/>
    <mergeCell ref="N14:V15"/>
    <mergeCell ref="T4:Y4"/>
    <mergeCell ref="T5:Y6"/>
    <mergeCell ref="W11:X12"/>
    <mergeCell ref="W13:X13"/>
    <mergeCell ref="AB19:AC19"/>
    <mergeCell ref="AD19:AE19"/>
    <mergeCell ref="C20:K20"/>
    <mergeCell ref="L20:U20"/>
    <mergeCell ref="X20:Y20"/>
    <mergeCell ref="A21:W21"/>
    <mergeCell ref="X21:AC22"/>
    <mergeCell ref="AD21:AD22"/>
    <mergeCell ref="A58:U59"/>
    <mergeCell ref="V58:Z58"/>
    <mergeCell ref="AA58:AE58"/>
    <mergeCell ref="V59:Z59"/>
    <mergeCell ref="AA59:AE59"/>
    <mergeCell ref="A56:B56"/>
    <mergeCell ref="C56:E56"/>
    <mergeCell ref="F56:G56"/>
    <mergeCell ref="I56:J56"/>
    <mergeCell ref="L56:M56"/>
    <mergeCell ref="O56:AE56"/>
    <mergeCell ref="A54:E54"/>
    <mergeCell ref="F54:AE54"/>
    <mergeCell ref="A55:B55"/>
    <mergeCell ref="C55:E55"/>
    <mergeCell ref="F55:G55"/>
    <mergeCell ref="I55:J55"/>
    <mergeCell ref="L55:M55"/>
    <mergeCell ref="O55:AE55"/>
    <mergeCell ref="A43:A51"/>
    <mergeCell ref="B43:B44"/>
    <mergeCell ref="C43:D44"/>
    <mergeCell ref="E43:E44"/>
    <mergeCell ref="F43:G44"/>
    <mergeCell ref="H43:M43"/>
    <mergeCell ref="H46:I46"/>
    <mergeCell ref="H49:I49"/>
    <mergeCell ref="H50:I50"/>
    <mergeCell ref="H51:I51"/>
    <mergeCell ref="W46:AE46"/>
    <mergeCell ref="H47:I47"/>
    <mergeCell ref="N47:O47"/>
    <mergeCell ref="W47:AE47"/>
    <mergeCell ref="H48:I48"/>
    <mergeCell ref="N48:O48"/>
    <mergeCell ref="Q48:AE48"/>
    <mergeCell ref="W43:AE44"/>
    <mergeCell ref="H44:I44"/>
    <mergeCell ref="J44:K44"/>
    <mergeCell ref="L44:M44"/>
    <mergeCell ref="H45:I45"/>
    <mergeCell ref="N45:O45"/>
    <mergeCell ref="W45:AE45"/>
    <mergeCell ref="N43:O44"/>
    <mergeCell ref="P43:P51"/>
    <mergeCell ref="Q43:Q47"/>
    <mergeCell ref="R43:R44"/>
    <mergeCell ref="S43:T44"/>
    <mergeCell ref="U43:V44"/>
    <mergeCell ref="N46:O46"/>
    <mergeCell ref="N49:O49"/>
    <mergeCell ref="Q49:AE51"/>
    <mergeCell ref="N50:O50"/>
    <mergeCell ref="N51:O51"/>
    <mergeCell ref="A42:AE42"/>
    <mergeCell ref="K39:L41"/>
    <mergeCell ref="M39:M41"/>
    <mergeCell ref="N39:N41"/>
    <mergeCell ref="O39:O41"/>
    <mergeCell ref="P39:P41"/>
    <mergeCell ref="U39:U41"/>
    <mergeCell ref="Y37:Y40"/>
    <mergeCell ref="Z37:AB40"/>
    <mergeCell ref="AC37:AD38"/>
    <mergeCell ref="AE37:AE38"/>
    <mergeCell ref="K38:L38"/>
    <mergeCell ref="M38:N38"/>
    <mergeCell ref="O38:P38"/>
    <mergeCell ref="C38:J41"/>
    <mergeCell ref="A33:AE33"/>
    <mergeCell ref="A34:B41"/>
    <mergeCell ref="C34:F34"/>
    <mergeCell ref="G34:P34"/>
    <mergeCell ref="Q34:R34"/>
    <mergeCell ref="S34:AE34"/>
    <mergeCell ref="G35:P35"/>
    <mergeCell ref="Q35:R35"/>
    <mergeCell ref="S35:AE35"/>
    <mergeCell ref="C36:J37"/>
    <mergeCell ref="K36:P37"/>
    <mergeCell ref="Q36:AE36"/>
    <mergeCell ref="Q37:Q41"/>
    <mergeCell ref="R37:T41"/>
    <mergeCell ref="U37:V38"/>
    <mergeCell ref="W37:X38"/>
    <mergeCell ref="V39:V41"/>
    <mergeCell ref="W39:W41"/>
    <mergeCell ref="X39:X41"/>
    <mergeCell ref="AC39:AD40"/>
    <mergeCell ref="AE39:AE40"/>
    <mergeCell ref="A29:AE29"/>
    <mergeCell ref="A30:B32"/>
    <mergeCell ref="C30:D32"/>
    <mergeCell ref="E30:Q30"/>
    <mergeCell ref="R30:S32"/>
    <mergeCell ref="T30:AE30"/>
    <mergeCell ref="F31:G31"/>
    <mergeCell ref="I31:L31"/>
    <mergeCell ref="N31:Q31"/>
    <mergeCell ref="T31:V31"/>
    <mergeCell ref="X31:Z31"/>
    <mergeCell ref="AB31:AE31"/>
    <mergeCell ref="T32:AE32"/>
    <mergeCell ref="O32:P32"/>
    <mergeCell ref="AE21:AE22"/>
    <mergeCell ref="A19:B20"/>
    <mergeCell ref="C19:K19"/>
    <mergeCell ref="L19:U19"/>
    <mergeCell ref="V19:W20"/>
    <mergeCell ref="X19:Y19"/>
    <mergeCell ref="Z19:AA19"/>
    <mergeCell ref="C25:J25"/>
    <mergeCell ref="K25:N25"/>
    <mergeCell ref="A25:B28"/>
    <mergeCell ref="C27:J27"/>
    <mergeCell ref="K27:U27"/>
    <mergeCell ref="V27:AE27"/>
    <mergeCell ref="C28:J28"/>
    <mergeCell ref="K28:U28"/>
    <mergeCell ref="V28:AE28"/>
    <mergeCell ref="C22:J22"/>
    <mergeCell ref="K22:N22"/>
    <mergeCell ref="O22:W22"/>
    <mergeCell ref="C26:E26"/>
    <mergeCell ref="G26:J26"/>
    <mergeCell ref="K26:L26"/>
    <mergeCell ref="M26:N26"/>
    <mergeCell ref="O26:AE26"/>
    <mergeCell ref="A18:B18"/>
    <mergeCell ref="C18:K18"/>
    <mergeCell ref="L18:U18"/>
    <mergeCell ref="V18:W18"/>
    <mergeCell ref="X18:AE18"/>
    <mergeCell ref="A7:L7"/>
    <mergeCell ref="A2:AE2"/>
    <mergeCell ref="A3:I3"/>
    <mergeCell ref="M3:R3"/>
    <mergeCell ref="T3:Y3"/>
    <mergeCell ref="A4:I5"/>
    <mergeCell ref="J5:K5"/>
    <mergeCell ref="C6:I6"/>
    <mergeCell ref="Z3:AE11"/>
    <mergeCell ref="N8:X8"/>
    <mergeCell ref="A8:L8"/>
    <mergeCell ref="A9:C9"/>
    <mergeCell ref="D9:F9"/>
    <mergeCell ref="G9:I9"/>
    <mergeCell ref="J9:L9"/>
    <mergeCell ref="W9:X10"/>
    <mergeCell ref="W14:X15"/>
    <mergeCell ref="N11:S13"/>
    <mergeCell ref="T11:V12"/>
    <mergeCell ref="H1:X1"/>
    <mergeCell ref="M4:N5"/>
    <mergeCell ref="O4:P5"/>
    <mergeCell ref="Q4:R5"/>
    <mergeCell ref="A10:C12"/>
    <mergeCell ref="D10:F12"/>
    <mergeCell ref="G10:I12"/>
    <mergeCell ref="J10:L12"/>
    <mergeCell ref="A1:G1"/>
  </mergeCells>
  <phoneticPr fontId="1"/>
  <conditionalFormatting sqref="A54:A55">
    <cfRule type="expression" dxfId="121" priority="610"/>
  </conditionalFormatting>
  <conditionalFormatting sqref="A10:C12">
    <cfRule type="expression" dxfId="120" priority="348">
      <formula>IF($A10&lt;&gt;"",TRUE,FALSE)</formula>
    </cfRule>
    <cfRule type="expression" dxfId="119" priority="344">
      <formula>IF(AND(COUNTIF($A10:$J10,"")&lt;10,$A10=""),TRUE,FALSE)</formula>
    </cfRule>
  </conditionalFormatting>
  <conditionalFormatting sqref="C35">
    <cfRule type="expression" dxfId="118" priority="312">
      <formula>IF($C$35&lt;&gt;"",TRUE,FALSE)</formula>
    </cfRule>
  </conditionalFormatting>
  <conditionalFormatting sqref="C45:C51">
    <cfRule type="expression" dxfId="117" priority="194">
      <formula>IF(AND(COUNTIF($C45:$O45,"")&lt;13,$C45=""),TRUE,FALSE)</formula>
    </cfRule>
    <cfRule type="expression" dxfId="116" priority="199">
      <formula>IF($C45&lt;&gt;"",TRUE,FALSE)</formula>
    </cfRule>
  </conditionalFormatting>
  <conditionalFormatting sqref="C26:E26">
    <cfRule type="expression" dxfId="114" priority="326">
      <formula>IF($C$26&lt;&gt;"",TRUE,FALSE)</formula>
    </cfRule>
  </conditionalFormatting>
  <conditionalFormatting sqref="C55:E56">
    <cfRule type="expression" dxfId="113" priority="607">
      <formula>IF(OR($C$55&lt;&gt;"",$C$56&lt;&gt;""),TRUE,FALSE)</formula>
    </cfRule>
    <cfRule type="expression" dxfId="112" priority="606">
      <formula>IF(AND($C$55&lt;&gt;"",$C$56&lt;&gt;""),TRUE,FALSE)</formula>
    </cfRule>
  </conditionalFormatting>
  <conditionalFormatting sqref="C28:J28">
    <cfRule type="expression" dxfId="110" priority="322">
      <formula>IF($C$28&lt;&gt;"",TRUE,FALSE)</formula>
    </cfRule>
  </conditionalFormatting>
  <conditionalFormatting sqref="C18:K18">
    <cfRule type="expression" dxfId="109" priority="333">
      <formula>IF($C$18&lt;&gt;"",TRUE,FALSE)</formula>
    </cfRule>
  </conditionalFormatting>
  <conditionalFormatting sqref="C20:K20">
    <cfRule type="expression" dxfId="108" priority="336">
      <formula>IF($C$20&lt;&gt;"",TRUE,FALSE)</formula>
    </cfRule>
  </conditionalFormatting>
  <conditionalFormatting sqref="D35">
    <cfRule type="expression" dxfId="107" priority="311">
      <formula>IF($D$35&lt;&gt;"",TRUE,FALSE)</formula>
    </cfRule>
  </conditionalFormatting>
  <conditionalFormatting sqref="D45:D51">
    <cfRule type="expression" dxfId="106" priority="198">
      <formula>IF($D45&lt;&gt;"",TRUE,FALSE)</formula>
    </cfRule>
    <cfRule type="expression" dxfId="105" priority="193">
      <formula>IF(AND(COUNTIF($C45:$O45,"")&lt;13,$D45=""),TRUE,FALSE)</formula>
    </cfRule>
  </conditionalFormatting>
  <conditionalFormatting sqref="D10:F12">
    <cfRule type="expression" dxfId="104" priority="347">
      <formula>IF($D10&lt;&gt;"",TRUE,FALSE)</formula>
    </cfRule>
    <cfRule type="expression" dxfId="103" priority="343">
      <formula>IF(AND(COUNTIF($A10:$J10,"")&lt;10,$D10=""),TRUE,FALSE)</formula>
    </cfRule>
  </conditionalFormatting>
  <conditionalFormatting sqref="E35">
    <cfRule type="expression" dxfId="102" priority="310">
      <formula>IF($E$35&lt;&gt;"",TRUE,FALSE)</formula>
    </cfRule>
  </conditionalFormatting>
  <conditionalFormatting sqref="E45:E51">
    <cfRule type="expression" dxfId="100" priority="95">
      <formula>IF(AND(COUNTIF($C45:$O45,"")&lt;13,$E45=""),TRUE,FALSE)</formula>
    </cfRule>
    <cfRule type="expression" dxfId="99" priority="98">
      <formula>IF($E45&lt;&gt;"",TRUE,FALSE)</formula>
    </cfRule>
  </conditionalFormatting>
  <conditionalFormatting sqref="F35">
    <cfRule type="expression" dxfId="98" priority="309">
      <formula>IF($F$35&lt;&gt;"",TRUE,FALSE)</formula>
    </cfRule>
  </conditionalFormatting>
  <conditionalFormatting sqref="F45:F51">
    <cfRule type="expression" dxfId="97" priority="94">
      <formula>IF(AND(COUNTIF($C45:$O45,"")&lt;13,$F45=""),TRUE,FALSE)</formula>
    </cfRule>
    <cfRule type="expression" dxfId="96" priority="97">
      <formula>IF($F45&lt;&gt;"",TRUE,FALSE)</formula>
    </cfRule>
  </conditionalFormatting>
  <conditionalFormatting sqref="F31:G31">
    <cfRule type="expression" dxfId="95" priority="319">
      <formula>IF($F$31&lt;&gt;"",TRUE,FALSE)</formula>
    </cfRule>
  </conditionalFormatting>
  <conditionalFormatting sqref="F55:G55">
    <cfRule type="expression" dxfId="92" priority="603">
      <formula>IF($F$55&lt;&gt;"",TRUE,FALSE)</formula>
    </cfRule>
  </conditionalFormatting>
  <conditionalFormatting sqref="F55:G56 I55:J56 L55:M56 O55:AE56">
    <cfRule type="expression" dxfId="91" priority="596">
      <formula>IF($C$56="○",TRUE,FALSE)</formula>
    </cfRule>
  </conditionalFormatting>
  <conditionalFormatting sqref="F56:G56 I56:J56 L56:M56 O56:AE56">
    <cfRule type="expression" dxfId="90" priority="594">
      <formula>IF(AND($F$55&lt;&gt;"",$I$55&lt;&gt;"",$L$55&lt;&gt;"",$O$55&lt;&gt;""),TRUE,FALSE)</formula>
    </cfRule>
  </conditionalFormatting>
  <conditionalFormatting sqref="F56:G56">
    <cfRule type="expression" dxfId="88" priority="605">
      <formula>IF($F$56&lt;&gt;"",TRUE,FALSE)</formula>
    </cfRule>
  </conditionalFormatting>
  <conditionalFormatting sqref="G10">
    <cfRule type="expression" dxfId="87" priority="346">
      <formula>IF($G10&lt;&gt;"",TRUE,FALSE)</formula>
    </cfRule>
  </conditionalFormatting>
  <conditionalFormatting sqref="G45:G51">
    <cfRule type="expression" dxfId="86" priority="93">
      <formula>IF(AND(COUNTIF($C45:$O45,"")&lt;13,$G45=""),TRUE,FALSE)</formula>
    </cfRule>
    <cfRule type="expression" dxfId="85" priority="96">
      <formula>IF($G45&lt;&gt;"",TRUE,FALSE)</formula>
    </cfRule>
  </conditionalFormatting>
  <conditionalFormatting sqref="G10:I12">
    <cfRule type="expression" dxfId="84" priority="342">
      <formula>IF(AND(COUNTIF($A10:$J10,"")&lt;10,$G10=""),TRUE,FALSE)</formula>
    </cfRule>
  </conditionalFormatting>
  <conditionalFormatting sqref="G26:J26">
    <cfRule type="expression" dxfId="83" priority="325">
      <formula>IF($G$26&lt;&gt;"",TRUE,FALSE)</formula>
    </cfRule>
  </conditionalFormatting>
  <conditionalFormatting sqref="G35:P35">
    <cfRule type="expression" dxfId="82" priority="308">
      <formula>IF($G$35&lt;&gt;"",TRUE,FALSE)</formula>
    </cfRule>
  </conditionalFormatting>
  <conditionalFormatting sqref="H45:H51">
    <cfRule type="expression" dxfId="81" priority="15">
      <formula>IF(AND(COUNTIF($C45:$O45,"")&lt;13,$H45=""),TRUE,FALSE)</formula>
    </cfRule>
    <cfRule type="expression" dxfId="80" priority="20">
      <formula>IF($H45&lt;&gt;"",TRUE,FALSE)</formula>
    </cfRule>
  </conditionalFormatting>
  <conditionalFormatting sqref="I55:J55">
    <cfRule type="expression" dxfId="78" priority="602">
      <formula>IF($I$55&lt;&gt;"",TRUE,FALSE)</formula>
    </cfRule>
  </conditionalFormatting>
  <conditionalFormatting sqref="I56:J56">
    <cfRule type="expression" dxfId="77" priority="604">
      <formula>IF($I$56&lt;&gt;"",TRUE,FALSE)</formula>
    </cfRule>
  </conditionalFormatting>
  <conditionalFormatting sqref="I31:L31">
    <cfRule type="expression" dxfId="76" priority="318">
      <formula>IF($I$31&lt;&gt;"",TRUE,FALSE)</formula>
    </cfRule>
  </conditionalFormatting>
  <conditionalFormatting sqref="J45:J51">
    <cfRule type="expression" dxfId="75" priority="19">
      <formula>IF($J45&lt;&gt;"",TRUE,FALSE)</formula>
    </cfRule>
    <cfRule type="expression" dxfId="74" priority="14">
      <formula>IF(AND(COUNTIF($C45:$O45,"")&lt;13,$J45=""),TRUE,FALSE)</formula>
    </cfRule>
  </conditionalFormatting>
  <conditionalFormatting sqref="J10:L12">
    <cfRule type="expression" dxfId="73" priority="345">
      <formula>IF($J10&lt;&gt;"",TRUE,FALSE)</formula>
    </cfRule>
    <cfRule type="expression" dxfId="72" priority="341">
      <formula>IF(AND(COUNTIF($A10:$J10,"")&lt;10,$J10=""),TRUE,FALSE)</formula>
    </cfRule>
  </conditionalFormatting>
  <conditionalFormatting sqref="K45:K51">
    <cfRule type="expression" dxfId="71" priority="18">
      <formula>IF($K45&lt;&gt;"",TRUE,FALSE)</formula>
    </cfRule>
    <cfRule type="expression" dxfId="70" priority="13">
      <formula>IF(AND(COUNTIF($C45:$O45,"")&lt;13,$K45=""),TRUE,FALSE)</formula>
    </cfRule>
  </conditionalFormatting>
  <conditionalFormatting sqref="K26:L26">
    <cfRule type="expression" dxfId="69" priority="324">
      <formula>IF($K$26&lt;&gt;"",TRUE,FALSE)</formula>
    </cfRule>
  </conditionalFormatting>
  <conditionalFormatting sqref="K39:L41">
    <cfRule type="expression" dxfId="68" priority="305">
      <formula>IF($K$39&lt;&gt;"",TRUE,FALSE)</formula>
    </cfRule>
  </conditionalFormatting>
  <conditionalFormatting sqref="K28:U28">
    <cfRule type="expression" dxfId="65" priority="321">
      <formula>IF($K$28&lt;&gt;"",TRUE,FALSE)</formula>
    </cfRule>
  </conditionalFormatting>
  <conditionalFormatting sqref="L45:L51">
    <cfRule type="expression" dxfId="64" priority="12">
      <formula>IF(AND(COUNTIF($C45:$O45,"")&lt;13,$L45=""),TRUE,FALSE)</formula>
    </cfRule>
    <cfRule type="expression" dxfId="63" priority="17">
      <formula>IF($L45&lt;&gt;"",TRUE,FALSE)</formula>
    </cfRule>
  </conditionalFormatting>
  <conditionalFormatting sqref="L55:M55">
    <cfRule type="expression" dxfId="62" priority="601">
      <formula>IF($L$55&lt;&gt;"",TRUE,FALSE)</formula>
    </cfRule>
  </conditionalFormatting>
  <conditionalFormatting sqref="L56:M56">
    <cfRule type="expression" dxfId="61" priority="598">
      <formula>IF($L$56&lt;&gt;"",TRUE,FALSE)</formula>
    </cfRule>
  </conditionalFormatting>
  <conditionalFormatting sqref="L18:U18">
    <cfRule type="expression" dxfId="60" priority="334">
      <formula>IF($L$18&lt;&gt;"",TRUE,FALSE)</formula>
    </cfRule>
  </conditionalFormatting>
  <conditionalFormatting sqref="L20:U20">
    <cfRule type="expression" dxfId="59" priority="335">
      <formula>IF($L$20&lt;&gt;"",TRUE,FALSE)</formula>
    </cfRule>
  </conditionalFormatting>
  <conditionalFormatting sqref="M39:M41">
    <cfRule type="expression" dxfId="58" priority="304">
      <formula>IF($M$39&lt;&gt;"",TRUE,FALSE)</formula>
    </cfRule>
  </conditionalFormatting>
  <conditionalFormatting sqref="M45:M51">
    <cfRule type="expression" dxfId="57" priority="11">
      <formula>IF(AND(COUNTIF($C45:$O45,"")&lt;13,$M45=""),TRUE,FALSE)</formula>
    </cfRule>
    <cfRule type="expression" dxfId="56" priority="16">
      <formula>IF($M45&lt;&gt;"",TRUE,FALSE)</formula>
    </cfRule>
  </conditionalFormatting>
  <conditionalFormatting sqref="M26:N26">
    <cfRule type="expression" dxfId="54" priority="323">
      <formula>IF($M$26&lt;&gt;"",TRUE,FALSE)</formula>
    </cfRule>
  </conditionalFormatting>
  <conditionalFormatting sqref="M32:Q32">
    <cfRule type="expression" dxfId="53" priority="313">
      <formula>IF($O$32&lt;&gt;"",TRUE,FALSE)</formula>
    </cfRule>
  </conditionalFormatting>
  <conditionalFormatting sqref="M4:R5">
    <cfRule type="expression" dxfId="52" priority="350" stopIfTrue="1">
      <formula>IF(COUNTIF($M$4:$R$5,"")=9,TRUE,FALSE)</formula>
    </cfRule>
  </conditionalFormatting>
  <conditionalFormatting sqref="N39:N41">
    <cfRule type="expression" dxfId="49" priority="303">
      <formula>IF($N$39&lt;&gt;"",TRUE,FALSE)</formula>
    </cfRule>
  </conditionalFormatting>
  <conditionalFormatting sqref="N45:O51">
    <cfRule type="expression" dxfId="48" priority="352">
      <formula>IF($N45&lt;&gt;"",TRUE,FALSE)</formula>
    </cfRule>
    <cfRule type="expression" dxfId="47" priority="351">
      <formula>IF(AND(COUNTIF($C45:$O45,"")&lt;13,$N45=""),TRUE,FALSE)</formula>
    </cfRule>
  </conditionalFormatting>
  <conditionalFormatting sqref="N31:Q31">
    <cfRule type="expression" dxfId="46" priority="317">
      <formula>IF($N$31&lt;&gt;"",TRUE,FALSE)</formula>
    </cfRule>
  </conditionalFormatting>
  <conditionalFormatting sqref="O39:O41">
    <cfRule type="expression" dxfId="45" priority="302">
      <formula>IF($O$39&lt;&gt;"",TRUE,FALSE)</formula>
    </cfRule>
  </conditionalFormatting>
  <conditionalFormatting sqref="O55:AE55">
    <cfRule type="expression" dxfId="44" priority="600">
      <formula>IF($O$55&lt;&gt;"",TRUE,FALSE)</formula>
    </cfRule>
  </conditionalFormatting>
  <conditionalFormatting sqref="O56:AE56">
    <cfRule type="expression" dxfId="43" priority="597">
      <formula>IF($O$56&lt;&gt;"",TRUE,FALSE)</formula>
    </cfRule>
  </conditionalFormatting>
  <conditionalFormatting sqref="P39:P41">
    <cfRule type="expression" dxfId="42" priority="301">
      <formula>IF($P$39&lt;&gt;"",TRUE,FALSE)</formula>
    </cfRule>
  </conditionalFormatting>
  <conditionalFormatting sqref="Q35:R35">
    <cfRule type="expression" dxfId="41" priority="307">
      <formula>IF($Q$35&lt;&gt;"",TRUE,FALSE)</formula>
    </cfRule>
  </conditionalFormatting>
  <conditionalFormatting sqref="S35:AE35">
    <cfRule type="expression" dxfId="37" priority="306">
      <formula>IF($S$35&lt;&gt;"",TRUE,FALSE)</formula>
    </cfRule>
  </conditionalFormatting>
  <conditionalFormatting sqref="S45:AE45">
    <cfRule type="expression" dxfId="36" priority="584">
      <formula>IF(AND(OR($S$45&lt;&gt;"",$T$45&lt;&gt;"",$U$45&lt;&gt;"",$V$45&lt;&gt;"",$W$45&lt;&gt;""),OR($S$45="",$T$45="",$U$45="",$V$45="",$W$45="")),TRUE,FALSE)</formula>
    </cfRule>
    <cfRule type="expression" dxfId="35" priority="582">
      <formula>IF($W50&lt;&gt;"",TRUE,FALSE)</formula>
    </cfRule>
  </conditionalFormatting>
  <conditionalFormatting sqref="S45:AE46">
    <cfRule type="expression" dxfId="34" priority="588" stopIfTrue="1">
      <formula>IF(AND($S45&lt;&gt;"",$T45&lt;&gt;"",$U45&lt;&gt;"",$V45&lt;&gt;"",$W45&lt;&gt;""),TRUE,FALSE)</formula>
    </cfRule>
  </conditionalFormatting>
  <conditionalFormatting sqref="S46:AE46">
    <cfRule type="expression" dxfId="33" priority="579">
      <formula>IF(AND(OR($S$46&lt;&gt;"",$T$46&lt;&gt;"",$U$46&lt;&gt;"",$V$46&lt;&gt;"",$W$46&lt;&gt;""),OR($S$46="",$T$46="",$U$46="",$V$46="",$W$46="")),TRUE,FALSE)</formula>
    </cfRule>
  </conditionalFormatting>
  <conditionalFormatting sqref="S47:AE47">
    <cfRule type="expression" dxfId="32" priority="583">
      <formula>IF(AND(OR($S$47&lt;&gt;"",$T$47&lt;&gt;"",$U$47&lt;&gt;"",$V$47&lt;&gt;"",$W$47&lt;&gt;""),OR($S$47="",$T$47="",$U$47="",$V$47="",$W$47="")),TRUE,FALSE)</formula>
    </cfRule>
    <cfRule type="expression" dxfId="31" priority="586">
      <formula>IF(AND($S47&lt;&gt;"",$T47&lt;&gt;"",$U47&lt;&gt;"",$V47&lt;&gt;"",$W47&lt;&gt;""),TRUE,FALSE)</formula>
    </cfRule>
  </conditionalFormatting>
  <conditionalFormatting sqref="T31:V31">
    <cfRule type="expression" dxfId="30" priority="316">
      <formula>IF($T$31&lt;&gt;"",TRUE,FALSE)</formula>
    </cfRule>
  </conditionalFormatting>
  <conditionalFormatting sqref="V19:W20">
    <cfRule type="expression" dxfId="26" priority="9">
      <formula>IF($V$19&lt;&gt;"",TRUE,FALSE)</formula>
    </cfRule>
  </conditionalFormatting>
  <conditionalFormatting sqref="V28:AE28">
    <cfRule type="expression" dxfId="25" priority="320">
      <formula>IF($V$28&lt;&gt;"",TRUE,FALSE)</formula>
    </cfRule>
  </conditionalFormatting>
  <conditionalFormatting sqref="W13 W11 W9:X10">
    <cfRule type="expression" dxfId="24" priority="337">
      <formula>IF($W9&lt;&gt;"",TRUE,FALSE)</formula>
    </cfRule>
  </conditionalFormatting>
  <conditionalFormatting sqref="W46">
    <cfRule type="expression" dxfId="21" priority="585">
      <formula>IF($W50&lt;&gt;"",TRUE,FALSE)</formula>
    </cfRule>
  </conditionalFormatting>
  <conditionalFormatting sqref="W14:X15">
    <cfRule type="expression" dxfId="18" priority="8">
      <formula>IF($W14&lt;&gt;"",TRUE,FALSE)</formula>
    </cfRule>
  </conditionalFormatting>
  <conditionalFormatting sqref="X20:Y20">
    <cfRule type="expression" dxfId="17" priority="591">
      <formula>IF($X$20&lt;&gt;"",TRUE,FALSE)</formula>
    </cfRule>
  </conditionalFormatting>
  <conditionalFormatting sqref="X31:Z31">
    <cfRule type="expression" dxfId="16" priority="315">
      <formula>IF($X$31&lt;&gt;"",TRUE,FALSE)</formula>
    </cfRule>
  </conditionalFormatting>
  <conditionalFormatting sqref="Z20">
    <cfRule type="expression" dxfId="14" priority="590">
      <formula>IF($Z$20&lt;&gt;"",TRUE,FALSE)</formula>
    </cfRule>
  </conditionalFormatting>
  <conditionalFormatting sqref="AA20">
    <cfRule type="expression" dxfId="13" priority="332">
      <formula>IF($AA$20&lt;&gt;"",TRUE,FALSE)</formula>
    </cfRule>
  </conditionalFormatting>
  <conditionalFormatting sqref="AA58:AE59">
    <cfRule type="expression" dxfId="12" priority="608" stopIfTrue="1">
      <formula>IF(AND($AA$58&lt;&gt;"",$AA$59&lt;&gt;""),TRUE,FALSE)</formula>
    </cfRule>
    <cfRule type="expression" dxfId="11" priority="609">
      <formula>IF(OR($AA$58&lt;&gt;"",$AA$59&lt;&gt;""),TRUE,FALSE)</formula>
    </cfRule>
  </conditionalFormatting>
  <conditionalFormatting sqref="AB20">
    <cfRule type="expression" dxfId="10" priority="331">
      <formula>IF($AB$20&lt;&gt;"",TRUE,FALSE)</formula>
    </cfRule>
  </conditionalFormatting>
  <conditionalFormatting sqref="AB31:AE31">
    <cfRule type="expression" dxfId="9" priority="314">
      <formula>IF($AB$31&lt;&gt;"",TRUE,FALSE)</formula>
    </cfRule>
  </conditionalFormatting>
  <conditionalFormatting sqref="AC20">
    <cfRule type="expression" dxfId="8" priority="330">
      <formula>IF($AC$20&lt;&gt;"",TRUE,FALSE)</formula>
    </cfRule>
  </conditionalFormatting>
  <conditionalFormatting sqref="AD20">
    <cfRule type="expression" dxfId="7" priority="329">
      <formula>IF($AD$20&lt;&gt;"",TRUE,FALSE)</formula>
    </cfRule>
  </conditionalFormatting>
  <conditionalFormatting sqref="AE20">
    <cfRule type="expression" dxfId="6" priority="328">
      <formula>IF($AE$20&lt;&gt;"",TRUE,FALSE)</formula>
    </cfRule>
  </conditionalFormatting>
  <dataValidations count="16">
    <dataValidation operator="equal" allowBlank="1" showInputMessage="1" showErrorMessage="1" sqref="T3:Y3" xr:uid="{00000000-0002-0000-0000-000000000000}"/>
    <dataValidation type="list" allowBlank="1" showInputMessage="1" showErrorMessage="1" sqref="C56 C55:E55" xr:uid="{00000000-0002-0000-0000-000001000000}">
      <formula1>",○"</formula1>
    </dataValidation>
    <dataValidation type="whole" allowBlank="1" showInputMessage="1" showErrorMessage="1" sqref="AC52:AD52 L55:M56 AC57:AD57" xr:uid="{00000000-0002-0000-0000-000002000000}">
      <formula1>1</formula1>
      <formula2>31</formula2>
    </dataValidation>
    <dataValidation type="whole" allowBlank="1" showInputMessage="1" showErrorMessage="1" sqref="Z52:AA52 I55:J56 Z57:AA57" xr:uid="{00000000-0002-0000-0000-000003000000}">
      <formula1>1</formula1>
      <formula2>12</formula2>
    </dataValidation>
    <dataValidation type="whole" allowBlank="1" showInputMessage="1" showErrorMessage="1" sqref="N45:O51" xr:uid="{00000000-0002-0000-0000-000004000000}">
      <formula1>1</formula1>
      <formula2>5</formula2>
    </dataValidation>
    <dataValidation type="whole" allowBlank="1" showInputMessage="1" showErrorMessage="1" sqref="E45:E51" xr:uid="{00000000-0002-0000-0000-000005000000}">
      <formula1>1</formula1>
      <formula2>3</formula2>
    </dataValidation>
    <dataValidation type="textLength" operator="equal" allowBlank="1" showInputMessage="1" showErrorMessage="1" sqref="Q4 O4 F45:G51 Q6:R6 T7:V7 S3:S4 S6:S7 M4 C45:D51 Z13:AE17 Q16:V17" xr:uid="{00000000-0002-0000-0000-000006000000}">
      <formula1>1</formula1>
    </dataValidation>
    <dataValidation type="whole" allowBlank="1" showInputMessage="1" showErrorMessage="1" error="学校コードが不正です" sqref="Q35:R35" xr:uid="{00000000-0002-0000-0000-000007000000}">
      <formula1>1</formula1>
      <formula2>8</formula2>
    </dataValidation>
    <dataValidation type="textLength" operator="equal" allowBlank="1" showInputMessage="1" showErrorMessage="1" sqref="G26:J26" xr:uid="{00000000-0002-0000-0000-000008000000}">
      <formula1>4</formula1>
    </dataValidation>
    <dataValidation type="textLength" operator="equal" allowBlank="1" showInputMessage="1" showErrorMessage="1" sqref="C26:E26" xr:uid="{00000000-0002-0000-0000-000009000000}">
      <formula1>3</formula1>
    </dataValidation>
    <dataValidation type="whole" allowBlank="1" showInputMessage="1" showErrorMessage="1" sqref="S45:V47 P39:P41 C35:F35 K26:N26 U39:X41 Z20:AE20 AD23:AE25 M39:N41 J45:M51" xr:uid="{00000000-0002-0000-0000-00000A000000}">
      <formula1>0</formula1>
      <formula2>9</formula2>
    </dataValidation>
    <dataValidation type="list" allowBlank="1" showInputMessage="1" showErrorMessage="1" sqref="J6:K6 A10:L12 K17 AA58:AE59 J14:J17 W13:W15 X9:X10 W9:W11 X14:X15" xr:uid="{00000000-0002-0000-0000-00000B000000}">
      <formula1>"○"</formula1>
    </dataValidation>
    <dataValidation type="list" allowBlank="1" showInputMessage="1" showErrorMessage="1" sqref="X20:Y20" xr:uid="{00000000-0002-0000-0000-00000C000000}">
      <formula1>"昭和,平成"</formula1>
    </dataValidation>
    <dataValidation type="whole" allowBlank="1" showInputMessage="1" showErrorMessage="1" sqref="O39:O41" xr:uid="{00000000-0002-0000-0000-00000D000000}">
      <formula1>0</formula1>
      <formula2>1</formula2>
    </dataValidation>
    <dataValidation type="list" allowBlank="1" showInputMessage="1" showErrorMessage="1" sqref="H45:H51" xr:uid="{00000000-0002-0000-0000-00000E000000}">
      <formula1>"昭和,平成,令和"</formula1>
    </dataValidation>
    <dataValidation type="list" allowBlank="1" showInputMessage="1" showErrorMessage="1" sqref="K39:L41" xr:uid="{00000000-0002-0000-0000-00000F000000}">
      <formula1>"令和"</formula1>
    </dataValidation>
  </dataValidations>
  <printOptions horizontalCentered="1"/>
  <pageMargins left="0.70866141732283472" right="0.31496062992125984" top="0.6692913385826772" bottom="0.15748031496062992" header="0.43307086614173229" footer="0.31496062992125984"/>
  <pageSetup paperSize="9" scale="81" orientation="portrait" r:id="rId1"/>
  <extLst>
    <ext xmlns:x14="http://schemas.microsoft.com/office/spreadsheetml/2009/9/main" uri="{78C0D931-6437-407d-A8EE-F0AAD7539E65}">
      <x14:conditionalFormattings>
        <x14:conditionalFormatting xmlns:xm="http://schemas.microsoft.com/office/excel/2006/main">
          <x14:cfRule type="expression" priority="189" stopIfTrue="1" id="{011CBA7D-54BD-46EC-88FB-D34F4DEF13C9}">
            <xm:f>IF(対応表!$AC6="",FALSE,IFERROR(VLOOKUP(対応表!$AC6,CODE!$P:$P,1,FALSE),"")) = ""</xm:f>
            <x14:dxf>
              <fill>
                <patternFill>
                  <bgColor rgb="FFFF0000"/>
                </patternFill>
              </fill>
            </x14:dxf>
          </x14:cfRule>
          <xm:sqref>C45:D51</xm:sqref>
        </x14:conditionalFormatting>
        <x14:conditionalFormatting xmlns:xm="http://schemas.microsoft.com/office/excel/2006/main">
          <x14:cfRule type="expression" priority="299" id="{57F269AE-C5C2-4EAD-B0B6-CB166C36D09D}">
            <xm:f>IF(対応表!$AC$3="",FALSE,IFERROR(VLOOKUP(対応表!$AC$3,CODE!$E:$E,1,FALSE),"")) = ""</xm:f>
            <x14:dxf>
              <fill>
                <patternFill>
                  <bgColor rgb="FFFF0000"/>
                </patternFill>
              </fill>
            </x14:dxf>
          </x14:cfRule>
          <xm:sqref>C35:F35</xm:sqref>
        </x14:conditionalFormatting>
        <x14:conditionalFormatting xmlns:xm="http://schemas.microsoft.com/office/excel/2006/main">
          <x14:cfRule type="expression" priority="1" id="{A6075EB1-4FE0-4688-8FA8-345F8C9B66A4}">
            <xm:f>IF(OFFSET(対応表!$B$101,0,MATCH($C45&amp;$D45,対応表!$B$99:$L$99,0)-1)&lt;&gt;"○",TRUE,FALSE)</xm:f>
            <x14:dxf>
              <fill>
                <patternFill>
                  <bgColor rgb="FFFFFFCC"/>
                </patternFill>
              </fill>
            </x14:dxf>
          </x14:cfRule>
          <xm:sqref>E45:E51</xm:sqref>
        </x14:conditionalFormatting>
        <x14:conditionalFormatting xmlns:xm="http://schemas.microsoft.com/office/excel/2006/main">
          <x14:cfRule type="expression" priority="91" id="{58A93F2F-49D1-4F90-95AE-A14D4163CF4F}">
            <xm:f>IF(OFFSET(対応表!$B$100,0,MATCH($C45&amp;$D45,対応表!$B$99:$L$99,0)-1)&lt;&gt;"○",TRUE,FALSE)</xm:f>
            <x14:dxf>
              <fill>
                <patternFill patternType="solid">
                  <bgColor rgb="FFFFFFCC"/>
                </patternFill>
              </fill>
            </x14:dxf>
          </x14:cfRule>
          <xm:sqref>F45:G51</xm:sqref>
        </x14:conditionalFormatting>
        <x14:conditionalFormatting xmlns:xm="http://schemas.microsoft.com/office/excel/2006/main">
          <x14:cfRule type="expression" priority="599" id="{459CB5C7-DED1-4731-B62B-707A5449D515}">
            <xm:f>AND(COUNTIF($F$55:$N$55,"&lt;&gt;")=6,ISERROR(DATEVALUE(対応表!$AN$6)))</xm:f>
            <x14:dxf>
              <fill>
                <patternFill>
                  <bgColor rgb="FFFF0000"/>
                </patternFill>
              </fill>
            </x14:dxf>
          </x14:cfRule>
          <xm:sqref>F55:G55 I55:J55 L55:M55</xm:sqref>
        </x14:conditionalFormatting>
        <x14:conditionalFormatting xmlns:xm="http://schemas.microsoft.com/office/excel/2006/main">
          <x14:cfRule type="expression" priority="595" id="{50FA29A1-840D-4FED-8A98-87BA567E453E}">
            <xm:f>AND(COUNTIF($F$56:$N$56,"&lt;&gt;")=6,ISERROR(DATEVALUE(対応表!$AN$7)))</xm:f>
            <x14:dxf>
              <fill>
                <patternFill>
                  <bgColor rgb="FFFF0000"/>
                </patternFill>
              </fill>
            </x14:dxf>
          </x14:cfRule>
          <xm:sqref>F56:G56 I56:J56 L56:M56</xm:sqref>
        </x14:conditionalFormatting>
        <x14:conditionalFormatting xmlns:xm="http://schemas.microsoft.com/office/excel/2006/main">
          <x14:cfRule type="expression" priority="10" id="{53BCF93E-FEAC-46E9-BBF6-A65422F397F3}">
            <xm:f>AND(COUNTIF($H45:$M45,"&lt;&gt;")=5,ISERROR(DATEVALUE(対応表!$AL6)))</xm:f>
            <x14:dxf>
              <fill>
                <patternFill>
                  <bgColor rgb="FFFF0000"/>
                </patternFill>
              </fill>
            </x14:dxf>
          </x14:cfRule>
          <xm:sqref>H45:M51</xm:sqref>
        </x14:conditionalFormatting>
        <x14:conditionalFormatting xmlns:xm="http://schemas.microsoft.com/office/excel/2006/main">
          <x14:cfRule type="expression" priority="300" id="{67F323D2-CDC8-4C46-9FC5-55E9D4E3C686}">
            <xm:f>IF(対応表!$AC$2="",FALSE,IFERROR(VLOOKUP(対応表!$AC$2,CODE!$C:$C,1,FALSE),"")) = ""</xm:f>
            <x14:dxf>
              <fill>
                <patternFill>
                  <bgColor rgb="FFFF0000"/>
                </patternFill>
              </fill>
            </x14:dxf>
          </x14:cfRule>
          <xm:sqref>K26:N26</xm:sqref>
        </x14:conditionalFormatting>
        <x14:conditionalFormatting xmlns:xm="http://schemas.microsoft.com/office/excel/2006/main">
          <x14:cfRule type="expression" priority="298" id="{5F31DC9E-BAFE-4346-808B-C90CBDC35A39}">
            <xm:f>AND(COUNTIF($K$39:$P$41,"&lt;&gt;")=5,ISERROR(DATEVALUE(対応表!$AK$7)))</xm:f>
            <x14:dxf>
              <fill>
                <patternFill>
                  <bgColor rgb="FFFF0000"/>
                </patternFill>
              </fill>
            </x14:dxf>
          </x14:cfRule>
          <xm:sqref>K39:P41</xm:sqref>
        </x14:conditionalFormatting>
        <x14:conditionalFormatting xmlns:xm="http://schemas.microsoft.com/office/excel/2006/main">
          <x14:cfRule type="expression" priority="339" id="{AD6100BC-C5AD-4FE5-B4D8-18A0368E02C5}">
            <xm:f>IF(AND(対応表!$W$2="NULL",COUNTIF(OFFSET(対応表!$B$13,0,対応表!$AD$23,対応表!$W$7,1),"○")=0),TRUE,FALSE)</xm:f>
            <x14:dxf>
              <fill>
                <patternFill>
                  <bgColor theme="0"/>
                </patternFill>
              </fill>
            </x14:dxf>
          </x14:cfRule>
          <xm:sqref>M4:N5</xm:sqref>
        </x14:conditionalFormatting>
        <x14:conditionalFormatting xmlns:xm="http://schemas.microsoft.com/office/excel/2006/main">
          <x14:cfRule type="expression" priority="349" id="{1AE33E16-404B-4465-B7A2-EB264BC81741}">
            <xm:f>IF(OR(対応表!$W$2="NULL",COUNTIF(OFFSET(対応表!$A$13,0,0,対応表!$W$7,1),対応表!$W$2)&gt;0),FALSE,TRUE)</xm:f>
            <x14:dxf>
              <fill>
                <patternFill>
                  <bgColor rgb="FFFF0000"/>
                </patternFill>
              </fill>
            </x14:dxf>
          </x14:cfRule>
          <x14:cfRule type="expression" priority="340" id="{BDA41866-E644-46BB-A897-887360CAF5BC}">
            <xm:f>IF(AND($M$4&lt;&gt;"",OFFSET(対応表!$B$13,対応表!$AC$23,対応表!$AD$23)="○"),FALSE,TRUE)</xm:f>
            <x14:dxf>
              <fill>
                <patternFill>
                  <bgColor rgb="FFFF0000"/>
                </patternFill>
              </fill>
            </x14:dxf>
          </x14:cfRule>
          <xm:sqref>M4:R5</xm:sqref>
        </x14:conditionalFormatting>
        <x14:conditionalFormatting xmlns:xm="http://schemas.microsoft.com/office/excel/2006/main">
          <x14:cfRule type="expression" priority="581" id="{3BEFAF01-4E9C-44F9-AE79-07641945B1F9}">
            <xm:f>IF(対応表!$AC$13="",FALSE,IFERROR(VLOOKUP(対応表!$AC$13,CODE!$K:$K,1,FALSE),"")) = ""</xm:f>
            <x14:dxf>
              <fill>
                <patternFill>
                  <bgColor rgb="FFFF0000"/>
                </patternFill>
              </fill>
            </x14:dxf>
          </x14:cfRule>
          <xm:sqref>S45:T45</xm:sqref>
        </x14:conditionalFormatting>
        <x14:conditionalFormatting xmlns:xm="http://schemas.microsoft.com/office/excel/2006/main">
          <x14:cfRule type="expression" priority="578" id="{650AA4C5-F8F5-400B-8766-2E994B99CBD5}">
            <xm:f>IF(対応表!$AC$14="",FALSE,IFERROR(VLOOKUP(対応表!$AC$14,CODE!$K:$K,1,FALSE),"")) = ""</xm:f>
            <x14:dxf>
              <fill>
                <patternFill>
                  <bgColor rgb="FFFF0000"/>
                </patternFill>
              </fill>
            </x14:dxf>
          </x14:cfRule>
          <xm:sqref>S46:T46</xm:sqref>
        </x14:conditionalFormatting>
        <x14:conditionalFormatting xmlns:xm="http://schemas.microsoft.com/office/excel/2006/main">
          <x14:cfRule type="expression" priority="576" id="{A4543B34-D05A-4836-B1DA-8485D8BDD010}">
            <xm:f>IF(対応表!$AC$15="",FALSE,IFERROR(VLOOKUP(対応表!$AC$15,CODE!$K:$K,1,FALSE),"")) = ""</xm:f>
            <x14:dxf>
              <fill>
                <patternFill>
                  <bgColor rgb="FFFF0000"/>
                </patternFill>
              </fill>
            </x14:dxf>
          </x14:cfRule>
          <xm:sqref>S47:T47</xm:sqref>
        </x14:conditionalFormatting>
        <x14:conditionalFormatting xmlns:xm="http://schemas.microsoft.com/office/excel/2006/main">
          <x14:cfRule type="expression" priority="580" id="{5329CD49-6573-4AAB-9A61-0D3C9071C692}">
            <xm:f>IF(対応表!$AC$16="",FALSE,IFERROR(VLOOKUP(対応表!$AC$16,CODE!$M:$M,1,FALSE),"")) = ""</xm:f>
            <x14:dxf>
              <fill>
                <patternFill>
                  <bgColor rgb="FFFF0000"/>
                </patternFill>
              </fill>
            </x14:dxf>
          </x14:cfRule>
          <xm:sqref>U45:V45</xm:sqref>
        </x14:conditionalFormatting>
        <x14:conditionalFormatting xmlns:xm="http://schemas.microsoft.com/office/excel/2006/main">
          <x14:cfRule type="expression" priority="577" id="{1F1AB964-BD22-4D97-BB1B-4DDBC1E63F23}">
            <xm:f>IF(対応表!$AC$17="",FALSE,IFERROR(VLOOKUP(対応表!$AC$17,CODE!$M:$M,1,FALSE),"")) = ""</xm:f>
            <x14:dxf>
              <fill>
                <patternFill>
                  <bgColor rgb="FFFF0000"/>
                </patternFill>
              </fill>
            </x14:dxf>
          </x14:cfRule>
          <xm:sqref>U46:V46</xm:sqref>
        </x14:conditionalFormatting>
        <x14:conditionalFormatting xmlns:xm="http://schemas.microsoft.com/office/excel/2006/main">
          <x14:cfRule type="expression" priority="575" id="{6620C051-F77D-470C-BDB4-DC70F956DD0E}">
            <xm:f>IF(対応表!$AC$18="",FALSE,IFERROR(VLOOKUP(対応表!$AC$18,CODE!$M:$M,1,FALSE),"")) = ""</xm:f>
            <x14:dxf>
              <fill>
                <patternFill>
                  <bgColor rgb="FFFF0000"/>
                </patternFill>
              </fill>
            </x14:dxf>
          </x14:cfRule>
          <xm:sqref>U47:V47</xm:sqref>
        </x14:conditionalFormatting>
        <x14:conditionalFormatting xmlns:xm="http://schemas.microsoft.com/office/excel/2006/main">
          <x14:cfRule type="expression" priority="7" id="{CE29B03C-5A72-4A94-9692-7E08F5F4182E}">
            <xm:f>IF(OR($W$13="",OFFSET(対応表!$B$83,MATCH(T13,対応表!$A$83:$A$86,0)-1,対応表!$AC$23)="○"),FALSE,TRUE)</xm:f>
            <x14:dxf>
              <fill>
                <patternFill>
                  <bgColor rgb="FFFF0000"/>
                </patternFill>
              </fill>
            </x14:dxf>
          </x14:cfRule>
          <xm:sqref>W13</xm:sqref>
        </x14:conditionalFormatting>
        <x14:conditionalFormatting xmlns:xm="http://schemas.microsoft.com/office/excel/2006/main">
          <x14:cfRule type="expression" priority="6" stopIfTrue="1" id="{70C617B3-C558-4784-8339-5CEA547A0D42}">
            <xm:f>IF(OR($W$14="",OFFSET(対応表!$B$83,MATCH(N14,対応表!$A$83:$A$86,0)-1,対応表!$AC$23)="○"),FALSE,TRUE)</xm:f>
            <x14:dxf>
              <fill>
                <patternFill>
                  <bgColor rgb="FFFF0000"/>
                </patternFill>
              </fill>
            </x14:dxf>
          </x14:cfRule>
          <xm:sqref>W14</xm:sqref>
        </x14:conditionalFormatting>
        <x14:conditionalFormatting xmlns:xm="http://schemas.microsoft.com/office/excel/2006/main">
          <x14:cfRule type="expression" priority="2" id="{D19E1299-F8E5-4F63-AECB-A309D5177257}">
            <xm:f>IF(OR($W$9="",OFFSET(対応表!$B$83,MATCH(N9,対応表!$A$83:$A$86,0)-1,対応表!$AC$23)="○"),FALSE,TRUE)</xm:f>
            <x14:dxf>
              <fill>
                <patternFill>
                  <bgColor rgb="FFFF0000"/>
                </patternFill>
              </fill>
            </x14:dxf>
          </x14:cfRule>
          <xm:sqref>W9:X10</xm:sqref>
        </x14:conditionalFormatting>
        <x14:conditionalFormatting xmlns:xm="http://schemas.microsoft.com/office/excel/2006/main">
          <x14:cfRule type="expression" priority="4" id="{0C5291A3-2E2F-41A7-9DB5-2F5E62CCC8D8}">
            <xm:f>IF(OR($W$11="",OFFSET(対応表!$B$83,MATCH(T11,対応表!$A$83:$A$86,0)-1,対応表!$AC$23)="○"),FALSE,TRUE)</xm:f>
            <x14:dxf>
              <fill>
                <patternFill>
                  <bgColor rgb="FFFF0000"/>
                </patternFill>
              </fill>
            </x14:dxf>
          </x14:cfRule>
          <xm:sqref>W11:X12</xm:sqref>
        </x14:conditionalFormatting>
        <x14:conditionalFormatting xmlns:xm="http://schemas.microsoft.com/office/excel/2006/main">
          <x14:cfRule type="expression" priority="327" id="{FA461826-CD8E-4BF9-AB9B-303612C7C472}">
            <xm:f>AND(COUNTIF($X$20:$AE$20,"")=1,ISERROR(DATEVALUE(対応表!$AL$3)))</xm:f>
            <x14:dxf>
              <fill>
                <patternFill>
                  <bgColor rgb="FFFF0000"/>
                </patternFill>
              </fill>
            </x14:dxf>
          </x14:cfRule>
          <xm:sqref>X20:AE20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35"/>
  <sheetViews>
    <sheetView view="pageBreakPreview" zoomScaleNormal="100" zoomScaleSheetLayoutView="100" workbookViewId="0">
      <selection sqref="A1:G1"/>
    </sheetView>
  </sheetViews>
  <sheetFormatPr defaultRowHeight="13.5" x14ac:dyDescent="0.15"/>
  <cols>
    <col min="1" max="24" width="3.625" customWidth="1"/>
  </cols>
  <sheetData>
    <row r="1" spans="1:26" s="10" customFormat="1" ht="18.75" customHeight="1" thickTop="1" x14ac:dyDescent="0.15">
      <c r="A1" s="378" t="str">
        <f>"京都府："&amp;DBCS(TEXT(DATE(YEAR(VALUE_APPOINTMENTYEAR)-1, MONTH(VALUE_APPOINTMENTYEAR), DAY(VALUE_APPOINTMENTYEAR)),"ggge年度"))&amp;"実施"</f>
        <v>京都府：令和７年度実施</v>
      </c>
      <c r="B1" s="379"/>
      <c r="C1" s="379"/>
      <c r="D1" s="379"/>
      <c r="E1" s="379"/>
      <c r="F1" s="379"/>
      <c r="G1" s="380"/>
      <c r="H1" s="484" t="s">
        <v>985</v>
      </c>
      <c r="I1" s="484"/>
      <c r="J1" s="484"/>
      <c r="K1" s="484"/>
      <c r="L1" s="484"/>
      <c r="M1" s="484"/>
      <c r="N1" s="484"/>
      <c r="O1" s="484"/>
      <c r="P1" s="484"/>
      <c r="Q1" s="484"/>
      <c r="R1" s="484"/>
      <c r="S1" s="484"/>
      <c r="T1" s="484"/>
      <c r="U1" s="484"/>
      <c r="V1" s="484"/>
      <c r="W1" s="484"/>
      <c r="X1" s="484"/>
    </row>
    <row r="2" spans="1:26" s="10" customFormat="1" ht="15.75" customHeight="1" x14ac:dyDescent="0.15">
      <c r="A2" s="451" t="s">
        <v>70</v>
      </c>
      <c r="B2" s="451"/>
      <c r="C2" s="457" t="s">
        <v>71</v>
      </c>
      <c r="D2" s="458"/>
      <c r="E2" s="462" t="str">
        <f>志願書!C18&amp;" "&amp;志願書!L18</f>
        <v xml:space="preserve"> </v>
      </c>
      <c r="F2" s="463"/>
      <c r="G2" s="463"/>
      <c r="H2" s="463"/>
      <c r="I2" s="463"/>
      <c r="J2" s="463"/>
      <c r="K2" s="463"/>
      <c r="L2" s="463"/>
      <c r="M2" s="463"/>
      <c r="N2" s="463"/>
      <c r="O2" s="463"/>
      <c r="P2" s="464"/>
      <c r="Q2" s="448" t="s">
        <v>72</v>
      </c>
      <c r="R2" s="448"/>
      <c r="S2" s="448"/>
      <c r="T2" s="448"/>
      <c r="U2" s="448"/>
      <c r="V2" s="449" t="s">
        <v>73</v>
      </c>
      <c r="W2" s="449"/>
      <c r="X2" s="449"/>
    </row>
    <row r="3" spans="1:26" s="10" customFormat="1" ht="33.75" customHeight="1" x14ac:dyDescent="0.15">
      <c r="A3" s="451"/>
      <c r="B3" s="451"/>
      <c r="C3" s="459" t="str">
        <f>志願書!C20&amp;" "&amp;志願書!L20</f>
        <v xml:space="preserve"> </v>
      </c>
      <c r="D3" s="460"/>
      <c r="E3" s="460"/>
      <c r="F3" s="460"/>
      <c r="G3" s="460"/>
      <c r="H3" s="460"/>
      <c r="I3" s="460"/>
      <c r="J3" s="460"/>
      <c r="K3" s="460"/>
      <c r="L3" s="460"/>
      <c r="M3" s="460"/>
      <c r="N3" s="460"/>
      <c r="O3" s="460"/>
      <c r="P3" s="461"/>
      <c r="Q3" s="450">
        <f>志願書!T5</f>
        <v>0</v>
      </c>
      <c r="R3" s="450"/>
      <c r="S3" s="450"/>
      <c r="T3" s="450"/>
      <c r="U3" s="450"/>
      <c r="V3" s="450"/>
      <c r="W3" s="450"/>
      <c r="X3" s="450"/>
    </row>
    <row r="4" spans="1:26" s="10" customFormat="1" ht="33.75" customHeight="1" x14ac:dyDescent="0.15">
      <c r="A4" s="455" t="s">
        <v>86</v>
      </c>
      <c r="B4" s="455"/>
      <c r="C4" s="456" t="s">
        <v>87</v>
      </c>
      <c r="D4" s="456"/>
      <c r="E4" s="456"/>
      <c r="F4" s="456"/>
      <c r="G4" s="456"/>
      <c r="H4" s="456"/>
      <c r="I4" s="456"/>
      <c r="J4" s="456"/>
      <c r="K4" s="456"/>
      <c r="L4" s="456"/>
      <c r="M4" s="454" t="s">
        <v>74</v>
      </c>
      <c r="N4" s="454"/>
      <c r="O4" s="442" t="s">
        <v>986</v>
      </c>
      <c r="P4" s="442"/>
      <c r="Q4" s="442"/>
      <c r="R4" s="442"/>
      <c r="S4" s="453">
        <f>志願書!M4</f>
        <v>0</v>
      </c>
      <c r="T4" s="453"/>
      <c r="U4" s="453">
        <f>志願書!O4</f>
        <v>0</v>
      </c>
      <c r="V4" s="453"/>
      <c r="W4" s="453">
        <f>志願書!Q4</f>
        <v>0</v>
      </c>
      <c r="X4" s="453"/>
    </row>
    <row r="5" spans="1:26" s="10" customFormat="1" ht="18.75" customHeight="1" x14ac:dyDescent="0.15">
      <c r="A5" s="455" t="s">
        <v>75</v>
      </c>
      <c r="B5" s="455"/>
      <c r="C5" s="442" t="s">
        <v>88</v>
      </c>
      <c r="D5" s="442"/>
      <c r="E5" s="442"/>
      <c r="F5" s="442"/>
      <c r="G5" s="442"/>
      <c r="H5" s="442"/>
      <c r="I5" s="444">
        <f>志願書!W9</f>
        <v>0</v>
      </c>
      <c r="J5" s="444"/>
      <c r="K5" s="446" t="s">
        <v>89</v>
      </c>
      <c r="L5" s="446"/>
      <c r="M5" s="446"/>
      <c r="N5" s="446"/>
      <c r="O5" s="446" t="s">
        <v>968</v>
      </c>
      <c r="P5" s="446"/>
      <c r="Q5" s="136">
        <f>志願書!W11</f>
        <v>0</v>
      </c>
      <c r="R5" s="485" t="s">
        <v>973</v>
      </c>
      <c r="S5" s="485"/>
      <c r="T5" s="485"/>
      <c r="U5" s="485"/>
      <c r="V5" s="485"/>
      <c r="W5" s="444">
        <f>志願書!W14</f>
        <v>0</v>
      </c>
      <c r="X5" s="444"/>
    </row>
    <row r="6" spans="1:26" s="10" customFormat="1" ht="18.75" customHeight="1" x14ac:dyDescent="0.15">
      <c r="A6" s="465"/>
      <c r="B6" s="465"/>
      <c r="C6" s="443"/>
      <c r="D6" s="443"/>
      <c r="E6" s="443"/>
      <c r="F6" s="443"/>
      <c r="G6" s="443"/>
      <c r="H6" s="443"/>
      <c r="I6" s="445"/>
      <c r="J6" s="445"/>
      <c r="K6" s="447"/>
      <c r="L6" s="447"/>
      <c r="M6" s="447"/>
      <c r="N6" s="447"/>
      <c r="O6" s="447" t="s">
        <v>969</v>
      </c>
      <c r="P6" s="447"/>
      <c r="Q6" s="137">
        <f>志願書!W13</f>
        <v>0</v>
      </c>
      <c r="R6" s="486"/>
      <c r="S6" s="486"/>
      <c r="T6" s="486"/>
      <c r="U6" s="486"/>
      <c r="V6" s="486"/>
      <c r="W6" s="445"/>
      <c r="X6" s="445"/>
    </row>
    <row r="7" spans="1:26" s="10" customFormat="1" ht="24" customHeight="1" x14ac:dyDescent="0.15">
      <c r="A7" s="452" t="s">
        <v>76</v>
      </c>
      <c r="B7" s="452"/>
      <c r="C7" s="452"/>
      <c r="D7" s="452"/>
      <c r="E7" s="452"/>
      <c r="F7" s="452"/>
      <c r="G7" s="452"/>
      <c r="H7" s="452"/>
      <c r="I7" s="452"/>
      <c r="J7" s="452"/>
      <c r="K7" s="452"/>
      <c r="L7" s="452"/>
      <c r="M7" s="452"/>
      <c r="N7" s="452"/>
      <c r="O7" s="452"/>
      <c r="P7" s="452"/>
      <c r="Q7" s="452"/>
      <c r="R7" s="452"/>
      <c r="S7" s="452"/>
      <c r="T7" s="452"/>
      <c r="U7" s="452"/>
      <c r="V7" s="452"/>
      <c r="W7" s="452"/>
      <c r="X7" s="452"/>
    </row>
    <row r="8" spans="1:26" s="10" customFormat="1" ht="24" customHeight="1" x14ac:dyDescent="0.15">
      <c r="A8" s="438" t="s">
        <v>77</v>
      </c>
      <c r="B8" s="439"/>
      <c r="C8" s="439"/>
      <c r="D8" s="439"/>
      <c r="E8" s="439"/>
      <c r="F8" s="439"/>
      <c r="G8" s="439"/>
      <c r="H8" s="439"/>
      <c r="I8" s="439"/>
      <c r="J8" s="439"/>
      <c r="K8" s="439"/>
      <c r="L8" s="440"/>
      <c r="M8" s="441" t="s">
        <v>78</v>
      </c>
      <c r="N8" s="439"/>
      <c r="O8" s="439"/>
      <c r="P8" s="439"/>
      <c r="Q8" s="439"/>
      <c r="R8" s="439"/>
      <c r="S8" s="439"/>
      <c r="T8" s="439"/>
      <c r="U8" s="439"/>
      <c r="V8" s="439"/>
      <c r="W8" s="439"/>
      <c r="X8" s="440"/>
    </row>
    <row r="9" spans="1:26" s="10" customFormat="1" ht="24" customHeight="1" x14ac:dyDescent="0.15">
      <c r="A9" s="407"/>
      <c r="B9" s="408"/>
      <c r="C9" s="408"/>
      <c r="D9" s="408"/>
      <c r="E9" s="408"/>
      <c r="F9" s="408"/>
      <c r="G9" s="408"/>
      <c r="H9" s="408"/>
      <c r="I9" s="408"/>
      <c r="J9" s="408"/>
      <c r="K9" s="408"/>
      <c r="L9" s="409"/>
      <c r="M9" s="407"/>
      <c r="N9" s="408"/>
      <c r="O9" s="408"/>
      <c r="P9" s="408"/>
      <c r="Q9" s="408"/>
      <c r="R9" s="408"/>
      <c r="S9" s="408"/>
      <c r="T9" s="408"/>
      <c r="U9" s="408"/>
      <c r="V9" s="408"/>
      <c r="W9" s="408"/>
      <c r="X9" s="409"/>
    </row>
    <row r="10" spans="1:26" s="10" customFormat="1" ht="24" customHeight="1" x14ac:dyDescent="0.15">
      <c r="A10" s="410"/>
      <c r="B10" s="411"/>
      <c r="C10" s="411"/>
      <c r="D10" s="411"/>
      <c r="E10" s="411"/>
      <c r="F10" s="411"/>
      <c r="G10" s="411"/>
      <c r="H10" s="411"/>
      <c r="I10" s="411"/>
      <c r="J10" s="411"/>
      <c r="K10" s="411"/>
      <c r="L10" s="412"/>
      <c r="M10" s="410"/>
      <c r="N10" s="411"/>
      <c r="O10" s="411"/>
      <c r="P10" s="411"/>
      <c r="Q10" s="411"/>
      <c r="R10" s="411"/>
      <c r="S10" s="411"/>
      <c r="T10" s="411"/>
      <c r="U10" s="411"/>
      <c r="V10" s="411"/>
      <c r="W10" s="411"/>
      <c r="X10" s="412"/>
    </row>
    <row r="11" spans="1:26" s="10" customFormat="1" ht="24" customHeight="1" x14ac:dyDescent="0.15">
      <c r="A11" s="410"/>
      <c r="B11" s="411"/>
      <c r="C11" s="411"/>
      <c r="D11" s="411"/>
      <c r="E11" s="411"/>
      <c r="F11" s="411"/>
      <c r="G11" s="411"/>
      <c r="H11" s="411"/>
      <c r="I11" s="411"/>
      <c r="J11" s="411"/>
      <c r="K11" s="411"/>
      <c r="L11" s="412"/>
      <c r="M11" s="410"/>
      <c r="N11" s="411"/>
      <c r="O11" s="411"/>
      <c r="P11" s="411"/>
      <c r="Q11" s="411"/>
      <c r="R11" s="411"/>
      <c r="S11" s="411"/>
      <c r="T11" s="411"/>
      <c r="U11" s="411"/>
      <c r="V11" s="411"/>
      <c r="W11" s="411"/>
      <c r="X11" s="412"/>
    </row>
    <row r="12" spans="1:26" s="10" customFormat="1" ht="24" customHeight="1" x14ac:dyDescent="0.15">
      <c r="A12" s="410"/>
      <c r="B12" s="411"/>
      <c r="C12" s="411"/>
      <c r="D12" s="411"/>
      <c r="E12" s="411"/>
      <c r="F12" s="411"/>
      <c r="G12" s="411"/>
      <c r="H12" s="411"/>
      <c r="I12" s="411"/>
      <c r="J12" s="411"/>
      <c r="K12" s="411"/>
      <c r="L12" s="412"/>
      <c r="M12" s="410"/>
      <c r="N12" s="411"/>
      <c r="O12" s="411"/>
      <c r="P12" s="411"/>
      <c r="Q12" s="411"/>
      <c r="R12" s="411"/>
      <c r="S12" s="411"/>
      <c r="T12" s="411"/>
      <c r="U12" s="411"/>
      <c r="V12" s="411"/>
      <c r="W12" s="411"/>
      <c r="X12" s="412"/>
    </row>
    <row r="13" spans="1:26" s="10" customFormat="1" ht="24" customHeight="1" x14ac:dyDescent="0.15">
      <c r="A13" s="410"/>
      <c r="B13" s="411"/>
      <c r="C13" s="411"/>
      <c r="D13" s="411"/>
      <c r="E13" s="411"/>
      <c r="F13" s="411"/>
      <c r="G13" s="411"/>
      <c r="H13" s="411"/>
      <c r="I13" s="411"/>
      <c r="J13" s="411"/>
      <c r="K13" s="411"/>
      <c r="L13" s="412"/>
      <c r="M13" s="410"/>
      <c r="N13" s="411"/>
      <c r="O13" s="411"/>
      <c r="P13" s="411"/>
      <c r="Q13" s="411"/>
      <c r="R13" s="411"/>
      <c r="S13" s="411"/>
      <c r="T13" s="411"/>
      <c r="U13" s="411"/>
      <c r="V13" s="411"/>
      <c r="W13" s="411"/>
      <c r="X13" s="412"/>
    </row>
    <row r="14" spans="1:26" s="10" customFormat="1" ht="24" customHeight="1" x14ac:dyDescent="0.15">
      <c r="A14" s="410"/>
      <c r="B14" s="411"/>
      <c r="C14" s="411"/>
      <c r="D14" s="411"/>
      <c r="E14" s="411"/>
      <c r="F14" s="411"/>
      <c r="G14" s="411"/>
      <c r="H14" s="411"/>
      <c r="I14" s="411"/>
      <c r="J14" s="411"/>
      <c r="K14" s="411"/>
      <c r="L14" s="412"/>
      <c r="M14" s="410"/>
      <c r="N14" s="411"/>
      <c r="O14" s="411"/>
      <c r="P14" s="411"/>
      <c r="Q14" s="411"/>
      <c r="R14" s="411"/>
      <c r="S14" s="411"/>
      <c r="T14" s="411"/>
      <c r="U14" s="411"/>
      <c r="V14" s="411"/>
      <c r="W14" s="411"/>
      <c r="X14" s="412"/>
    </row>
    <row r="15" spans="1:26" s="10" customFormat="1" ht="24" customHeight="1" x14ac:dyDescent="0.15">
      <c r="A15" s="410"/>
      <c r="B15" s="411"/>
      <c r="C15" s="411"/>
      <c r="D15" s="411"/>
      <c r="E15" s="411"/>
      <c r="F15" s="411"/>
      <c r="G15" s="411"/>
      <c r="H15" s="411"/>
      <c r="I15" s="411"/>
      <c r="J15" s="411"/>
      <c r="K15" s="411"/>
      <c r="L15" s="412"/>
      <c r="M15" s="410"/>
      <c r="N15" s="411"/>
      <c r="O15" s="411"/>
      <c r="P15" s="411"/>
      <c r="Q15" s="411"/>
      <c r="R15" s="411"/>
      <c r="S15" s="411"/>
      <c r="T15" s="411"/>
      <c r="U15" s="411"/>
      <c r="V15" s="411"/>
      <c r="W15" s="411"/>
      <c r="X15" s="412"/>
    </row>
    <row r="16" spans="1:26" s="10" customFormat="1" ht="24" customHeight="1" thickBot="1" x14ac:dyDescent="0.2">
      <c r="A16" s="413"/>
      <c r="B16" s="414"/>
      <c r="C16" s="414"/>
      <c r="D16" s="414"/>
      <c r="E16" s="414"/>
      <c r="F16" s="414"/>
      <c r="G16" s="414"/>
      <c r="H16" s="414"/>
      <c r="I16" s="414"/>
      <c r="J16" s="414"/>
      <c r="K16" s="414"/>
      <c r="L16" s="415"/>
      <c r="M16" s="413"/>
      <c r="N16" s="414"/>
      <c r="O16" s="414"/>
      <c r="P16" s="414"/>
      <c r="Q16" s="414"/>
      <c r="R16" s="414"/>
      <c r="S16" s="414"/>
      <c r="T16" s="414"/>
      <c r="U16" s="414"/>
      <c r="V16" s="414"/>
      <c r="W16" s="414"/>
      <c r="X16" s="415"/>
      <c r="Z16" s="11"/>
    </row>
    <row r="17" spans="1:24" s="10" customFormat="1" ht="21.75" customHeight="1" thickBot="1" x14ac:dyDescent="0.2">
      <c r="A17" s="424" t="s">
        <v>79</v>
      </c>
      <c r="B17" s="425"/>
      <c r="C17" s="425"/>
      <c r="D17" s="425"/>
      <c r="E17" s="425"/>
      <c r="F17" s="425"/>
      <c r="G17" s="425"/>
      <c r="H17" s="425"/>
      <c r="I17" s="425"/>
      <c r="J17" s="425"/>
      <c r="K17" s="425"/>
      <c r="L17" s="425"/>
      <c r="M17" s="425"/>
      <c r="N17" s="425"/>
      <c r="O17" s="425"/>
      <c r="P17" s="425"/>
      <c r="Q17" s="425"/>
      <c r="R17" s="425"/>
      <c r="S17" s="425"/>
      <c r="T17" s="425"/>
      <c r="U17" s="425"/>
      <c r="V17" s="425"/>
      <c r="W17" s="425"/>
      <c r="X17" s="426"/>
    </row>
    <row r="18" spans="1:24" s="10" customFormat="1" ht="35.25" customHeight="1" x14ac:dyDescent="0.15">
      <c r="A18" s="12"/>
      <c r="B18" s="427" t="s">
        <v>80</v>
      </c>
      <c r="C18" s="428"/>
      <c r="D18" s="428"/>
      <c r="E18" s="428"/>
      <c r="F18" s="428"/>
      <c r="G18" s="428"/>
      <c r="H18" s="428"/>
      <c r="I18" s="428"/>
      <c r="J18" s="428"/>
      <c r="K18" s="428"/>
      <c r="L18" s="13"/>
      <c r="M18" s="14"/>
      <c r="N18" s="427" t="s">
        <v>81</v>
      </c>
      <c r="O18" s="428"/>
      <c r="P18" s="428"/>
      <c r="Q18" s="428"/>
      <c r="R18" s="428"/>
      <c r="S18" s="428"/>
      <c r="T18" s="428"/>
      <c r="U18" s="428"/>
      <c r="V18" s="428"/>
      <c r="W18" s="428"/>
      <c r="X18" s="13"/>
    </row>
    <row r="19" spans="1:24" s="10" customFormat="1" ht="24" customHeight="1" x14ac:dyDescent="0.15">
      <c r="A19" s="407"/>
      <c r="B19" s="408"/>
      <c r="C19" s="408"/>
      <c r="D19" s="408"/>
      <c r="E19" s="408"/>
      <c r="F19" s="408"/>
      <c r="G19" s="408"/>
      <c r="H19" s="408"/>
      <c r="I19" s="408"/>
      <c r="J19" s="408"/>
      <c r="K19" s="408"/>
      <c r="L19" s="409"/>
      <c r="M19" s="408"/>
      <c r="N19" s="432"/>
      <c r="O19" s="432"/>
      <c r="P19" s="432"/>
      <c r="Q19" s="432"/>
      <c r="R19" s="432"/>
      <c r="S19" s="432"/>
      <c r="T19" s="432"/>
      <c r="U19" s="432"/>
      <c r="V19" s="432"/>
      <c r="W19" s="432"/>
      <c r="X19" s="433"/>
    </row>
    <row r="20" spans="1:24" s="10" customFormat="1" ht="24" customHeight="1" x14ac:dyDescent="0.15">
      <c r="A20" s="410"/>
      <c r="B20" s="411"/>
      <c r="C20" s="411"/>
      <c r="D20" s="411"/>
      <c r="E20" s="411"/>
      <c r="F20" s="411"/>
      <c r="G20" s="411"/>
      <c r="H20" s="411"/>
      <c r="I20" s="411"/>
      <c r="J20" s="411"/>
      <c r="K20" s="411"/>
      <c r="L20" s="412"/>
      <c r="M20" s="434"/>
      <c r="N20" s="434"/>
      <c r="O20" s="434"/>
      <c r="P20" s="434"/>
      <c r="Q20" s="434"/>
      <c r="R20" s="434"/>
      <c r="S20" s="434"/>
      <c r="T20" s="434"/>
      <c r="U20" s="434"/>
      <c r="V20" s="434"/>
      <c r="W20" s="434"/>
      <c r="X20" s="435"/>
    </row>
    <row r="21" spans="1:24" s="10" customFormat="1" ht="24" customHeight="1" x14ac:dyDescent="0.15">
      <c r="A21" s="410"/>
      <c r="B21" s="411"/>
      <c r="C21" s="411"/>
      <c r="D21" s="411"/>
      <c r="E21" s="411"/>
      <c r="F21" s="411"/>
      <c r="G21" s="411"/>
      <c r="H21" s="411"/>
      <c r="I21" s="411"/>
      <c r="J21" s="411"/>
      <c r="K21" s="411"/>
      <c r="L21" s="412"/>
      <c r="M21" s="434"/>
      <c r="N21" s="434"/>
      <c r="O21" s="434"/>
      <c r="P21" s="434"/>
      <c r="Q21" s="434"/>
      <c r="R21" s="434"/>
      <c r="S21" s="434"/>
      <c r="T21" s="434"/>
      <c r="U21" s="434"/>
      <c r="V21" s="434"/>
      <c r="W21" s="434"/>
      <c r="X21" s="435"/>
    </row>
    <row r="22" spans="1:24" s="10" customFormat="1" ht="24" customHeight="1" x14ac:dyDescent="0.15">
      <c r="A22" s="410"/>
      <c r="B22" s="411"/>
      <c r="C22" s="411"/>
      <c r="D22" s="411"/>
      <c r="E22" s="411"/>
      <c r="F22" s="411"/>
      <c r="G22" s="411"/>
      <c r="H22" s="411"/>
      <c r="I22" s="411"/>
      <c r="J22" s="411"/>
      <c r="K22" s="411"/>
      <c r="L22" s="412"/>
      <c r="M22" s="434"/>
      <c r="N22" s="434"/>
      <c r="O22" s="434"/>
      <c r="P22" s="434"/>
      <c r="Q22" s="434"/>
      <c r="R22" s="434"/>
      <c r="S22" s="434"/>
      <c r="T22" s="434"/>
      <c r="U22" s="434"/>
      <c r="V22" s="434"/>
      <c r="W22" s="434"/>
      <c r="X22" s="435"/>
    </row>
    <row r="23" spans="1:24" s="10" customFormat="1" ht="24" customHeight="1" x14ac:dyDescent="0.15">
      <c r="A23" s="410"/>
      <c r="B23" s="411"/>
      <c r="C23" s="411"/>
      <c r="D23" s="411"/>
      <c r="E23" s="411"/>
      <c r="F23" s="411"/>
      <c r="G23" s="411"/>
      <c r="H23" s="411"/>
      <c r="I23" s="411"/>
      <c r="J23" s="411"/>
      <c r="K23" s="411"/>
      <c r="L23" s="412"/>
      <c r="M23" s="434"/>
      <c r="N23" s="434"/>
      <c r="O23" s="434"/>
      <c r="P23" s="434"/>
      <c r="Q23" s="434"/>
      <c r="R23" s="434"/>
      <c r="S23" s="434"/>
      <c r="T23" s="434"/>
      <c r="U23" s="434"/>
      <c r="V23" s="434"/>
      <c r="W23" s="434"/>
      <c r="X23" s="435"/>
    </row>
    <row r="24" spans="1:24" s="10" customFormat="1" ht="24" customHeight="1" x14ac:dyDescent="0.15">
      <c r="A24" s="410"/>
      <c r="B24" s="411"/>
      <c r="C24" s="411"/>
      <c r="D24" s="411"/>
      <c r="E24" s="411"/>
      <c r="F24" s="411"/>
      <c r="G24" s="411"/>
      <c r="H24" s="411"/>
      <c r="I24" s="411"/>
      <c r="J24" s="411"/>
      <c r="K24" s="411"/>
      <c r="L24" s="412"/>
      <c r="M24" s="434"/>
      <c r="N24" s="434"/>
      <c r="O24" s="434"/>
      <c r="P24" s="434"/>
      <c r="Q24" s="434"/>
      <c r="R24" s="434"/>
      <c r="S24" s="434"/>
      <c r="T24" s="434"/>
      <c r="U24" s="434"/>
      <c r="V24" s="434"/>
      <c r="W24" s="434"/>
      <c r="X24" s="435"/>
    </row>
    <row r="25" spans="1:24" s="10" customFormat="1" ht="24" customHeight="1" x14ac:dyDescent="0.15">
      <c r="A25" s="410"/>
      <c r="B25" s="411"/>
      <c r="C25" s="411"/>
      <c r="D25" s="411"/>
      <c r="E25" s="411"/>
      <c r="F25" s="411"/>
      <c r="G25" s="411"/>
      <c r="H25" s="411"/>
      <c r="I25" s="411"/>
      <c r="J25" s="411"/>
      <c r="K25" s="411"/>
      <c r="L25" s="412"/>
      <c r="M25" s="434"/>
      <c r="N25" s="434"/>
      <c r="O25" s="434"/>
      <c r="P25" s="434"/>
      <c r="Q25" s="434"/>
      <c r="R25" s="434"/>
      <c r="S25" s="434"/>
      <c r="T25" s="434"/>
      <c r="U25" s="434"/>
      <c r="V25" s="434"/>
      <c r="W25" s="434"/>
      <c r="X25" s="435"/>
    </row>
    <row r="26" spans="1:24" s="10" customFormat="1" ht="24" customHeight="1" x14ac:dyDescent="0.15">
      <c r="A26" s="410"/>
      <c r="B26" s="411"/>
      <c r="C26" s="411"/>
      <c r="D26" s="411"/>
      <c r="E26" s="411"/>
      <c r="F26" s="411"/>
      <c r="G26" s="411"/>
      <c r="H26" s="411"/>
      <c r="I26" s="411"/>
      <c r="J26" s="411"/>
      <c r="K26" s="411"/>
      <c r="L26" s="412"/>
      <c r="M26" s="434"/>
      <c r="N26" s="434"/>
      <c r="O26" s="434"/>
      <c r="P26" s="434"/>
      <c r="Q26" s="434"/>
      <c r="R26" s="434"/>
      <c r="S26" s="434"/>
      <c r="T26" s="434"/>
      <c r="U26" s="434"/>
      <c r="V26" s="434"/>
      <c r="W26" s="434"/>
      <c r="X26" s="435"/>
    </row>
    <row r="27" spans="1:24" s="10" customFormat="1" ht="24" customHeight="1" x14ac:dyDescent="0.15">
      <c r="A27" s="410"/>
      <c r="B27" s="411"/>
      <c r="C27" s="411"/>
      <c r="D27" s="411"/>
      <c r="E27" s="411"/>
      <c r="F27" s="411"/>
      <c r="G27" s="411"/>
      <c r="H27" s="411"/>
      <c r="I27" s="411"/>
      <c r="J27" s="411"/>
      <c r="K27" s="411"/>
      <c r="L27" s="412"/>
      <c r="M27" s="434"/>
      <c r="N27" s="434"/>
      <c r="O27" s="434"/>
      <c r="P27" s="434"/>
      <c r="Q27" s="434"/>
      <c r="R27" s="434"/>
      <c r="S27" s="434"/>
      <c r="T27" s="434"/>
      <c r="U27" s="434"/>
      <c r="V27" s="434"/>
      <c r="W27" s="434"/>
      <c r="X27" s="435"/>
    </row>
    <row r="28" spans="1:24" s="10" customFormat="1" ht="19.5" customHeight="1" x14ac:dyDescent="0.15">
      <c r="A28" s="429"/>
      <c r="B28" s="430"/>
      <c r="C28" s="430"/>
      <c r="D28" s="430"/>
      <c r="E28" s="430"/>
      <c r="F28" s="430"/>
      <c r="G28" s="430"/>
      <c r="H28" s="430"/>
      <c r="I28" s="430"/>
      <c r="J28" s="430"/>
      <c r="K28" s="430"/>
      <c r="L28" s="431"/>
      <c r="M28" s="436"/>
      <c r="N28" s="436"/>
      <c r="O28" s="436"/>
      <c r="P28" s="436"/>
      <c r="Q28" s="436"/>
      <c r="R28" s="436"/>
      <c r="S28" s="436"/>
      <c r="T28" s="436"/>
      <c r="U28" s="436"/>
      <c r="V28" s="436"/>
      <c r="W28" s="436"/>
      <c r="X28" s="437"/>
    </row>
    <row r="29" spans="1:24" s="10" customFormat="1" ht="19.5" customHeight="1" x14ac:dyDescent="0.15">
      <c r="A29" s="15"/>
      <c r="B29" s="386" t="s">
        <v>82</v>
      </c>
      <c r="C29" s="386"/>
      <c r="D29" s="386"/>
      <c r="E29" s="386"/>
      <c r="F29" s="386"/>
      <c r="G29" s="386"/>
      <c r="H29" s="386"/>
      <c r="I29" s="386"/>
      <c r="J29" s="386"/>
      <c r="K29" s="386"/>
      <c r="L29" s="16"/>
      <c r="M29" s="388" t="s">
        <v>983</v>
      </c>
      <c r="N29" s="391" t="s">
        <v>83</v>
      </c>
      <c r="O29" s="392"/>
      <c r="P29" s="392"/>
      <c r="Q29" s="393"/>
      <c r="R29" s="394" t="s">
        <v>84</v>
      </c>
      <c r="S29" s="392"/>
      <c r="T29" s="393"/>
      <c r="U29" s="394" t="s">
        <v>85</v>
      </c>
      <c r="V29" s="392"/>
      <c r="W29" s="392"/>
      <c r="X29" s="395"/>
    </row>
    <row r="30" spans="1:24" s="10" customFormat="1" ht="18" customHeight="1" x14ac:dyDescent="0.15">
      <c r="A30" s="17"/>
      <c r="B30" s="387"/>
      <c r="C30" s="387"/>
      <c r="D30" s="387"/>
      <c r="E30" s="387"/>
      <c r="F30" s="387"/>
      <c r="G30" s="387"/>
      <c r="H30" s="387"/>
      <c r="I30" s="387"/>
      <c r="J30" s="387"/>
      <c r="K30" s="387"/>
      <c r="L30" s="18"/>
      <c r="M30" s="389"/>
      <c r="N30" s="396"/>
      <c r="O30" s="397"/>
      <c r="P30" s="397"/>
      <c r="Q30" s="398"/>
      <c r="R30" s="399"/>
      <c r="S30" s="397"/>
      <c r="T30" s="398"/>
      <c r="U30" s="399"/>
      <c r="V30" s="397"/>
      <c r="W30" s="397"/>
      <c r="X30" s="400"/>
    </row>
    <row r="31" spans="1:24" s="10" customFormat="1" ht="18" customHeight="1" x14ac:dyDescent="0.15">
      <c r="A31" s="401"/>
      <c r="B31" s="402"/>
      <c r="C31" s="402"/>
      <c r="D31" s="402"/>
      <c r="E31" s="402"/>
      <c r="F31" s="402"/>
      <c r="G31" s="402"/>
      <c r="H31" s="402"/>
      <c r="I31" s="402"/>
      <c r="J31" s="402"/>
      <c r="K31" s="402"/>
      <c r="L31" s="403"/>
      <c r="M31" s="389"/>
      <c r="N31" s="381"/>
      <c r="O31" s="421"/>
      <c r="P31" s="421"/>
      <c r="Q31" s="422"/>
      <c r="R31" s="384"/>
      <c r="S31" s="421"/>
      <c r="T31" s="422"/>
      <c r="U31" s="384"/>
      <c r="V31" s="421"/>
      <c r="W31" s="421"/>
      <c r="X31" s="423"/>
    </row>
    <row r="32" spans="1:24" s="10" customFormat="1" ht="18" customHeight="1" x14ac:dyDescent="0.15">
      <c r="A32" s="401"/>
      <c r="B32" s="402"/>
      <c r="C32" s="402"/>
      <c r="D32" s="402"/>
      <c r="E32" s="402"/>
      <c r="F32" s="402"/>
      <c r="G32" s="402"/>
      <c r="H32" s="402"/>
      <c r="I32" s="402"/>
      <c r="J32" s="402"/>
      <c r="K32" s="402"/>
      <c r="L32" s="403"/>
      <c r="M32" s="389"/>
      <c r="N32" s="381"/>
      <c r="O32" s="421"/>
      <c r="P32" s="421"/>
      <c r="Q32" s="422"/>
      <c r="R32" s="384"/>
      <c r="S32" s="421"/>
      <c r="T32" s="422"/>
      <c r="U32" s="384"/>
      <c r="V32" s="421"/>
      <c r="W32" s="421"/>
      <c r="X32" s="423"/>
    </row>
    <row r="33" spans="1:24" s="10" customFormat="1" ht="18" customHeight="1" x14ac:dyDescent="0.15">
      <c r="A33" s="401"/>
      <c r="B33" s="402"/>
      <c r="C33" s="402"/>
      <c r="D33" s="402"/>
      <c r="E33" s="402"/>
      <c r="F33" s="402"/>
      <c r="G33" s="402"/>
      <c r="H33" s="402"/>
      <c r="I33" s="402"/>
      <c r="J33" s="402"/>
      <c r="K33" s="402"/>
      <c r="L33" s="403"/>
      <c r="M33" s="389"/>
      <c r="N33" s="381"/>
      <c r="O33" s="421"/>
      <c r="P33" s="421"/>
      <c r="Q33" s="422"/>
      <c r="R33" s="384"/>
      <c r="S33" s="421"/>
      <c r="T33" s="422"/>
      <c r="U33" s="384"/>
      <c r="V33" s="421"/>
      <c r="W33" s="421"/>
      <c r="X33" s="423"/>
    </row>
    <row r="34" spans="1:24" s="10" customFormat="1" ht="18" customHeight="1" x14ac:dyDescent="0.15">
      <c r="A34" s="401"/>
      <c r="B34" s="402"/>
      <c r="C34" s="402"/>
      <c r="D34" s="402"/>
      <c r="E34" s="402"/>
      <c r="F34" s="402"/>
      <c r="G34" s="402"/>
      <c r="H34" s="402"/>
      <c r="I34" s="402"/>
      <c r="J34" s="402"/>
      <c r="K34" s="402"/>
      <c r="L34" s="403"/>
      <c r="M34" s="389"/>
      <c r="N34" s="381"/>
      <c r="O34" s="382"/>
      <c r="P34" s="382"/>
      <c r="Q34" s="383"/>
      <c r="R34" s="384"/>
      <c r="S34" s="382"/>
      <c r="T34" s="383"/>
      <c r="U34" s="384"/>
      <c r="V34" s="382"/>
      <c r="W34" s="382"/>
      <c r="X34" s="385"/>
    </row>
    <row r="35" spans="1:24" s="10" customFormat="1" ht="18" customHeight="1" thickBot="1" x14ac:dyDescent="0.2">
      <c r="A35" s="404"/>
      <c r="B35" s="405"/>
      <c r="C35" s="405"/>
      <c r="D35" s="405"/>
      <c r="E35" s="405"/>
      <c r="F35" s="405"/>
      <c r="G35" s="405"/>
      <c r="H35" s="405"/>
      <c r="I35" s="405"/>
      <c r="J35" s="405"/>
      <c r="K35" s="405"/>
      <c r="L35" s="406"/>
      <c r="M35" s="390"/>
      <c r="N35" s="416"/>
      <c r="O35" s="417"/>
      <c r="P35" s="417"/>
      <c r="Q35" s="418"/>
      <c r="R35" s="419"/>
      <c r="S35" s="417"/>
      <c r="T35" s="418"/>
      <c r="U35" s="419"/>
      <c r="V35" s="417"/>
      <c r="W35" s="417"/>
      <c r="X35" s="420"/>
    </row>
  </sheetData>
  <sheetProtection algorithmName="SHA-512" hashValue="7y0rKiLNSZvMFhteVjppQ6CzasackKCdZKWT5+Wsj2UH9tE5PEYTigacDbgDNzJAqeYexaEJEuVsBEBh8WRAaA==" saltValue="yUgz8WQXuplkU4Pc9UDvvw==" spinCount="100000" sheet="1" objects="1" scenarios="1"/>
  <mergeCells count="58">
    <mergeCell ref="Q2:U2"/>
    <mergeCell ref="V2:X2"/>
    <mergeCell ref="Q3:X3"/>
    <mergeCell ref="A2:B3"/>
    <mergeCell ref="A7:X7"/>
    <mergeCell ref="S4:T4"/>
    <mergeCell ref="U4:V4"/>
    <mergeCell ref="W4:X4"/>
    <mergeCell ref="M4:N4"/>
    <mergeCell ref="O4:R4"/>
    <mergeCell ref="A4:B4"/>
    <mergeCell ref="C4:L4"/>
    <mergeCell ref="C2:D2"/>
    <mergeCell ref="C3:P3"/>
    <mergeCell ref="E2:P2"/>
    <mergeCell ref="A5:B6"/>
    <mergeCell ref="A8:L8"/>
    <mergeCell ref="M8:X8"/>
    <mergeCell ref="C5:H6"/>
    <mergeCell ref="I5:J6"/>
    <mergeCell ref="K5:N6"/>
    <mergeCell ref="O5:P5"/>
    <mergeCell ref="R5:V6"/>
    <mergeCell ref="W5:X6"/>
    <mergeCell ref="O6:P6"/>
    <mergeCell ref="A17:X17"/>
    <mergeCell ref="B18:K18"/>
    <mergeCell ref="N18:W18"/>
    <mergeCell ref="A19:L28"/>
    <mergeCell ref="M19:X28"/>
    <mergeCell ref="N35:Q35"/>
    <mergeCell ref="R35:T35"/>
    <mergeCell ref="U35:X35"/>
    <mergeCell ref="R31:T31"/>
    <mergeCell ref="U31:X31"/>
    <mergeCell ref="N32:Q32"/>
    <mergeCell ref="R32:T32"/>
    <mergeCell ref="U32:X32"/>
    <mergeCell ref="N33:Q33"/>
    <mergeCell ref="R33:T33"/>
    <mergeCell ref="U33:X33"/>
    <mergeCell ref="N31:Q31"/>
    <mergeCell ref="A1:G1"/>
    <mergeCell ref="H1:X1"/>
    <mergeCell ref="N34:Q34"/>
    <mergeCell ref="R34:T34"/>
    <mergeCell ref="U34:X34"/>
    <mergeCell ref="B29:K30"/>
    <mergeCell ref="M29:M35"/>
    <mergeCell ref="N29:Q29"/>
    <mergeCell ref="R29:T29"/>
    <mergeCell ref="U29:X29"/>
    <mergeCell ref="N30:Q30"/>
    <mergeCell ref="R30:T30"/>
    <mergeCell ref="U30:X30"/>
    <mergeCell ref="A31:L35"/>
    <mergeCell ref="A9:L16"/>
    <mergeCell ref="M9:X16"/>
  </mergeCells>
  <phoneticPr fontId="1"/>
  <dataValidations count="3">
    <dataValidation type="textLength" operator="lessThanOrEqual" allowBlank="1" showInputMessage="1" showErrorMessage="1" error="401文字以下で入力してください。" sqref="A19:X28" xr:uid="{00000000-0002-0000-0100-000000000000}">
      <formula1>401</formula1>
    </dataValidation>
    <dataValidation type="textLength" operator="lessThanOrEqual" allowBlank="1" showInputMessage="1" showErrorMessage="1" error="325文字以下で入力してください。" sqref="A9:X16" xr:uid="{00000000-0002-0000-0100-000001000000}">
      <formula1>325</formula1>
    </dataValidation>
    <dataValidation type="textLength" operator="equal" allowBlank="1" showInputMessage="1" showErrorMessage="1" sqref="S4:X4 I5 W5" xr:uid="{00000000-0002-0000-0100-000002000000}">
      <formula1>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P269"/>
  <sheetViews>
    <sheetView workbookViewId="0"/>
  </sheetViews>
  <sheetFormatPr defaultRowHeight="13.5" x14ac:dyDescent="0.15"/>
  <cols>
    <col min="1" max="1" width="9" style="28"/>
    <col min="2" max="2" width="10.75" style="28" customWidth="1"/>
    <col min="3" max="3" width="6.125" style="28" customWidth="1"/>
    <col min="4" max="4" width="9" style="28" bestFit="1" customWidth="1"/>
    <col min="5" max="8" width="9" style="28"/>
    <col min="9" max="9" width="8.75" style="28" customWidth="1"/>
    <col min="10" max="10" width="23.625" style="28" bestFit="1" customWidth="1"/>
    <col min="11" max="11" width="11.75" style="28" customWidth="1"/>
    <col min="12" max="12" width="38.25" style="28" bestFit="1" customWidth="1"/>
    <col min="13" max="13" width="14.25" style="28" customWidth="1"/>
    <col min="14" max="14" width="28.625" style="28" customWidth="1"/>
    <col min="15" max="15" width="9" style="28"/>
    <col min="16" max="16" width="16" style="28" customWidth="1"/>
    <col min="17" max="16384" width="9" style="28"/>
  </cols>
  <sheetData>
    <row r="1" spans="1:16" x14ac:dyDescent="0.15">
      <c r="A1" s="19" t="s">
        <v>90</v>
      </c>
      <c r="B1" s="20" t="s">
        <v>91</v>
      </c>
      <c r="C1" s="21" t="s">
        <v>92</v>
      </c>
      <c r="D1" s="22" t="s">
        <v>93</v>
      </c>
      <c r="E1" s="19" t="s">
        <v>94</v>
      </c>
      <c r="F1" s="23" t="s">
        <v>95</v>
      </c>
      <c r="G1" s="23" t="s">
        <v>96</v>
      </c>
      <c r="H1" s="23" t="s">
        <v>97</v>
      </c>
      <c r="I1" s="24" t="s">
        <v>98</v>
      </c>
      <c r="J1" s="25" t="s">
        <v>99</v>
      </c>
      <c r="K1" s="19" t="s">
        <v>100</v>
      </c>
      <c r="L1" s="23" t="s">
        <v>101</v>
      </c>
      <c r="M1" s="26" t="s">
        <v>102</v>
      </c>
      <c r="N1" s="25" t="s">
        <v>103</v>
      </c>
      <c r="O1" s="27" t="s">
        <v>104</v>
      </c>
      <c r="P1" s="23" t="s">
        <v>105</v>
      </c>
    </row>
    <row r="2" spans="1:16" x14ac:dyDescent="0.15">
      <c r="A2" s="29" t="s">
        <v>106</v>
      </c>
      <c r="B2" s="30" t="s">
        <v>107</v>
      </c>
      <c r="C2" s="29" t="s">
        <v>108</v>
      </c>
      <c r="D2" s="30" t="s">
        <v>109</v>
      </c>
      <c r="E2" s="29" t="s">
        <v>110</v>
      </c>
      <c r="F2" s="31" t="s">
        <v>111</v>
      </c>
      <c r="G2" s="29" t="s">
        <v>112</v>
      </c>
      <c r="H2" s="29" t="s">
        <v>113</v>
      </c>
      <c r="I2" s="32">
        <v>1</v>
      </c>
      <c r="J2" s="29" t="s">
        <v>114</v>
      </c>
      <c r="K2" s="29" t="s">
        <v>115</v>
      </c>
      <c r="L2" s="29" t="s">
        <v>116</v>
      </c>
      <c r="M2" s="33" t="s">
        <v>115</v>
      </c>
      <c r="N2" s="29" t="s">
        <v>117</v>
      </c>
      <c r="O2" s="33"/>
      <c r="P2" s="29" t="s">
        <v>118</v>
      </c>
    </row>
    <row r="3" spans="1:16" x14ac:dyDescent="0.15">
      <c r="A3" s="29" t="s">
        <v>119</v>
      </c>
      <c r="B3" s="30" t="s">
        <v>120</v>
      </c>
      <c r="C3" s="29" t="s">
        <v>121</v>
      </c>
      <c r="D3" s="30" t="s">
        <v>122</v>
      </c>
      <c r="E3" s="29" t="s">
        <v>123</v>
      </c>
      <c r="F3" s="31" t="s">
        <v>124</v>
      </c>
      <c r="G3" s="29"/>
      <c r="H3" s="29"/>
      <c r="I3" s="32">
        <v>2</v>
      </c>
      <c r="J3" s="29" t="s">
        <v>125</v>
      </c>
      <c r="K3" s="29" t="s">
        <v>126</v>
      </c>
      <c r="L3" s="29" t="s">
        <v>127</v>
      </c>
      <c r="M3" s="33" t="s">
        <v>121</v>
      </c>
      <c r="N3" s="29" t="s">
        <v>128</v>
      </c>
      <c r="O3" s="33"/>
      <c r="P3" s="29" t="s">
        <v>129</v>
      </c>
    </row>
    <row r="4" spans="1:16" x14ac:dyDescent="0.15">
      <c r="A4" s="29" t="s">
        <v>130</v>
      </c>
      <c r="B4" s="30" t="s">
        <v>131</v>
      </c>
      <c r="C4" s="29" t="s">
        <v>132</v>
      </c>
      <c r="D4" s="30" t="s">
        <v>133</v>
      </c>
      <c r="E4" s="29" t="s">
        <v>134</v>
      </c>
      <c r="F4" s="31" t="s">
        <v>135</v>
      </c>
      <c r="G4" s="29"/>
      <c r="H4" s="29"/>
      <c r="I4" s="32">
        <v>3</v>
      </c>
      <c r="J4" s="29" t="s">
        <v>136</v>
      </c>
      <c r="K4" s="29" t="s">
        <v>137</v>
      </c>
      <c r="L4" s="29" t="s">
        <v>138</v>
      </c>
      <c r="M4" s="33" t="s">
        <v>139</v>
      </c>
      <c r="N4" s="29" t="s">
        <v>140</v>
      </c>
      <c r="O4" s="33"/>
      <c r="P4" s="29" t="s">
        <v>141</v>
      </c>
    </row>
    <row r="5" spans="1:16" x14ac:dyDescent="0.15">
      <c r="A5" s="29" t="s">
        <v>142</v>
      </c>
      <c r="B5" s="30" t="s">
        <v>143</v>
      </c>
      <c r="C5" s="29" t="s">
        <v>144</v>
      </c>
      <c r="D5" s="30" t="s">
        <v>145</v>
      </c>
      <c r="E5" s="29" t="s">
        <v>146</v>
      </c>
      <c r="F5" s="31" t="s">
        <v>147</v>
      </c>
      <c r="G5" s="29"/>
      <c r="H5" s="29"/>
      <c r="I5" s="32">
        <v>4</v>
      </c>
      <c r="J5" s="29" t="s">
        <v>148</v>
      </c>
      <c r="K5" s="29" t="s">
        <v>149</v>
      </c>
      <c r="L5" s="29" t="s">
        <v>150</v>
      </c>
      <c r="M5" s="33" t="s">
        <v>151</v>
      </c>
      <c r="N5" s="29" t="s">
        <v>152</v>
      </c>
      <c r="O5" s="33"/>
      <c r="P5" s="29" t="s">
        <v>153</v>
      </c>
    </row>
    <row r="6" spans="1:16" x14ac:dyDescent="0.15">
      <c r="A6" s="29" t="s">
        <v>154</v>
      </c>
      <c r="B6" s="30" t="s">
        <v>155</v>
      </c>
      <c r="C6" s="29" t="s">
        <v>156</v>
      </c>
      <c r="D6" s="30" t="s">
        <v>157</v>
      </c>
      <c r="E6" s="29" t="s">
        <v>158</v>
      </c>
      <c r="F6" s="31" t="s">
        <v>159</v>
      </c>
      <c r="G6" s="29"/>
      <c r="H6" s="29"/>
      <c r="I6" s="32">
        <v>5</v>
      </c>
      <c r="J6" s="29" t="s">
        <v>160</v>
      </c>
      <c r="K6" s="29" t="s">
        <v>161</v>
      </c>
      <c r="L6" s="29" t="s">
        <v>162</v>
      </c>
      <c r="M6" s="33" t="s">
        <v>163</v>
      </c>
      <c r="N6" s="29" t="s">
        <v>164</v>
      </c>
      <c r="O6" s="33"/>
      <c r="P6" s="29" t="s">
        <v>165</v>
      </c>
    </row>
    <row r="7" spans="1:16" x14ac:dyDescent="0.15">
      <c r="A7" s="29" t="s">
        <v>166</v>
      </c>
      <c r="B7" s="30" t="s">
        <v>167</v>
      </c>
      <c r="C7" s="29" t="s">
        <v>168</v>
      </c>
      <c r="D7" s="30" t="s">
        <v>169</v>
      </c>
      <c r="E7" s="29" t="s">
        <v>170</v>
      </c>
      <c r="F7" s="31" t="s">
        <v>171</v>
      </c>
      <c r="G7" s="29"/>
      <c r="H7" s="29"/>
      <c r="I7" s="32">
        <v>6</v>
      </c>
      <c r="J7" s="29" t="s">
        <v>172</v>
      </c>
      <c r="K7" s="29" t="s">
        <v>173</v>
      </c>
      <c r="L7" s="29" t="s">
        <v>174</v>
      </c>
      <c r="M7" s="33" t="s">
        <v>175</v>
      </c>
      <c r="N7" s="29" t="s">
        <v>176</v>
      </c>
      <c r="O7" s="33"/>
      <c r="P7" s="29" t="s">
        <v>177</v>
      </c>
    </row>
    <row r="8" spans="1:16" x14ac:dyDescent="0.15">
      <c r="A8" s="29" t="s">
        <v>178</v>
      </c>
      <c r="B8" s="30" t="s">
        <v>179</v>
      </c>
      <c r="C8" s="29" t="s">
        <v>180</v>
      </c>
      <c r="D8" s="30" t="s">
        <v>181</v>
      </c>
      <c r="E8" s="29" t="s">
        <v>182</v>
      </c>
      <c r="F8" s="31" t="s">
        <v>183</v>
      </c>
      <c r="G8" s="29"/>
      <c r="H8" s="29"/>
      <c r="I8" s="32">
        <v>7</v>
      </c>
      <c r="J8" s="29" t="s">
        <v>184</v>
      </c>
      <c r="K8" s="29" t="s">
        <v>185</v>
      </c>
      <c r="L8" s="29" t="s">
        <v>186</v>
      </c>
      <c r="M8" s="33" t="s">
        <v>187</v>
      </c>
      <c r="N8" s="29" t="s">
        <v>188</v>
      </c>
      <c r="O8" s="33"/>
      <c r="P8" s="29" t="s">
        <v>189</v>
      </c>
    </row>
    <row r="9" spans="1:16" x14ac:dyDescent="0.15">
      <c r="A9" s="29" t="s">
        <v>190</v>
      </c>
      <c r="B9" s="30" t="s">
        <v>191</v>
      </c>
      <c r="C9" s="29" t="s">
        <v>185</v>
      </c>
      <c r="D9" s="30" t="s">
        <v>192</v>
      </c>
      <c r="E9" s="29" t="s">
        <v>193</v>
      </c>
      <c r="F9" s="31" t="s">
        <v>194</v>
      </c>
      <c r="G9" s="29"/>
      <c r="H9" s="29"/>
      <c r="I9" s="32">
        <v>8</v>
      </c>
      <c r="J9" s="29" t="s">
        <v>195</v>
      </c>
      <c r="K9" s="29" t="s">
        <v>196</v>
      </c>
      <c r="L9" s="29" t="s">
        <v>197</v>
      </c>
      <c r="M9" s="33" t="s">
        <v>198</v>
      </c>
      <c r="N9" s="29" t="s">
        <v>199</v>
      </c>
      <c r="O9" s="33"/>
      <c r="P9" s="29" t="s">
        <v>200</v>
      </c>
    </row>
    <row r="10" spans="1:16" x14ac:dyDescent="0.15">
      <c r="A10" s="29" t="s">
        <v>201</v>
      </c>
      <c r="B10" s="30" t="s">
        <v>202</v>
      </c>
      <c r="C10" s="29" t="s">
        <v>203</v>
      </c>
      <c r="D10" s="30" t="s">
        <v>204</v>
      </c>
      <c r="E10" s="29" t="s">
        <v>205</v>
      </c>
      <c r="F10" s="31" t="s">
        <v>206</v>
      </c>
      <c r="G10" s="29"/>
      <c r="H10" s="29"/>
      <c r="I10" s="34"/>
      <c r="J10" s="34"/>
      <c r="K10" s="29" t="s">
        <v>207</v>
      </c>
      <c r="L10" s="29" t="s">
        <v>208</v>
      </c>
      <c r="M10" s="33" t="s">
        <v>209</v>
      </c>
      <c r="N10" s="29" t="s">
        <v>210</v>
      </c>
      <c r="O10" s="33"/>
      <c r="P10" s="29" t="s">
        <v>211</v>
      </c>
    </row>
    <row r="11" spans="1:16" x14ac:dyDescent="0.15">
      <c r="A11" s="29" t="s">
        <v>212</v>
      </c>
      <c r="B11" s="30" t="s">
        <v>213</v>
      </c>
      <c r="C11" s="29" t="s">
        <v>214</v>
      </c>
      <c r="D11" s="30" t="s">
        <v>215</v>
      </c>
      <c r="E11" s="29" t="s">
        <v>216</v>
      </c>
      <c r="F11" s="31" t="s">
        <v>217</v>
      </c>
      <c r="G11" s="29"/>
      <c r="H11" s="29"/>
      <c r="I11" s="34"/>
      <c r="J11" s="34"/>
      <c r="K11" s="29" t="s">
        <v>218</v>
      </c>
      <c r="L11" s="29" t="s">
        <v>219</v>
      </c>
      <c r="M11" s="33" t="s">
        <v>220</v>
      </c>
      <c r="N11" s="29" t="s">
        <v>221</v>
      </c>
      <c r="O11" s="33"/>
      <c r="P11" s="29" t="s">
        <v>222</v>
      </c>
    </row>
    <row r="12" spans="1:16" x14ac:dyDescent="0.15">
      <c r="A12" s="29" t="s">
        <v>223</v>
      </c>
      <c r="B12" s="30" t="s">
        <v>224</v>
      </c>
      <c r="C12" s="29" t="s">
        <v>139</v>
      </c>
      <c r="D12" s="30" t="s">
        <v>225</v>
      </c>
      <c r="E12" s="29" t="s">
        <v>226</v>
      </c>
      <c r="F12" s="31" t="s">
        <v>227</v>
      </c>
      <c r="G12" s="29"/>
      <c r="H12" s="29"/>
      <c r="I12" s="34"/>
      <c r="J12" s="34"/>
      <c r="K12" s="29" t="s">
        <v>228</v>
      </c>
      <c r="L12" s="29" t="s">
        <v>229</v>
      </c>
      <c r="M12" s="33" t="s">
        <v>230</v>
      </c>
      <c r="N12" s="29" t="s">
        <v>231</v>
      </c>
      <c r="O12" s="33"/>
      <c r="P12" s="29" t="s">
        <v>232</v>
      </c>
    </row>
    <row r="13" spans="1:16" x14ac:dyDescent="0.15">
      <c r="A13" s="29" t="s">
        <v>233</v>
      </c>
      <c r="B13" s="30" t="s">
        <v>234</v>
      </c>
      <c r="C13" s="29" t="s">
        <v>151</v>
      </c>
      <c r="D13" s="30" t="s">
        <v>235</v>
      </c>
      <c r="E13" s="29" t="s">
        <v>236</v>
      </c>
      <c r="F13" s="31" t="s">
        <v>237</v>
      </c>
      <c r="G13" s="29"/>
      <c r="H13" s="29"/>
      <c r="I13" s="34"/>
      <c r="J13" s="34"/>
      <c r="K13" s="29" t="s">
        <v>238</v>
      </c>
      <c r="L13" s="29" t="s">
        <v>239</v>
      </c>
      <c r="M13" s="33" t="s">
        <v>240</v>
      </c>
      <c r="N13" s="29" t="s">
        <v>241</v>
      </c>
      <c r="O13" s="35" t="s">
        <v>242</v>
      </c>
      <c r="P13" s="34"/>
    </row>
    <row r="14" spans="1:16" x14ac:dyDescent="0.15">
      <c r="A14" s="29" t="s">
        <v>243</v>
      </c>
      <c r="B14" s="30" t="s">
        <v>244</v>
      </c>
      <c r="C14" s="29" t="s">
        <v>163</v>
      </c>
      <c r="D14" s="30" t="s">
        <v>245</v>
      </c>
      <c r="E14" s="29" t="s">
        <v>246</v>
      </c>
      <c r="F14" s="31" t="s">
        <v>247</v>
      </c>
      <c r="G14" s="29"/>
      <c r="H14" s="29"/>
      <c r="I14" s="34"/>
      <c r="J14" s="34"/>
      <c r="K14" s="29" t="s">
        <v>248</v>
      </c>
      <c r="L14" s="29" t="s">
        <v>249</v>
      </c>
      <c r="M14" s="33" t="s">
        <v>250</v>
      </c>
      <c r="N14" s="29" t="s">
        <v>251</v>
      </c>
      <c r="O14" s="34"/>
      <c r="P14" s="34"/>
    </row>
    <row r="15" spans="1:16" x14ac:dyDescent="0.15">
      <c r="A15" s="29" t="s">
        <v>252</v>
      </c>
      <c r="B15" s="30" t="s">
        <v>253</v>
      </c>
      <c r="C15" s="29" t="s">
        <v>175</v>
      </c>
      <c r="D15" s="30" t="s">
        <v>254</v>
      </c>
      <c r="E15" s="29" t="s">
        <v>255</v>
      </c>
      <c r="F15" s="31" t="s">
        <v>256</v>
      </c>
      <c r="G15" s="29"/>
      <c r="H15" s="29"/>
      <c r="I15" s="34"/>
      <c r="J15" s="34"/>
      <c r="K15" s="29" t="s">
        <v>257</v>
      </c>
      <c r="L15" s="29" t="s">
        <v>258</v>
      </c>
      <c r="M15" s="33" t="s">
        <v>259</v>
      </c>
      <c r="N15" s="29" t="s">
        <v>260</v>
      </c>
      <c r="O15" s="34"/>
      <c r="P15" s="34"/>
    </row>
    <row r="16" spans="1:16" x14ac:dyDescent="0.15">
      <c r="A16" s="29" t="s">
        <v>261</v>
      </c>
      <c r="B16" s="30" t="s">
        <v>262</v>
      </c>
      <c r="C16" s="29" t="s">
        <v>187</v>
      </c>
      <c r="D16" s="30" t="s">
        <v>263</v>
      </c>
      <c r="E16" s="29" t="s">
        <v>264</v>
      </c>
      <c r="F16" s="31" t="s">
        <v>265</v>
      </c>
      <c r="G16" s="29"/>
      <c r="H16" s="29"/>
      <c r="I16" s="34"/>
      <c r="J16" s="34"/>
      <c r="K16" s="29" t="s">
        <v>266</v>
      </c>
      <c r="L16" s="29" t="s">
        <v>267</v>
      </c>
      <c r="M16" s="33" t="s">
        <v>268</v>
      </c>
      <c r="N16" s="29" t="s">
        <v>269</v>
      </c>
      <c r="O16" s="34"/>
      <c r="P16" s="34"/>
    </row>
    <row r="17" spans="1:16" x14ac:dyDescent="0.15">
      <c r="A17" s="29" t="s">
        <v>270</v>
      </c>
      <c r="B17" s="30" t="s">
        <v>271</v>
      </c>
      <c r="C17" s="29" t="s">
        <v>198</v>
      </c>
      <c r="D17" s="30" t="s">
        <v>272</v>
      </c>
      <c r="E17" s="29" t="s">
        <v>273</v>
      </c>
      <c r="F17" s="31" t="s">
        <v>274</v>
      </c>
      <c r="G17" s="29"/>
      <c r="H17" s="29"/>
      <c r="I17" s="34"/>
      <c r="J17" s="34"/>
      <c r="K17" s="29" t="s">
        <v>275</v>
      </c>
      <c r="L17" s="29" t="s">
        <v>276</v>
      </c>
      <c r="M17" s="33" t="s">
        <v>277</v>
      </c>
      <c r="N17" s="29" t="s">
        <v>278</v>
      </c>
      <c r="O17" s="34"/>
      <c r="P17" s="34"/>
    </row>
    <row r="18" spans="1:16" x14ac:dyDescent="0.15">
      <c r="A18" s="36" t="s">
        <v>279</v>
      </c>
      <c r="B18" s="37" t="s">
        <v>280</v>
      </c>
      <c r="C18" s="29" t="s">
        <v>281</v>
      </c>
      <c r="D18" s="30" t="s">
        <v>282</v>
      </c>
      <c r="E18" s="29" t="s">
        <v>283</v>
      </c>
      <c r="F18" s="31" t="s">
        <v>284</v>
      </c>
      <c r="G18" s="29"/>
      <c r="H18" s="29"/>
      <c r="I18" s="34"/>
      <c r="J18" s="34"/>
      <c r="K18" s="29" t="s">
        <v>285</v>
      </c>
      <c r="L18" s="29" t="s">
        <v>286</v>
      </c>
      <c r="M18" s="34"/>
      <c r="N18" s="34"/>
      <c r="O18" s="34"/>
      <c r="P18" s="34"/>
    </row>
    <row r="19" spans="1:16" x14ac:dyDescent="0.15">
      <c r="A19" s="29" t="s">
        <v>287</v>
      </c>
      <c r="B19" s="30" t="s">
        <v>288</v>
      </c>
      <c r="C19" s="29" t="s">
        <v>289</v>
      </c>
      <c r="D19" s="30" t="s">
        <v>290</v>
      </c>
      <c r="E19" s="29" t="s">
        <v>291</v>
      </c>
      <c r="F19" s="31" t="s">
        <v>292</v>
      </c>
      <c r="G19" s="29"/>
      <c r="H19" s="29"/>
      <c r="I19" s="34"/>
      <c r="J19" s="34"/>
      <c r="K19" s="29" t="s">
        <v>293</v>
      </c>
      <c r="L19" s="29" t="s">
        <v>294</v>
      </c>
      <c r="M19" s="34"/>
      <c r="N19" s="34"/>
      <c r="O19" s="34"/>
      <c r="P19" s="34"/>
    </row>
    <row r="20" spans="1:16" x14ac:dyDescent="0.15">
      <c r="A20" s="36" t="s">
        <v>295</v>
      </c>
      <c r="B20" s="37" t="s">
        <v>296</v>
      </c>
      <c r="C20" s="29" t="s">
        <v>297</v>
      </c>
      <c r="D20" s="30" t="s">
        <v>298</v>
      </c>
      <c r="E20" s="29" t="s">
        <v>299</v>
      </c>
      <c r="F20" s="31" t="s">
        <v>300</v>
      </c>
      <c r="G20" s="29"/>
      <c r="H20" s="29"/>
      <c r="I20" s="34"/>
      <c r="J20" s="34"/>
      <c r="K20" s="34"/>
      <c r="L20" s="34"/>
      <c r="M20" s="34"/>
      <c r="N20" s="34"/>
      <c r="O20" s="34"/>
      <c r="P20" s="34"/>
    </row>
    <row r="21" spans="1:16" x14ac:dyDescent="0.15">
      <c r="A21" s="29" t="s">
        <v>301</v>
      </c>
      <c r="B21" s="30" t="s">
        <v>302</v>
      </c>
      <c r="C21" s="29" t="s">
        <v>303</v>
      </c>
      <c r="D21" s="30" t="s">
        <v>304</v>
      </c>
      <c r="E21" s="29" t="s">
        <v>305</v>
      </c>
      <c r="F21" s="31" t="s">
        <v>306</v>
      </c>
      <c r="G21" s="29"/>
      <c r="H21" s="29"/>
      <c r="I21" s="34"/>
      <c r="J21" s="34"/>
      <c r="K21" s="34"/>
      <c r="L21" s="34"/>
      <c r="M21" s="34"/>
      <c r="N21" s="34"/>
      <c r="O21" s="34"/>
      <c r="P21" s="34"/>
    </row>
    <row r="22" spans="1:16" x14ac:dyDescent="0.15">
      <c r="A22" s="29" t="s">
        <v>196</v>
      </c>
      <c r="B22" s="30" t="s">
        <v>307</v>
      </c>
      <c r="C22" s="29" t="s">
        <v>209</v>
      </c>
      <c r="D22" s="30" t="s">
        <v>308</v>
      </c>
      <c r="E22" s="29" t="s">
        <v>309</v>
      </c>
      <c r="F22" s="31" t="s">
        <v>310</v>
      </c>
      <c r="G22" s="29"/>
      <c r="H22" s="29"/>
      <c r="K22" s="34"/>
      <c r="L22" s="34"/>
      <c r="M22" s="34"/>
      <c r="N22" s="34"/>
      <c r="O22" s="34"/>
      <c r="P22" s="34"/>
    </row>
    <row r="23" spans="1:16" x14ac:dyDescent="0.15">
      <c r="A23" s="29" t="s">
        <v>311</v>
      </c>
      <c r="B23" s="30" t="s">
        <v>312</v>
      </c>
      <c r="C23" s="29" t="s">
        <v>220</v>
      </c>
      <c r="D23" s="30" t="s">
        <v>313</v>
      </c>
      <c r="E23" s="29" t="s">
        <v>314</v>
      </c>
      <c r="F23" s="31" t="s">
        <v>315</v>
      </c>
      <c r="G23" s="29"/>
      <c r="H23" s="29"/>
      <c r="M23" s="34"/>
      <c r="N23" s="34"/>
      <c r="O23" s="34"/>
      <c r="P23" s="34"/>
    </row>
    <row r="24" spans="1:16" x14ac:dyDescent="0.15">
      <c r="A24" s="29" t="s">
        <v>207</v>
      </c>
      <c r="B24" s="30" t="s">
        <v>316</v>
      </c>
      <c r="C24" s="29" t="s">
        <v>230</v>
      </c>
      <c r="D24" s="30" t="s">
        <v>317</v>
      </c>
      <c r="E24" s="29" t="s">
        <v>318</v>
      </c>
      <c r="F24" s="31" t="s">
        <v>319</v>
      </c>
      <c r="G24" s="29"/>
      <c r="H24" s="29"/>
      <c r="M24" s="34"/>
      <c r="N24" s="34"/>
      <c r="O24" s="34"/>
      <c r="P24" s="34"/>
    </row>
    <row r="25" spans="1:16" x14ac:dyDescent="0.15">
      <c r="A25" s="29" t="s">
        <v>218</v>
      </c>
      <c r="B25" s="30" t="s">
        <v>320</v>
      </c>
      <c r="C25" s="29" t="s">
        <v>321</v>
      </c>
      <c r="D25" s="30" t="s">
        <v>322</v>
      </c>
      <c r="E25" s="29" t="s">
        <v>323</v>
      </c>
      <c r="F25" s="31" t="s">
        <v>324</v>
      </c>
      <c r="G25" s="29"/>
      <c r="H25" s="29"/>
      <c r="M25" s="34"/>
      <c r="N25" s="34"/>
      <c r="O25" s="34"/>
      <c r="P25" s="34"/>
    </row>
    <row r="26" spans="1:16" x14ac:dyDescent="0.15">
      <c r="A26" s="29" t="s">
        <v>228</v>
      </c>
      <c r="B26" s="30" t="s">
        <v>325</v>
      </c>
      <c r="C26" s="29" t="s">
        <v>326</v>
      </c>
      <c r="D26" s="30" t="s">
        <v>327</v>
      </c>
      <c r="E26" s="29" t="s">
        <v>328</v>
      </c>
      <c r="F26" s="31" t="s">
        <v>329</v>
      </c>
      <c r="G26" s="29"/>
      <c r="H26" s="29"/>
      <c r="M26" s="34"/>
      <c r="N26" s="34"/>
      <c r="O26" s="34"/>
      <c r="P26" s="34"/>
    </row>
    <row r="27" spans="1:16" x14ac:dyDescent="0.15">
      <c r="A27" s="29" t="s">
        <v>330</v>
      </c>
      <c r="B27" s="30" t="s">
        <v>331</v>
      </c>
      <c r="C27" s="29" t="s">
        <v>332</v>
      </c>
      <c r="D27" s="30" t="s">
        <v>333</v>
      </c>
      <c r="E27" s="29" t="s">
        <v>334</v>
      </c>
      <c r="F27" s="31" t="s">
        <v>335</v>
      </c>
      <c r="G27" s="29"/>
      <c r="H27" s="29"/>
      <c r="M27" s="34"/>
      <c r="N27" s="34"/>
      <c r="O27" s="34"/>
      <c r="P27" s="34"/>
    </row>
    <row r="28" spans="1:16" x14ac:dyDescent="0.15">
      <c r="A28" s="36" t="s">
        <v>238</v>
      </c>
      <c r="B28" s="37" t="s">
        <v>336</v>
      </c>
      <c r="C28" s="29" t="s">
        <v>337</v>
      </c>
      <c r="D28" s="30" t="s">
        <v>338</v>
      </c>
      <c r="E28" s="29" t="s">
        <v>339</v>
      </c>
      <c r="F28" s="31" t="s">
        <v>340</v>
      </c>
      <c r="G28" s="29"/>
      <c r="H28" s="29"/>
      <c r="M28" s="34"/>
      <c r="N28" s="34"/>
      <c r="O28" s="34"/>
      <c r="P28" s="34"/>
    </row>
    <row r="29" spans="1:16" x14ac:dyDescent="0.15">
      <c r="A29" s="29" t="s">
        <v>248</v>
      </c>
      <c r="B29" s="30" t="s">
        <v>341</v>
      </c>
      <c r="C29" s="29" t="s">
        <v>342</v>
      </c>
      <c r="D29" s="30" t="s">
        <v>343</v>
      </c>
      <c r="E29" s="29" t="s">
        <v>344</v>
      </c>
      <c r="F29" s="31" t="s">
        <v>345</v>
      </c>
      <c r="G29" s="29"/>
      <c r="H29" s="29"/>
      <c r="M29" s="34"/>
      <c r="N29" s="34"/>
      <c r="O29" s="34"/>
      <c r="P29" s="34"/>
    </row>
    <row r="30" spans="1:16" x14ac:dyDescent="0.15">
      <c r="A30" s="29" t="s">
        <v>346</v>
      </c>
      <c r="B30" s="30" t="s">
        <v>347</v>
      </c>
      <c r="C30" s="29" t="s">
        <v>348</v>
      </c>
      <c r="D30" s="30" t="s">
        <v>349</v>
      </c>
      <c r="E30" s="29" t="s">
        <v>350</v>
      </c>
      <c r="F30" s="31" t="s">
        <v>351</v>
      </c>
      <c r="G30" s="29"/>
      <c r="H30" s="29"/>
      <c r="M30" s="34"/>
      <c r="N30" s="34"/>
      <c r="O30" s="34"/>
      <c r="P30" s="34"/>
    </row>
    <row r="31" spans="1:16" x14ac:dyDescent="0.15">
      <c r="A31" s="29" t="s">
        <v>352</v>
      </c>
      <c r="B31" s="30" t="s">
        <v>353</v>
      </c>
      <c r="C31" s="29" t="s">
        <v>354</v>
      </c>
      <c r="D31" s="30" t="s">
        <v>355</v>
      </c>
      <c r="E31" s="29" t="s">
        <v>356</v>
      </c>
      <c r="F31" s="31" t="s">
        <v>357</v>
      </c>
      <c r="G31" s="29"/>
      <c r="H31" s="29"/>
      <c r="M31" s="34"/>
      <c r="N31" s="34"/>
      <c r="O31" s="34"/>
      <c r="P31" s="34"/>
    </row>
    <row r="32" spans="1:16" x14ac:dyDescent="0.15">
      <c r="A32" s="34"/>
      <c r="B32" s="34"/>
      <c r="C32" s="29" t="s">
        <v>240</v>
      </c>
      <c r="D32" s="30" t="s">
        <v>358</v>
      </c>
      <c r="E32" s="29" t="s">
        <v>359</v>
      </c>
      <c r="F32" s="31" t="s">
        <v>360</v>
      </c>
      <c r="G32" s="29"/>
      <c r="H32" s="29"/>
      <c r="M32" s="34"/>
      <c r="N32" s="34"/>
      <c r="O32" s="34"/>
      <c r="P32" s="34"/>
    </row>
    <row r="33" spans="1:16" x14ac:dyDescent="0.15">
      <c r="A33" s="34"/>
      <c r="B33" s="34"/>
      <c r="C33" s="29" t="s">
        <v>361</v>
      </c>
      <c r="D33" s="30" t="s">
        <v>362</v>
      </c>
      <c r="E33" s="29" t="s">
        <v>363</v>
      </c>
      <c r="F33" s="31" t="s">
        <v>364</v>
      </c>
      <c r="G33" s="29"/>
      <c r="H33" s="29"/>
      <c r="M33" s="34"/>
      <c r="N33" s="34"/>
      <c r="O33" s="34"/>
      <c r="P33" s="34"/>
    </row>
    <row r="34" spans="1:16" x14ac:dyDescent="0.15">
      <c r="A34" s="34"/>
      <c r="B34" s="34"/>
      <c r="C34" s="29" t="s">
        <v>365</v>
      </c>
      <c r="D34" s="30" t="s">
        <v>366</v>
      </c>
      <c r="E34" s="29" t="s">
        <v>367</v>
      </c>
      <c r="F34" s="31" t="s">
        <v>368</v>
      </c>
      <c r="G34" s="29"/>
      <c r="H34" s="29"/>
      <c r="M34" s="34"/>
      <c r="N34" s="34"/>
      <c r="O34" s="34"/>
      <c r="P34" s="34"/>
    </row>
    <row r="35" spans="1:16" x14ac:dyDescent="0.15">
      <c r="A35" s="34"/>
      <c r="B35" s="34"/>
      <c r="C35" s="29" t="s">
        <v>369</v>
      </c>
      <c r="D35" s="30" t="s">
        <v>370</v>
      </c>
      <c r="E35" s="29" t="s">
        <v>371</v>
      </c>
      <c r="F35" s="31" t="s">
        <v>372</v>
      </c>
      <c r="G35" s="29"/>
      <c r="H35" s="29"/>
      <c r="M35" s="34"/>
      <c r="N35" s="34"/>
      <c r="O35" s="34"/>
      <c r="P35" s="34"/>
    </row>
    <row r="36" spans="1:16" x14ac:dyDescent="0.15">
      <c r="A36" s="34"/>
      <c r="B36" s="34"/>
      <c r="C36" s="29" t="s">
        <v>373</v>
      </c>
      <c r="D36" s="30" t="s">
        <v>374</v>
      </c>
      <c r="E36" s="29" t="s">
        <v>375</v>
      </c>
      <c r="F36" s="31" t="s">
        <v>376</v>
      </c>
      <c r="G36" s="29"/>
      <c r="H36" s="29"/>
      <c r="M36" s="34"/>
      <c r="N36" s="34"/>
      <c r="O36" s="34"/>
      <c r="P36" s="34"/>
    </row>
    <row r="37" spans="1:16" x14ac:dyDescent="0.15">
      <c r="A37" s="34"/>
      <c r="B37" s="34"/>
      <c r="C37" s="29" t="s">
        <v>377</v>
      </c>
      <c r="D37" s="30" t="s">
        <v>378</v>
      </c>
      <c r="E37" s="29" t="s">
        <v>379</v>
      </c>
      <c r="F37" s="31" t="s">
        <v>380</v>
      </c>
      <c r="G37" s="29"/>
      <c r="H37" s="29"/>
      <c r="M37" s="34"/>
      <c r="N37" s="34"/>
      <c r="O37" s="34"/>
      <c r="P37" s="34"/>
    </row>
    <row r="38" spans="1:16" x14ac:dyDescent="0.15">
      <c r="A38" s="34"/>
      <c r="B38" s="34"/>
      <c r="C38" s="29" t="s">
        <v>381</v>
      </c>
      <c r="D38" s="30" t="s">
        <v>382</v>
      </c>
      <c r="E38" s="29" t="s">
        <v>383</v>
      </c>
      <c r="F38" s="31" t="s">
        <v>384</v>
      </c>
      <c r="G38" s="29"/>
      <c r="H38" s="29"/>
      <c r="M38" s="34"/>
      <c r="N38" s="34"/>
      <c r="O38" s="34"/>
      <c r="P38" s="34"/>
    </row>
    <row r="39" spans="1:16" x14ac:dyDescent="0.15">
      <c r="A39" s="34"/>
      <c r="B39" s="34"/>
      <c r="C39" s="29" t="s">
        <v>385</v>
      </c>
      <c r="D39" s="30" t="s">
        <v>386</v>
      </c>
      <c r="E39" s="29" t="s">
        <v>387</v>
      </c>
      <c r="F39" s="31" t="s">
        <v>388</v>
      </c>
      <c r="G39" s="29"/>
      <c r="H39" s="29"/>
      <c r="M39" s="34"/>
      <c r="N39" s="34"/>
      <c r="O39" s="34"/>
      <c r="P39" s="34"/>
    </row>
    <row r="40" spans="1:16" x14ac:dyDescent="0.15">
      <c r="A40" s="34"/>
      <c r="B40" s="34"/>
      <c r="C40" s="29" t="s">
        <v>389</v>
      </c>
      <c r="D40" s="30" t="s">
        <v>390</v>
      </c>
      <c r="E40" s="29" t="s">
        <v>391</v>
      </c>
      <c r="F40" s="31" t="s">
        <v>392</v>
      </c>
      <c r="G40" s="29"/>
      <c r="H40" s="29"/>
      <c r="M40" s="34"/>
      <c r="N40" s="34"/>
      <c r="O40" s="34"/>
      <c r="P40" s="34"/>
    </row>
    <row r="41" spans="1:16" x14ac:dyDescent="0.15">
      <c r="A41" s="34"/>
      <c r="B41" s="34"/>
      <c r="C41" s="29" t="s">
        <v>393</v>
      </c>
      <c r="D41" s="30" t="s">
        <v>394</v>
      </c>
      <c r="E41" s="29" t="s">
        <v>395</v>
      </c>
      <c r="F41" s="31" t="s">
        <v>396</v>
      </c>
      <c r="G41" s="29"/>
      <c r="H41" s="29"/>
      <c r="M41" s="34"/>
      <c r="N41" s="34"/>
      <c r="O41" s="34"/>
      <c r="P41" s="34"/>
    </row>
    <row r="42" spans="1:16" x14ac:dyDescent="0.15">
      <c r="A42" s="34"/>
      <c r="B42" s="34"/>
      <c r="C42" s="29" t="s">
        <v>250</v>
      </c>
      <c r="D42" s="30" t="s">
        <v>397</v>
      </c>
      <c r="E42" s="29" t="s">
        <v>398</v>
      </c>
      <c r="F42" s="31" t="s">
        <v>399</v>
      </c>
      <c r="G42" s="29"/>
      <c r="H42" s="29"/>
      <c r="M42" s="34"/>
      <c r="N42" s="34"/>
      <c r="O42" s="34"/>
      <c r="P42" s="34"/>
    </row>
    <row r="43" spans="1:16" x14ac:dyDescent="0.15">
      <c r="A43" s="34"/>
      <c r="B43" s="34"/>
      <c r="C43" s="29" t="s">
        <v>400</v>
      </c>
      <c r="D43" s="30" t="s">
        <v>401</v>
      </c>
      <c r="E43" s="29" t="s">
        <v>402</v>
      </c>
      <c r="F43" s="31" t="s">
        <v>403</v>
      </c>
      <c r="G43" s="29"/>
      <c r="H43" s="29"/>
      <c r="M43" s="34"/>
      <c r="N43" s="34"/>
      <c r="O43" s="34"/>
      <c r="P43" s="34"/>
    </row>
    <row r="44" spans="1:16" x14ac:dyDescent="0.15">
      <c r="A44" s="34"/>
      <c r="B44" s="34"/>
      <c r="C44" s="29" t="s">
        <v>404</v>
      </c>
      <c r="D44" s="30" t="s">
        <v>405</v>
      </c>
      <c r="E44" s="29" t="s">
        <v>406</v>
      </c>
      <c r="F44" s="31" t="s">
        <v>407</v>
      </c>
      <c r="G44" s="29"/>
      <c r="H44" s="29"/>
      <c r="M44" s="34"/>
      <c r="N44" s="34"/>
      <c r="O44" s="34"/>
      <c r="P44" s="34"/>
    </row>
    <row r="45" spans="1:16" x14ac:dyDescent="0.15">
      <c r="A45" s="34"/>
      <c r="B45" s="34"/>
      <c r="C45" s="29" t="s">
        <v>408</v>
      </c>
      <c r="D45" s="30" t="s">
        <v>409</v>
      </c>
      <c r="E45" s="29" t="s">
        <v>410</v>
      </c>
      <c r="F45" s="31" t="s">
        <v>411</v>
      </c>
      <c r="G45" s="29"/>
      <c r="H45" s="29"/>
      <c r="M45" s="34"/>
      <c r="N45" s="34"/>
      <c r="O45" s="34"/>
      <c r="P45" s="34"/>
    </row>
    <row r="46" spans="1:16" x14ac:dyDescent="0.15">
      <c r="A46" s="34"/>
      <c r="B46" s="34"/>
      <c r="C46" s="29" t="s">
        <v>412</v>
      </c>
      <c r="D46" s="30" t="s">
        <v>413</v>
      </c>
      <c r="E46" s="29" t="s">
        <v>414</v>
      </c>
      <c r="F46" s="31" t="s">
        <v>415</v>
      </c>
      <c r="G46" s="29"/>
      <c r="H46" s="29"/>
      <c r="M46" s="34"/>
      <c r="N46" s="34"/>
      <c r="O46" s="34"/>
      <c r="P46" s="34"/>
    </row>
    <row r="47" spans="1:16" x14ac:dyDescent="0.15">
      <c r="A47" s="34"/>
      <c r="B47" s="34"/>
      <c r="C47" s="29" t="s">
        <v>416</v>
      </c>
      <c r="D47" s="30" t="s">
        <v>417</v>
      </c>
      <c r="E47" s="29" t="s">
        <v>418</v>
      </c>
      <c r="F47" s="31" t="s">
        <v>419</v>
      </c>
      <c r="G47" s="29"/>
      <c r="H47" s="29"/>
      <c r="M47" s="34"/>
      <c r="N47" s="34"/>
      <c r="O47" s="34"/>
      <c r="P47" s="34"/>
    </row>
    <row r="48" spans="1:16" x14ac:dyDescent="0.15">
      <c r="A48" s="34"/>
      <c r="B48" s="34"/>
      <c r="C48" s="29" t="s">
        <v>420</v>
      </c>
      <c r="D48" s="30" t="s">
        <v>421</v>
      </c>
      <c r="E48" s="29" t="s">
        <v>422</v>
      </c>
      <c r="F48" s="31" t="s">
        <v>423</v>
      </c>
      <c r="G48" s="29"/>
      <c r="H48" s="29"/>
      <c r="M48" s="34"/>
      <c r="N48" s="34"/>
      <c r="O48" s="34"/>
      <c r="P48" s="34"/>
    </row>
    <row r="49" spans="1:16" x14ac:dyDescent="0.15">
      <c r="A49" s="34"/>
      <c r="B49" s="34"/>
      <c r="C49" s="29" t="s">
        <v>293</v>
      </c>
      <c r="D49" s="30" t="s">
        <v>424</v>
      </c>
      <c r="E49" s="29" t="s">
        <v>425</v>
      </c>
      <c r="F49" s="31" t="s">
        <v>426</v>
      </c>
      <c r="G49" s="29"/>
      <c r="H49" s="29"/>
      <c r="M49" s="34"/>
      <c r="N49" s="34"/>
      <c r="O49" s="34"/>
      <c r="P49" s="34"/>
    </row>
    <row r="50" spans="1:16" x14ac:dyDescent="0.15">
      <c r="A50" s="34"/>
      <c r="B50" s="34"/>
      <c r="C50" s="34"/>
      <c r="D50" s="34"/>
      <c r="E50" s="29" t="s">
        <v>427</v>
      </c>
      <c r="F50" s="31" t="s">
        <v>428</v>
      </c>
      <c r="G50" s="29"/>
      <c r="H50" s="29"/>
      <c r="M50" s="34"/>
      <c r="N50" s="34"/>
      <c r="O50" s="34"/>
      <c r="P50" s="34"/>
    </row>
    <row r="51" spans="1:16" x14ac:dyDescent="0.15">
      <c r="A51" s="34"/>
      <c r="B51" s="34"/>
      <c r="C51" s="34"/>
      <c r="D51" s="34"/>
      <c r="E51" s="29" t="s">
        <v>429</v>
      </c>
      <c r="F51" s="31" t="s">
        <v>430</v>
      </c>
      <c r="G51" s="29"/>
      <c r="H51" s="29"/>
      <c r="M51" s="34"/>
      <c r="N51" s="34"/>
      <c r="O51" s="34"/>
      <c r="P51" s="34"/>
    </row>
    <row r="52" spans="1:16" x14ac:dyDescent="0.15">
      <c r="A52" s="34"/>
      <c r="B52" s="34"/>
      <c r="C52" s="34"/>
      <c r="D52" s="34"/>
      <c r="E52" s="29" t="s">
        <v>431</v>
      </c>
      <c r="F52" s="31" t="s">
        <v>432</v>
      </c>
      <c r="G52" s="29"/>
      <c r="H52" s="29"/>
      <c r="M52" s="34"/>
      <c r="N52" s="34"/>
      <c r="O52" s="34"/>
      <c r="P52" s="34"/>
    </row>
    <row r="53" spans="1:16" x14ac:dyDescent="0.15">
      <c r="A53" s="34"/>
      <c r="B53" s="34"/>
      <c r="C53" s="34"/>
      <c r="D53" s="34"/>
      <c r="E53" s="29" t="s">
        <v>433</v>
      </c>
      <c r="F53" s="31" t="s">
        <v>434</v>
      </c>
      <c r="G53" s="29"/>
      <c r="H53" s="29"/>
      <c r="M53" s="34"/>
      <c r="N53" s="34"/>
      <c r="O53" s="34"/>
      <c r="P53" s="34"/>
    </row>
    <row r="54" spans="1:16" x14ac:dyDescent="0.15">
      <c r="A54" s="34"/>
      <c r="B54" s="34"/>
      <c r="C54" s="34"/>
      <c r="D54" s="34"/>
      <c r="E54" s="29" t="s">
        <v>435</v>
      </c>
      <c r="F54" s="31" t="s">
        <v>436</v>
      </c>
      <c r="G54" s="29"/>
      <c r="H54" s="29"/>
      <c r="M54" s="34"/>
      <c r="N54" s="34"/>
      <c r="O54" s="34"/>
      <c r="P54" s="34"/>
    </row>
    <row r="55" spans="1:16" x14ac:dyDescent="0.15">
      <c r="A55" s="34"/>
      <c r="B55" s="34"/>
      <c r="C55" s="34"/>
      <c r="D55" s="34"/>
      <c r="E55" s="29" t="s">
        <v>437</v>
      </c>
      <c r="F55" s="31" t="s">
        <v>438</v>
      </c>
      <c r="G55" s="29"/>
      <c r="H55" s="29"/>
      <c r="M55" s="34"/>
      <c r="N55" s="34"/>
      <c r="O55" s="34"/>
      <c r="P55" s="34"/>
    </row>
    <row r="56" spans="1:16" x14ac:dyDescent="0.15">
      <c r="A56" s="34"/>
      <c r="B56" s="34"/>
      <c r="C56" s="34"/>
      <c r="D56" s="34"/>
      <c r="E56" s="29" t="s">
        <v>439</v>
      </c>
      <c r="F56" s="31" t="s">
        <v>440</v>
      </c>
      <c r="G56" s="29"/>
      <c r="H56" s="29"/>
      <c r="M56" s="34"/>
      <c r="N56" s="34"/>
      <c r="O56" s="34"/>
      <c r="P56" s="34"/>
    </row>
    <row r="57" spans="1:16" x14ac:dyDescent="0.15">
      <c r="A57" s="34"/>
      <c r="B57" s="34"/>
      <c r="C57" s="34"/>
      <c r="D57" s="34"/>
      <c r="E57" s="29" t="s">
        <v>441</v>
      </c>
      <c r="F57" s="31" t="s">
        <v>442</v>
      </c>
      <c r="G57" s="29"/>
      <c r="H57" s="29"/>
      <c r="M57" s="34"/>
      <c r="N57" s="34"/>
      <c r="O57" s="34"/>
      <c r="P57" s="34"/>
    </row>
    <row r="58" spans="1:16" x14ac:dyDescent="0.15">
      <c r="A58" s="34"/>
      <c r="B58" s="34"/>
      <c r="C58" s="34"/>
      <c r="D58" s="34"/>
      <c r="E58" s="29" t="s">
        <v>443</v>
      </c>
      <c r="F58" s="31" t="s">
        <v>444</v>
      </c>
      <c r="G58" s="29"/>
      <c r="H58" s="29"/>
      <c r="M58" s="34"/>
      <c r="N58" s="34"/>
      <c r="O58" s="34"/>
      <c r="P58" s="34"/>
    </row>
    <row r="59" spans="1:16" x14ac:dyDescent="0.15">
      <c r="A59" s="34"/>
      <c r="B59" s="34"/>
      <c r="C59" s="34"/>
      <c r="D59" s="34"/>
      <c r="E59" s="29" t="s">
        <v>445</v>
      </c>
      <c r="F59" s="31" t="s">
        <v>446</v>
      </c>
      <c r="G59" s="29"/>
      <c r="H59" s="29"/>
      <c r="M59" s="34"/>
      <c r="N59" s="34"/>
      <c r="O59" s="34"/>
      <c r="P59" s="34"/>
    </row>
    <row r="60" spans="1:16" x14ac:dyDescent="0.15">
      <c r="A60" s="34"/>
      <c r="B60" s="34"/>
      <c r="C60" s="34"/>
      <c r="D60" s="34"/>
      <c r="E60" s="29" t="s">
        <v>447</v>
      </c>
      <c r="F60" s="31" t="s">
        <v>448</v>
      </c>
      <c r="G60" s="29"/>
      <c r="H60" s="29"/>
      <c r="M60" s="34"/>
      <c r="N60" s="34"/>
      <c r="O60" s="34"/>
      <c r="P60" s="34"/>
    </row>
    <row r="61" spans="1:16" x14ac:dyDescent="0.15">
      <c r="A61" s="34"/>
      <c r="B61" s="34"/>
      <c r="C61" s="34"/>
      <c r="D61" s="34"/>
      <c r="E61" s="29" t="s">
        <v>449</v>
      </c>
      <c r="F61" s="31" t="s">
        <v>450</v>
      </c>
      <c r="G61" s="29"/>
      <c r="H61" s="29"/>
      <c r="M61" s="34"/>
      <c r="N61" s="34"/>
      <c r="O61" s="34"/>
      <c r="P61" s="34"/>
    </row>
    <row r="62" spans="1:16" x14ac:dyDescent="0.15">
      <c r="A62" s="34"/>
      <c r="B62" s="34"/>
      <c r="C62" s="34"/>
      <c r="D62" s="34"/>
      <c r="E62" s="29" t="s">
        <v>451</v>
      </c>
      <c r="F62" s="31" t="s">
        <v>452</v>
      </c>
      <c r="G62" s="29"/>
      <c r="H62" s="29"/>
      <c r="M62" s="34"/>
      <c r="N62" s="34"/>
      <c r="O62" s="34"/>
      <c r="P62" s="34"/>
    </row>
    <row r="63" spans="1:16" x14ac:dyDescent="0.15">
      <c r="A63" s="34"/>
      <c r="B63" s="34"/>
      <c r="C63" s="34"/>
      <c r="D63" s="34"/>
      <c r="E63" s="29" t="s">
        <v>453</v>
      </c>
      <c r="F63" s="31" t="s">
        <v>454</v>
      </c>
      <c r="G63" s="29"/>
      <c r="H63" s="29"/>
      <c r="M63" s="34"/>
      <c r="N63" s="34"/>
      <c r="O63" s="34"/>
      <c r="P63" s="34"/>
    </row>
    <row r="64" spans="1:16" x14ac:dyDescent="0.15">
      <c r="A64" s="34"/>
      <c r="B64" s="34"/>
      <c r="C64" s="34"/>
      <c r="D64" s="34"/>
      <c r="E64" s="29" t="s">
        <v>455</v>
      </c>
      <c r="F64" s="31" t="s">
        <v>456</v>
      </c>
      <c r="G64" s="29"/>
      <c r="H64" s="29"/>
      <c r="M64" s="34"/>
      <c r="N64" s="34"/>
      <c r="O64" s="34"/>
      <c r="P64" s="34"/>
    </row>
    <row r="65" spans="1:16" x14ac:dyDescent="0.15">
      <c r="A65" s="34"/>
      <c r="B65" s="34"/>
      <c r="C65" s="34"/>
      <c r="D65" s="34"/>
      <c r="E65" s="29" t="s">
        <v>457</v>
      </c>
      <c r="F65" s="31" t="s">
        <v>458</v>
      </c>
      <c r="G65" s="29"/>
      <c r="H65" s="29"/>
      <c r="M65" s="34"/>
      <c r="N65" s="34"/>
      <c r="O65" s="34"/>
      <c r="P65" s="34"/>
    </row>
    <row r="66" spans="1:16" x14ac:dyDescent="0.15">
      <c r="A66" s="34"/>
      <c r="B66" s="34"/>
      <c r="C66" s="34"/>
      <c r="D66" s="34"/>
      <c r="E66" s="29" t="s">
        <v>459</v>
      </c>
      <c r="F66" s="31" t="s">
        <v>460</v>
      </c>
      <c r="G66" s="29"/>
      <c r="H66" s="29"/>
      <c r="M66" s="34"/>
      <c r="N66" s="34"/>
      <c r="O66" s="34"/>
      <c r="P66" s="34"/>
    </row>
    <row r="67" spans="1:16" x14ac:dyDescent="0.15">
      <c r="A67" s="34"/>
      <c r="B67" s="34"/>
      <c r="C67" s="34"/>
      <c r="D67" s="34"/>
      <c r="E67" s="29" t="s">
        <v>461</v>
      </c>
      <c r="F67" s="31" t="s">
        <v>462</v>
      </c>
      <c r="G67" s="29"/>
      <c r="H67" s="29"/>
      <c r="M67" s="34"/>
      <c r="N67" s="34"/>
      <c r="O67" s="34"/>
      <c r="P67" s="34"/>
    </row>
    <row r="68" spans="1:16" x14ac:dyDescent="0.15">
      <c r="A68" s="34"/>
      <c r="B68" s="34"/>
      <c r="C68" s="34"/>
      <c r="D68" s="34"/>
      <c r="E68" s="29" t="s">
        <v>463</v>
      </c>
      <c r="F68" s="31" t="s">
        <v>464</v>
      </c>
      <c r="G68" s="29"/>
      <c r="H68" s="29"/>
      <c r="M68" s="34"/>
      <c r="N68" s="34"/>
      <c r="O68" s="34"/>
      <c r="P68" s="34"/>
    </row>
    <row r="69" spans="1:16" x14ac:dyDescent="0.15">
      <c r="A69" s="34"/>
      <c r="B69" s="34"/>
      <c r="C69" s="34"/>
      <c r="D69" s="34"/>
      <c r="E69" s="29" t="s">
        <v>465</v>
      </c>
      <c r="F69" s="31" t="s">
        <v>466</v>
      </c>
      <c r="G69" s="29"/>
      <c r="H69" s="29"/>
      <c r="M69" s="34"/>
      <c r="N69" s="34"/>
      <c r="O69" s="34"/>
      <c r="P69" s="34"/>
    </row>
    <row r="70" spans="1:16" x14ac:dyDescent="0.15">
      <c r="A70" s="34"/>
      <c r="B70" s="34"/>
      <c r="C70" s="34"/>
      <c r="D70" s="34"/>
      <c r="E70" s="29" t="s">
        <v>467</v>
      </c>
      <c r="F70" s="31" t="s">
        <v>468</v>
      </c>
      <c r="G70" s="29"/>
      <c r="H70" s="29"/>
      <c r="M70" s="34"/>
      <c r="N70" s="34"/>
      <c r="O70" s="34"/>
      <c r="P70" s="34"/>
    </row>
    <row r="71" spans="1:16" x14ac:dyDescent="0.15">
      <c r="A71" s="34"/>
      <c r="B71" s="34"/>
      <c r="C71" s="34"/>
      <c r="D71" s="34"/>
      <c r="E71" s="29" t="s">
        <v>469</v>
      </c>
      <c r="F71" s="31"/>
      <c r="G71" s="29"/>
      <c r="H71" s="29"/>
      <c r="M71" s="34"/>
      <c r="N71" s="34"/>
      <c r="O71" s="34"/>
      <c r="P71" s="34"/>
    </row>
    <row r="72" spans="1:16" x14ac:dyDescent="0.15">
      <c r="A72" s="34"/>
      <c r="B72" s="34"/>
      <c r="C72" s="34"/>
      <c r="D72" s="34"/>
      <c r="E72" s="29" t="s">
        <v>470</v>
      </c>
      <c r="F72" s="31" t="s">
        <v>471</v>
      </c>
      <c r="G72" s="29"/>
      <c r="H72" s="29" t="s">
        <v>472</v>
      </c>
      <c r="M72" s="34"/>
      <c r="N72" s="34"/>
      <c r="O72" s="34"/>
      <c r="P72" s="34"/>
    </row>
    <row r="73" spans="1:16" x14ac:dyDescent="0.15">
      <c r="A73" s="34"/>
      <c r="B73" s="34"/>
      <c r="C73" s="34"/>
      <c r="D73" s="34"/>
      <c r="E73" s="29" t="s">
        <v>473</v>
      </c>
      <c r="F73" s="31" t="s">
        <v>474</v>
      </c>
      <c r="G73" s="29"/>
      <c r="H73" s="29"/>
      <c r="M73" s="34"/>
      <c r="N73" s="34"/>
      <c r="O73" s="34"/>
      <c r="P73" s="34"/>
    </row>
    <row r="74" spans="1:16" x14ac:dyDescent="0.15">
      <c r="A74" s="34"/>
      <c r="B74" s="34"/>
      <c r="C74" s="34"/>
      <c r="D74" s="34"/>
      <c r="E74" s="29" t="s">
        <v>475</v>
      </c>
      <c r="F74" s="31" t="s">
        <v>476</v>
      </c>
      <c r="G74" s="29"/>
      <c r="H74" s="29"/>
      <c r="M74" s="34"/>
      <c r="N74" s="34"/>
      <c r="O74" s="34"/>
      <c r="P74" s="34"/>
    </row>
    <row r="75" spans="1:16" x14ac:dyDescent="0.15">
      <c r="A75" s="34"/>
      <c r="B75" s="34"/>
      <c r="C75" s="34"/>
      <c r="D75" s="34"/>
      <c r="E75" s="29" t="s">
        <v>477</v>
      </c>
      <c r="F75" s="31" t="s">
        <v>478</v>
      </c>
      <c r="G75" s="29"/>
      <c r="H75" s="29"/>
      <c r="M75" s="34"/>
      <c r="N75" s="34"/>
      <c r="O75" s="34"/>
      <c r="P75" s="34"/>
    </row>
    <row r="76" spans="1:16" x14ac:dyDescent="0.15">
      <c r="A76" s="34"/>
      <c r="B76" s="34"/>
      <c r="C76" s="34"/>
      <c r="D76" s="34"/>
      <c r="E76" s="29" t="s">
        <v>479</v>
      </c>
      <c r="F76" s="31" t="s">
        <v>480</v>
      </c>
      <c r="G76" s="29"/>
      <c r="H76" s="29"/>
      <c r="M76" s="34"/>
      <c r="N76" s="34"/>
      <c r="O76" s="34"/>
      <c r="P76" s="34"/>
    </row>
    <row r="77" spans="1:16" x14ac:dyDescent="0.15">
      <c r="A77" s="34"/>
      <c r="B77" s="34"/>
      <c r="C77" s="34"/>
      <c r="D77" s="34"/>
      <c r="E77" s="29" t="s">
        <v>481</v>
      </c>
      <c r="F77" s="31" t="s">
        <v>482</v>
      </c>
      <c r="G77" s="29"/>
      <c r="H77" s="29"/>
      <c r="M77" s="34"/>
      <c r="N77" s="34"/>
      <c r="O77" s="34"/>
      <c r="P77" s="34"/>
    </row>
    <row r="78" spans="1:16" x14ac:dyDescent="0.15">
      <c r="A78" s="34"/>
      <c r="B78" s="34"/>
      <c r="C78" s="34"/>
      <c r="D78" s="34"/>
      <c r="E78" s="29" t="s">
        <v>483</v>
      </c>
      <c r="F78" s="31" t="s">
        <v>484</v>
      </c>
      <c r="G78" s="29"/>
      <c r="H78" s="29"/>
      <c r="M78" s="34"/>
      <c r="N78" s="34"/>
      <c r="O78" s="34"/>
      <c r="P78" s="34"/>
    </row>
    <row r="79" spans="1:16" x14ac:dyDescent="0.15">
      <c r="A79" s="34"/>
      <c r="B79" s="34"/>
      <c r="C79" s="34"/>
      <c r="D79" s="34"/>
      <c r="E79" s="29" t="s">
        <v>485</v>
      </c>
      <c r="F79" s="31" t="s">
        <v>486</v>
      </c>
      <c r="G79" s="29"/>
      <c r="H79" s="29"/>
      <c r="M79" s="34"/>
      <c r="N79" s="34"/>
      <c r="O79" s="34"/>
      <c r="P79" s="34"/>
    </row>
    <row r="80" spans="1:16" x14ac:dyDescent="0.15">
      <c r="A80" s="34"/>
      <c r="B80" s="34"/>
      <c r="C80" s="34"/>
      <c r="D80" s="34"/>
      <c r="E80" s="29" t="s">
        <v>487</v>
      </c>
      <c r="F80" s="31" t="s">
        <v>488</v>
      </c>
      <c r="G80" s="29"/>
      <c r="H80" s="29"/>
      <c r="M80" s="34"/>
      <c r="N80" s="34"/>
      <c r="O80" s="34"/>
      <c r="P80" s="34"/>
    </row>
    <row r="81" spans="1:16" x14ac:dyDescent="0.15">
      <c r="A81" s="34"/>
      <c r="B81" s="34"/>
      <c r="C81" s="34"/>
      <c r="D81" s="34"/>
      <c r="E81" s="29" t="s">
        <v>489</v>
      </c>
      <c r="F81" s="31" t="s">
        <v>490</v>
      </c>
      <c r="G81" s="29"/>
      <c r="H81" s="29"/>
      <c r="M81" s="34"/>
      <c r="N81" s="34"/>
      <c r="O81" s="34"/>
      <c r="P81" s="34"/>
    </row>
    <row r="82" spans="1:16" x14ac:dyDescent="0.15">
      <c r="A82" s="34"/>
      <c r="B82" s="34"/>
      <c r="C82" s="34"/>
      <c r="D82" s="34"/>
      <c r="E82" s="29" t="s">
        <v>491</v>
      </c>
      <c r="F82" s="31" t="s">
        <v>492</v>
      </c>
      <c r="G82" s="29"/>
      <c r="H82" s="29"/>
      <c r="M82" s="34"/>
      <c r="N82" s="34"/>
      <c r="O82" s="34"/>
      <c r="P82" s="34"/>
    </row>
    <row r="83" spans="1:16" x14ac:dyDescent="0.15">
      <c r="A83" s="34"/>
      <c r="B83" s="34"/>
      <c r="C83" s="34"/>
      <c r="D83" s="34"/>
      <c r="E83" s="29" t="s">
        <v>493</v>
      </c>
      <c r="F83" s="31" t="s">
        <v>494</v>
      </c>
      <c r="G83" s="29"/>
      <c r="H83" s="29"/>
      <c r="M83" s="34"/>
      <c r="N83" s="34"/>
      <c r="O83" s="34"/>
      <c r="P83" s="34"/>
    </row>
    <row r="84" spans="1:16" x14ac:dyDescent="0.15">
      <c r="A84" s="34"/>
      <c r="B84" s="34"/>
      <c r="C84" s="34"/>
      <c r="D84" s="34"/>
      <c r="E84" s="29" t="s">
        <v>495</v>
      </c>
      <c r="F84" s="31" t="s">
        <v>496</v>
      </c>
      <c r="G84" s="29"/>
      <c r="H84" s="29"/>
      <c r="M84" s="34"/>
      <c r="N84" s="34"/>
      <c r="O84" s="34"/>
      <c r="P84" s="34"/>
    </row>
    <row r="85" spans="1:16" x14ac:dyDescent="0.15">
      <c r="A85" s="34"/>
      <c r="B85" s="34"/>
      <c r="C85" s="34"/>
      <c r="D85" s="34"/>
      <c r="E85" s="29" t="s">
        <v>497</v>
      </c>
      <c r="F85" s="31" t="s">
        <v>498</v>
      </c>
      <c r="G85" s="29"/>
      <c r="H85" s="29"/>
      <c r="M85" s="34"/>
      <c r="N85" s="34"/>
      <c r="O85" s="34"/>
      <c r="P85" s="34"/>
    </row>
    <row r="86" spans="1:16" x14ac:dyDescent="0.15">
      <c r="A86" s="34"/>
      <c r="B86" s="34"/>
      <c r="C86" s="34"/>
      <c r="D86" s="34"/>
      <c r="E86" s="29" t="s">
        <v>499</v>
      </c>
      <c r="F86" s="31" t="s">
        <v>500</v>
      </c>
      <c r="G86" s="29"/>
      <c r="H86" s="29"/>
      <c r="M86" s="34"/>
      <c r="N86" s="34"/>
      <c r="O86" s="34"/>
      <c r="P86" s="34"/>
    </row>
    <row r="87" spans="1:16" x14ac:dyDescent="0.15">
      <c r="A87" s="34"/>
      <c r="B87" s="34"/>
      <c r="C87" s="34"/>
      <c r="D87" s="34"/>
      <c r="E87" s="29" t="s">
        <v>501</v>
      </c>
      <c r="F87" s="31" t="s">
        <v>502</v>
      </c>
      <c r="G87" s="29"/>
      <c r="H87" s="29"/>
      <c r="M87" s="34"/>
      <c r="N87" s="34"/>
      <c r="O87" s="34"/>
      <c r="P87" s="34"/>
    </row>
    <row r="88" spans="1:16" x14ac:dyDescent="0.15">
      <c r="A88" s="34"/>
      <c r="B88" s="34"/>
      <c r="C88" s="34"/>
      <c r="D88" s="34"/>
      <c r="E88" s="29" t="s">
        <v>503</v>
      </c>
      <c r="F88" s="31" t="s">
        <v>504</v>
      </c>
      <c r="G88" s="29"/>
      <c r="H88" s="29"/>
      <c r="M88" s="34"/>
      <c r="N88" s="34"/>
      <c r="O88" s="34"/>
      <c r="P88" s="34"/>
    </row>
    <row r="89" spans="1:16" x14ac:dyDescent="0.15">
      <c r="A89" s="34"/>
      <c r="B89" s="34"/>
      <c r="C89" s="34"/>
      <c r="D89" s="34"/>
      <c r="E89" s="29" t="s">
        <v>505</v>
      </c>
      <c r="F89" s="31" t="s">
        <v>506</v>
      </c>
      <c r="G89" s="29"/>
      <c r="H89" s="29"/>
      <c r="M89" s="34"/>
      <c r="N89" s="34"/>
      <c r="O89" s="34"/>
      <c r="P89" s="34"/>
    </row>
    <row r="90" spans="1:16" x14ac:dyDescent="0.15">
      <c r="A90" s="34"/>
      <c r="B90" s="34"/>
      <c r="C90" s="34"/>
      <c r="D90" s="34"/>
      <c r="E90" s="29" t="s">
        <v>507</v>
      </c>
      <c r="F90" s="31" t="s">
        <v>508</v>
      </c>
      <c r="G90" s="29"/>
      <c r="H90" s="29"/>
      <c r="M90" s="34"/>
      <c r="N90" s="34"/>
      <c r="O90" s="34"/>
      <c r="P90" s="34"/>
    </row>
    <row r="91" spans="1:16" x14ac:dyDescent="0.15">
      <c r="A91" s="34"/>
      <c r="B91" s="34"/>
      <c r="C91" s="34"/>
      <c r="D91" s="34"/>
      <c r="E91" s="29" t="s">
        <v>509</v>
      </c>
      <c r="F91" s="31" t="s">
        <v>510</v>
      </c>
      <c r="G91" s="29"/>
      <c r="H91" s="29"/>
      <c r="M91" s="34"/>
      <c r="N91" s="34"/>
      <c r="O91" s="34"/>
      <c r="P91" s="34"/>
    </row>
    <row r="92" spans="1:16" x14ac:dyDescent="0.15">
      <c r="A92" s="34"/>
      <c r="B92" s="34"/>
      <c r="C92" s="34"/>
      <c r="D92" s="34"/>
      <c r="E92" s="29" t="s">
        <v>511</v>
      </c>
      <c r="F92" s="31" t="s">
        <v>512</v>
      </c>
      <c r="G92" s="29"/>
      <c r="H92" s="29"/>
      <c r="M92" s="34"/>
      <c r="N92" s="34"/>
      <c r="O92" s="34"/>
      <c r="P92" s="34"/>
    </row>
    <row r="93" spans="1:16" x14ac:dyDescent="0.15">
      <c r="A93" s="34"/>
      <c r="B93" s="34"/>
      <c r="C93" s="34"/>
      <c r="D93" s="34"/>
      <c r="E93" s="29" t="s">
        <v>513</v>
      </c>
      <c r="F93" s="31" t="s">
        <v>514</v>
      </c>
      <c r="G93" s="29"/>
      <c r="H93" s="29"/>
      <c r="M93" s="34"/>
      <c r="N93" s="34"/>
      <c r="O93" s="34"/>
      <c r="P93" s="34"/>
    </row>
    <row r="94" spans="1:16" x14ac:dyDescent="0.15">
      <c r="A94" s="34"/>
      <c r="B94" s="34"/>
      <c r="C94" s="34"/>
      <c r="D94" s="34"/>
      <c r="E94" s="29" t="s">
        <v>515</v>
      </c>
      <c r="F94" s="31"/>
      <c r="G94" s="29"/>
      <c r="H94" s="29"/>
      <c r="M94" s="34"/>
      <c r="N94" s="34"/>
      <c r="O94" s="34"/>
      <c r="P94" s="34"/>
    </row>
    <row r="95" spans="1:16" x14ac:dyDescent="0.15">
      <c r="A95" s="34"/>
      <c r="B95" s="34"/>
      <c r="C95" s="34"/>
      <c r="D95" s="34"/>
      <c r="E95" s="29" t="s">
        <v>516</v>
      </c>
      <c r="F95" s="31" t="s">
        <v>517</v>
      </c>
      <c r="G95" s="29"/>
      <c r="H95" s="29" t="s">
        <v>518</v>
      </c>
      <c r="M95" s="34"/>
      <c r="N95" s="34"/>
      <c r="O95" s="34"/>
      <c r="P95" s="34"/>
    </row>
    <row r="96" spans="1:16" x14ac:dyDescent="0.15">
      <c r="A96" s="34"/>
      <c r="B96" s="34"/>
      <c r="C96" s="34"/>
      <c r="D96" s="34"/>
      <c r="E96" s="29" t="s">
        <v>519</v>
      </c>
      <c r="F96" s="31" t="s">
        <v>520</v>
      </c>
      <c r="G96" s="29"/>
      <c r="H96" s="29"/>
      <c r="M96" s="34"/>
      <c r="N96" s="34"/>
      <c r="O96" s="34"/>
      <c r="P96" s="34"/>
    </row>
    <row r="97" spans="1:16" x14ac:dyDescent="0.15">
      <c r="A97" s="34"/>
      <c r="B97" s="34"/>
      <c r="C97" s="34"/>
      <c r="D97" s="34"/>
      <c r="E97" s="29" t="s">
        <v>521</v>
      </c>
      <c r="F97" s="31" t="s">
        <v>522</v>
      </c>
      <c r="G97" s="29"/>
      <c r="H97" s="29"/>
      <c r="M97" s="34"/>
      <c r="N97" s="34"/>
      <c r="O97" s="34"/>
      <c r="P97" s="34"/>
    </row>
    <row r="98" spans="1:16" x14ac:dyDescent="0.15">
      <c r="A98" s="34"/>
      <c r="B98" s="34"/>
      <c r="C98" s="34"/>
      <c r="D98" s="34"/>
      <c r="E98" s="29" t="s">
        <v>523</v>
      </c>
      <c r="F98" s="31" t="s">
        <v>524</v>
      </c>
      <c r="G98" s="29"/>
      <c r="H98" s="29"/>
      <c r="M98" s="34"/>
      <c r="N98" s="34"/>
      <c r="O98" s="34"/>
      <c r="P98" s="34"/>
    </row>
    <row r="99" spans="1:16" x14ac:dyDescent="0.15">
      <c r="A99" s="34"/>
      <c r="B99" s="34"/>
      <c r="C99" s="34"/>
      <c r="D99" s="34"/>
      <c r="E99" s="29" t="s">
        <v>525</v>
      </c>
      <c r="F99" s="31" t="s">
        <v>526</v>
      </c>
      <c r="G99" s="29"/>
      <c r="H99" s="29"/>
      <c r="M99" s="34"/>
      <c r="N99" s="34"/>
      <c r="O99" s="34"/>
      <c r="P99" s="34"/>
    </row>
    <row r="100" spans="1:16" x14ac:dyDescent="0.15">
      <c r="A100" s="34"/>
      <c r="B100" s="34"/>
      <c r="C100" s="34"/>
      <c r="D100" s="34"/>
      <c r="E100" s="29" t="s">
        <v>527</v>
      </c>
      <c r="F100" s="31" t="s">
        <v>528</v>
      </c>
      <c r="G100" s="29"/>
      <c r="H100" s="29"/>
      <c r="M100" s="34"/>
      <c r="N100" s="34"/>
      <c r="O100" s="34"/>
      <c r="P100" s="34"/>
    </row>
    <row r="101" spans="1:16" x14ac:dyDescent="0.15">
      <c r="A101" s="34"/>
      <c r="B101" s="34"/>
      <c r="C101" s="34"/>
      <c r="D101" s="34"/>
      <c r="E101" s="29" t="s">
        <v>529</v>
      </c>
      <c r="F101" s="31" t="s">
        <v>530</v>
      </c>
      <c r="G101" s="29"/>
      <c r="H101" s="29"/>
      <c r="M101" s="34"/>
      <c r="N101" s="34"/>
      <c r="O101" s="34"/>
      <c r="P101" s="34"/>
    </row>
    <row r="102" spans="1:16" x14ac:dyDescent="0.15">
      <c r="A102" s="34"/>
      <c r="B102" s="34"/>
      <c r="C102" s="34"/>
      <c r="D102" s="34"/>
      <c r="E102" s="29" t="s">
        <v>531</v>
      </c>
      <c r="F102" s="31" t="s">
        <v>532</v>
      </c>
      <c r="G102" s="29"/>
      <c r="H102" s="29"/>
      <c r="M102" s="34"/>
      <c r="N102" s="34"/>
      <c r="O102" s="34"/>
      <c r="P102" s="34"/>
    </row>
    <row r="103" spans="1:16" x14ac:dyDescent="0.15">
      <c r="A103" s="34"/>
      <c r="B103" s="34"/>
      <c r="C103" s="34"/>
      <c r="D103" s="34"/>
      <c r="E103" s="29" t="s">
        <v>533</v>
      </c>
      <c r="F103" s="31" t="s">
        <v>534</v>
      </c>
      <c r="G103" s="29"/>
      <c r="H103" s="29"/>
      <c r="M103" s="34"/>
      <c r="N103" s="34"/>
      <c r="O103" s="34"/>
      <c r="P103" s="34"/>
    </row>
    <row r="104" spans="1:16" x14ac:dyDescent="0.15">
      <c r="A104" s="34"/>
      <c r="B104" s="34"/>
      <c r="C104" s="34"/>
      <c r="D104" s="34"/>
      <c r="E104" s="29" t="s">
        <v>535</v>
      </c>
      <c r="F104" s="31" t="s">
        <v>536</v>
      </c>
      <c r="G104" s="29"/>
      <c r="H104" s="29"/>
      <c r="M104" s="34"/>
      <c r="N104" s="34"/>
      <c r="O104" s="34"/>
      <c r="P104" s="34"/>
    </row>
    <row r="105" spans="1:16" x14ac:dyDescent="0.15">
      <c r="A105" s="34"/>
      <c r="B105" s="34"/>
      <c r="C105" s="34"/>
      <c r="D105" s="34"/>
      <c r="E105" s="29" t="s">
        <v>537</v>
      </c>
      <c r="F105" s="31" t="s">
        <v>538</v>
      </c>
      <c r="G105" s="29"/>
      <c r="H105" s="29"/>
      <c r="M105" s="34"/>
      <c r="N105" s="34"/>
      <c r="O105" s="34"/>
      <c r="P105" s="34"/>
    </row>
    <row r="106" spans="1:16" x14ac:dyDescent="0.15">
      <c r="A106" s="34"/>
      <c r="B106" s="34"/>
      <c r="C106" s="34"/>
      <c r="D106" s="34"/>
      <c r="E106" s="29" t="s">
        <v>539</v>
      </c>
      <c r="F106" s="31" t="s">
        <v>540</v>
      </c>
      <c r="G106" s="29"/>
      <c r="H106" s="29"/>
      <c r="M106" s="34"/>
      <c r="N106" s="34"/>
      <c r="O106" s="34"/>
      <c r="P106" s="34"/>
    </row>
    <row r="107" spans="1:16" x14ac:dyDescent="0.15">
      <c r="A107" s="34"/>
      <c r="B107" s="34"/>
      <c r="C107" s="34"/>
      <c r="D107" s="34"/>
      <c r="E107" s="29" t="s">
        <v>541</v>
      </c>
      <c r="F107" s="31" t="s">
        <v>542</v>
      </c>
      <c r="G107" s="29"/>
      <c r="H107" s="29"/>
      <c r="M107" s="34"/>
      <c r="N107" s="34"/>
      <c r="O107" s="34"/>
      <c r="P107" s="34"/>
    </row>
    <row r="108" spans="1:16" x14ac:dyDescent="0.15">
      <c r="A108" s="34"/>
      <c r="B108" s="34"/>
      <c r="C108" s="34"/>
      <c r="D108" s="34"/>
      <c r="E108" s="29" t="s">
        <v>543</v>
      </c>
      <c r="F108" s="31" t="s">
        <v>544</v>
      </c>
      <c r="G108" s="29"/>
      <c r="H108" s="29"/>
      <c r="M108" s="34"/>
      <c r="N108" s="34"/>
      <c r="O108" s="34"/>
      <c r="P108" s="34"/>
    </row>
    <row r="109" spans="1:16" x14ac:dyDescent="0.15">
      <c r="A109" s="34"/>
      <c r="B109" s="34"/>
      <c r="C109" s="34"/>
      <c r="D109" s="34"/>
      <c r="E109" s="29" t="s">
        <v>545</v>
      </c>
      <c r="F109" s="31" t="s">
        <v>546</v>
      </c>
      <c r="G109" s="29"/>
      <c r="H109" s="29"/>
      <c r="M109" s="34"/>
      <c r="N109" s="34"/>
      <c r="O109" s="34"/>
      <c r="P109" s="34"/>
    </row>
    <row r="110" spans="1:16" x14ac:dyDescent="0.15">
      <c r="A110" s="34"/>
      <c r="B110" s="34"/>
      <c r="C110" s="34"/>
      <c r="D110" s="34"/>
      <c r="E110" s="29" t="s">
        <v>547</v>
      </c>
      <c r="F110" s="31" t="s">
        <v>548</v>
      </c>
      <c r="G110" s="29"/>
      <c r="H110" s="29"/>
      <c r="M110" s="34"/>
      <c r="N110" s="34"/>
      <c r="O110" s="34"/>
      <c r="P110" s="34"/>
    </row>
    <row r="111" spans="1:16" x14ac:dyDescent="0.15">
      <c r="A111" s="34"/>
      <c r="B111" s="34"/>
      <c r="C111" s="34"/>
      <c r="D111" s="34"/>
      <c r="E111" s="29" t="s">
        <v>549</v>
      </c>
      <c r="F111" s="31" t="s">
        <v>550</v>
      </c>
      <c r="G111" s="29"/>
      <c r="H111" s="29"/>
      <c r="M111" s="34"/>
      <c r="N111" s="34"/>
      <c r="O111" s="34"/>
      <c r="P111" s="34"/>
    </row>
    <row r="112" spans="1:16" x14ac:dyDescent="0.15">
      <c r="A112" s="34"/>
      <c r="B112" s="34"/>
      <c r="C112" s="34"/>
      <c r="D112" s="34"/>
      <c r="E112" s="29" t="s">
        <v>551</v>
      </c>
      <c r="F112" s="31" t="s">
        <v>552</v>
      </c>
      <c r="G112" s="29"/>
      <c r="H112" s="29"/>
      <c r="M112" s="34"/>
      <c r="N112" s="34"/>
      <c r="O112" s="34"/>
      <c r="P112" s="34"/>
    </row>
    <row r="113" spans="1:16" x14ac:dyDescent="0.15">
      <c r="A113" s="34"/>
      <c r="B113" s="34"/>
      <c r="C113" s="34"/>
      <c r="D113" s="34"/>
      <c r="E113" s="29" t="s">
        <v>553</v>
      </c>
      <c r="F113" s="31" t="s">
        <v>554</v>
      </c>
      <c r="G113" s="29"/>
      <c r="H113" s="29"/>
      <c r="M113" s="34"/>
      <c r="N113" s="34"/>
      <c r="O113" s="34"/>
      <c r="P113" s="34"/>
    </row>
    <row r="114" spans="1:16" x14ac:dyDescent="0.15">
      <c r="A114" s="34"/>
      <c r="B114" s="34"/>
      <c r="C114" s="34"/>
      <c r="D114" s="34"/>
      <c r="E114" s="29" t="s">
        <v>555</v>
      </c>
      <c r="F114" s="31" t="s">
        <v>556</v>
      </c>
      <c r="G114" s="29"/>
      <c r="H114" s="29"/>
      <c r="M114" s="34"/>
      <c r="N114" s="34"/>
      <c r="O114" s="34"/>
      <c r="P114" s="34"/>
    </row>
    <row r="115" spans="1:16" x14ac:dyDescent="0.15">
      <c r="A115" s="34"/>
      <c r="B115" s="34"/>
      <c r="C115" s="34"/>
      <c r="D115" s="34"/>
      <c r="E115" s="29" t="s">
        <v>557</v>
      </c>
      <c r="F115" s="31" t="s">
        <v>558</v>
      </c>
      <c r="G115" s="29"/>
      <c r="H115" s="29"/>
      <c r="M115" s="34"/>
      <c r="N115" s="34"/>
      <c r="O115" s="34"/>
      <c r="P115" s="34"/>
    </row>
    <row r="116" spans="1:16" x14ac:dyDescent="0.15">
      <c r="A116" s="34"/>
      <c r="B116" s="34"/>
      <c r="C116" s="34"/>
      <c r="D116" s="34"/>
      <c r="E116" s="29" t="s">
        <v>559</v>
      </c>
      <c r="F116" s="31" t="s">
        <v>560</v>
      </c>
      <c r="G116" s="29"/>
      <c r="H116" s="29"/>
      <c r="M116" s="34"/>
      <c r="N116" s="34"/>
      <c r="O116" s="34"/>
      <c r="P116" s="34"/>
    </row>
    <row r="117" spans="1:16" x14ac:dyDescent="0.15">
      <c r="A117" s="34"/>
      <c r="B117" s="34"/>
      <c r="C117" s="34"/>
      <c r="D117" s="34"/>
      <c r="E117" s="29" t="s">
        <v>561</v>
      </c>
      <c r="F117" s="31" t="s">
        <v>562</v>
      </c>
      <c r="G117" s="29"/>
      <c r="H117" s="29"/>
      <c r="M117" s="34"/>
      <c r="N117" s="34"/>
      <c r="O117" s="34"/>
      <c r="P117" s="34"/>
    </row>
    <row r="118" spans="1:16" x14ac:dyDescent="0.15">
      <c r="A118" s="34"/>
      <c r="B118" s="34"/>
      <c r="C118" s="34"/>
      <c r="D118" s="34"/>
      <c r="E118" s="29" t="s">
        <v>563</v>
      </c>
      <c r="F118" s="31" t="s">
        <v>564</v>
      </c>
      <c r="G118" s="29"/>
      <c r="H118" s="29"/>
      <c r="M118" s="34"/>
      <c r="N118" s="34"/>
      <c r="O118" s="34"/>
      <c r="P118" s="34"/>
    </row>
    <row r="119" spans="1:16" x14ac:dyDescent="0.15">
      <c r="A119" s="34"/>
      <c r="B119" s="34"/>
      <c r="C119" s="34"/>
      <c r="D119" s="34"/>
      <c r="E119" s="29" t="s">
        <v>565</v>
      </c>
      <c r="F119" s="31" t="s">
        <v>566</v>
      </c>
      <c r="G119" s="29"/>
      <c r="H119" s="29"/>
      <c r="M119" s="34"/>
      <c r="N119" s="34"/>
      <c r="O119" s="34"/>
      <c r="P119" s="34"/>
    </row>
    <row r="120" spans="1:16" x14ac:dyDescent="0.15">
      <c r="A120" s="34"/>
      <c r="B120" s="34"/>
      <c r="C120" s="34"/>
      <c r="D120" s="34"/>
      <c r="E120" s="29" t="s">
        <v>567</v>
      </c>
      <c r="F120" s="31" t="s">
        <v>568</v>
      </c>
      <c r="G120" s="29"/>
      <c r="H120" s="29"/>
      <c r="M120" s="34"/>
      <c r="N120" s="34"/>
      <c r="O120" s="34"/>
      <c r="P120" s="34"/>
    </row>
    <row r="121" spans="1:16" x14ac:dyDescent="0.15">
      <c r="A121" s="34"/>
      <c r="B121" s="34"/>
      <c r="C121" s="34"/>
      <c r="D121" s="34"/>
      <c r="E121" s="29" t="s">
        <v>569</v>
      </c>
      <c r="F121" s="31" t="s">
        <v>570</v>
      </c>
      <c r="G121" s="29"/>
      <c r="H121" s="29"/>
      <c r="M121" s="34"/>
      <c r="N121" s="34"/>
      <c r="O121" s="34"/>
      <c r="P121" s="34"/>
    </row>
    <row r="122" spans="1:16" x14ac:dyDescent="0.15">
      <c r="A122" s="34"/>
      <c r="B122" s="34"/>
      <c r="C122" s="34"/>
      <c r="D122" s="34"/>
      <c r="E122" s="29" t="s">
        <v>571</v>
      </c>
      <c r="F122" s="31" t="s">
        <v>572</v>
      </c>
      <c r="G122" s="29"/>
      <c r="H122" s="29"/>
      <c r="M122" s="34"/>
      <c r="N122" s="34"/>
      <c r="O122" s="34"/>
      <c r="P122" s="34"/>
    </row>
    <row r="123" spans="1:16" x14ac:dyDescent="0.15">
      <c r="A123" s="34"/>
      <c r="B123" s="34"/>
      <c r="C123" s="34"/>
      <c r="D123" s="34"/>
      <c r="E123" s="29" t="s">
        <v>573</v>
      </c>
      <c r="F123" s="31" t="s">
        <v>574</v>
      </c>
      <c r="G123" s="29"/>
      <c r="H123" s="29"/>
      <c r="M123" s="34"/>
      <c r="N123" s="34"/>
      <c r="O123" s="34"/>
      <c r="P123" s="34"/>
    </row>
    <row r="124" spans="1:16" x14ac:dyDescent="0.15">
      <c r="A124" s="34"/>
      <c r="B124" s="34"/>
      <c r="C124" s="34"/>
      <c r="D124" s="34"/>
      <c r="E124" s="29" t="s">
        <v>575</v>
      </c>
      <c r="F124" s="31" t="s">
        <v>576</v>
      </c>
      <c r="G124" s="29"/>
      <c r="H124" s="29"/>
      <c r="M124" s="34"/>
      <c r="N124" s="34"/>
      <c r="O124" s="34"/>
      <c r="P124" s="34"/>
    </row>
    <row r="125" spans="1:16" x14ac:dyDescent="0.15">
      <c r="A125" s="34"/>
      <c r="B125" s="34"/>
      <c r="C125" s="34"/>
      <c r="D125" s="34"/>
      <c r="E125" s="29" t="s">
        <v>577</v>
      </c>
      <c r="F125" s="31" t="s">
        <v>578</v>
      </c>
      <c r="G125" s="29"/>
      <c r="H125" s="29"/>
      <c r="M125" s="34"/>
      <c r="N125" s="34"/>
      <c r="O125" s="34"/>
      <c r="P125" s="34"/>
    </row>
    <row r="126" spans="1:16" x14ac:dyDescent="0.15">
      <c r="A126" s="34"/>
      <c r="B126" s="34"/>
      <c r="C126" s="34"/>
      <c r="D126" s="34"/>
      <c r="E126" s="29" t="s">
        <v>579</v>
      </c>
      <c r="F126" s="31" t="s">
        <v>580</v>
      </c>
      <c r="G126" s="29"/>
      <c r="H126" s="29"/>
      <c r="M126" s="34"/>
      <c r="N126" s="34"/>
      <c r="O126" s="34"/>
      <c r="P126" s="34"/>
    </row>
    <row r="127" spans="1:16" x14ac:dyDescent="0.15">
      <c r="A127" s="34"/>
      <c r="B127" s="34"/>
      <c r="C127" s="34"/>
      <c r="D127" s="34"/>
      <c r="E127" s="29" t="s">
        <v>581</v>
      </c>
      <c r="F127" s="31" t="s">
        <v>582</v>
      </c>
      <c r="G127" s="29"/>
      <c r="H127" s="29"/>
      <c r="M127" s="34"/>
      <c r="N127" s="34"/>
      <c r="O127" s="34"/>
      <c r="P127" s="34"/>
    </row>
    <row r="128" spans="1:16" x14ac:dyDescent="0.15">
      <c r="A128" s="34"/>
      <c r="B128" s="34"/>
      <c r="C128" s="34"/>
      <c r="D128" s="34"/>
      <c r="E128" s="29" t="s">
        <v>583</v>
      </c>
      <c r="F128" s="31" t="s">
        <v>584</v>
      </c>
      <c r="G128" s="29"/>
      <c r="H128" s="29"/>
      <c r="M128" s="34"/>
      <c r="N128" s="34"/>
      <c r="O128" s="34"/>
      <c r="P128" s="34"/>
    </row>
    <row r="129" spans="1:16" x14ac:dyDescent="0.15">
      <c r="A129" s="34"/>
      <c r="B129" s="34"/>
      <c r="C129" s="34"/>
      <c r="D129" s="34"/>
      <c r="E129" s="29" t="s">
        <v>585</v>
      </c>
      <c r="F129" s="31" t="s">
        <v>586</v>
      </c>
      <c r="G129" s="29"/>
      <c r="H129" s="29"/>
      <c r="M129" s="34"/>
      <c r="N129" s="34"/>
      <c r="O129" s="34"/>
      <c r="P129" s="34"/>
    </row>
    <row r="130" spans="1:16" x14ac:dyDescent="0.15">
      <c r="A130" s="34"/>
      <c r="B130" s="34"/>
      <c r="C130" s="34"/>
      <c r="D130" s="34"/>
      <c r="E130" s="29" t="s">
        <v>587</v>
      </c>
      <c r="F130" s="31" t="s">
        <v>588</v>
      </c>
      <c r="G130" s="29"/>
      <c r="H130" s="29"/>
      <c r="M130" s="34"/>
      <c r="N130" s="34"/>
      <c r="O130" s="34"/>
      <c r="P130" s="34"/>
    </row>
    <row r="131" spans="1:16" x14ac:dyDescent="0.15">
      <c r="A131" s="34"/>
      <c r="B131" s="34"/>
      <c r="C131" s="34"/>
      <c r="D131" s="34"/>
      <c r="E131" s="29" t="s">
        <v>589</v>
      </c>
      <c r="F131" s="31" t="s">
        <v>590</v>
      </c>
      <c r="G131" s="29"/>
      <c r="H131" s="29"/>
      <c r="M131" s="34"/>
      <c r="N131" s="34"/>
      <c r="O131" s="34"/>
      <c r="P131" s="34"/>
    </row>
    <row r="132" spans="1:16" x14ac:dyDescent="0.15">
      <c r="A132" s="34"/>
      <c r="B132" s="34"/>
      <c r="C132" s="34"/>
      <c r="D132" s="34"/>
      <c r="E132" s="29" t="s">
        <v>591</v>
      </c>
      <c r="F132" s="31" t="s">
        <v>592</v>
      </c>
      <c r="G132" s="29"/>
      <c r="H132" s="29"/>
      <c r="M132" s="34"/>
      <c r="N132" s="34"/>
      <c r="O132" s="34"/>
      <c r="P132" s="34"/>
    </row>
    <row r="133" spans="1:16" x14ac:dyDescent="0.15">
      <c r="A133" s="34"/>
      <c r="B133" s="34"/>
      <c r="C133" s="34"/>
      <c r="D133" s="34"/>
      <c r="E133" s="29" t="s">
        <v>593</v>
      </c>
      <c r="F133" s="31" t="s">
        <v>594</v>
      </c>
      <c r="G133" s="29"/>
      <c r="H133" s="29"/>
      <c r="M133" s="34"/>
      <c r="N133" s="34"/>
      <c r="O133" s="34"/>
      <c r="P133" s="34"/>
    </row>
    <row r="134" spans="1:16" x14ac:dyDescent="0.15">
      <c r="A134" s="34"/>
      <c r="B134" s="34"/>
      <c r="C134" s="34"/>
      <c r="D134" s="34"/>
      <c r="E134" s="29" t="s">
        <v>595</v>
      </c>
      <c r="F134" s="31" t="s">
        <v>596</v>
      </c>
      <c r="G134" s="29"/>
      <c r="H134" s="29"/>
      <c r="M134" s="34"/>
      <c r="N134" s="34"/>
      <c r="O134" s="34"/>
      <c r="P134" s="34"/>
    </row>
    <row r="135" spans="1:16" x14ac:dyDescent="0.15">
      <c r="A135" s="34"/>
      <c r="B135" s="34"/>
      <c r="C135" s="34"/>
      <c r="D135" s="34"/>
      <c r="E135" s="29" t="s">
        <v>597</v>
      </c>
      <c r="F135" s="31" t="s">
        <v>598</v>
      </c>
      <c r="G135" s="29"/>
      <c r="H135" s="29"/>
      <c r="M135" s="34"/>
      <c r="N135" s="34"/>
      <c r="O135" s="34"/>
      <c r="P135" s="34"/>
    </row>
    <row r="136" spans="1:16" x14ac:dyDescent="0.15">
      <c r="A136" s="34"/>
      <c r="B136" s="34"/>
      <c r="C136" s="34"/>
      <c r="D136" s="34"/>
      <c r="E136" s="29" t="s">
        <v>599</v>
      </c>
      <c r="F136" s="31" t="s">
        <v>600</v>
      </c>
      <c r="G136" s="29"/>
      <c r="H136" s="29"/>
      <c r="M136" s="34"/>
      <c r="N136" s="34"/>
      <c r="O136" s="34"/>
      <c r="P136" s="34"/>
    </row>
    <row r="137" spans="1:16" x14ac:dyDescent="0.15">
      <c r="A137" s="34"/>
      <c r="B137" s="34"/>
      <c r="C137" s="34"/>
      <c r="D137" s="34"/>
      <c r="E137" s="29" t="s">
        <v>601</v>
      </c>
      <c r="F137" s="31" t="s">
        <v>602</v>
      </c>
      <c r="G137" s="29"/>
      <c r="H137" s="29"/>
      <c r="M137" s="34"/>
      <c r="N137" s="34"/>
      <c r="O137" s="34"/>
      <c r="P137" s="34"/>
    </row>
    <row r="138" spans="1:16" x14ac:dyDescent="0.15">
      <c r="A138" s="34"/>
      <c r="B138" s="34"/>
      <c r="C138" s="34"/>
      <c r="D138" s="34"/>
      <c r="E138" s="29" t="s">
        <v>603</v>
      </c>
      <c r="F138" s="31" t="s">
        <v>604</v>
      </c>
      <c r="G138" s="29"/>
      <c r="H138" s="29"/>
      <c r="M138" s="34"/>
      <c r="N138" s="34"/>
      <c r="O138" s="34"/>
      <c r="P138" s="34"/>
    </row>
    <row r="139" spans="1:16" x14ac:dyDescent="0.15">
      <c r="A139" s="34"/>
      <c r="B139" s="34"/>
      <c r="C139" s="34"/>
      <c r="D139" s="34"/>
      <c r="E139" s="29" t="s">
        <v>605</v>
      </c>
      <c r="F139" s="31" t="s">
        <v>606</v>
      </c>
      <c r="G139" s="29"/>
      <c r="H139" s="29"/>
      <c r="M139" s="34"/>
      <c r="N139" s="34"/>
      <c r="O139" s="34"/>
      <c r="P139" s="34"/>
    </row>
    <row r="140" spans="1:16" x14ac:dyDescent="0.15">
      <c r="A140" s="34"/>
      <c r="B140" s="34"/>
      <c r="C140" s="34"/>
      <c r="D140" s="34"/>
      <c r="E140" s="29" t="s">
        <v>607</v>
      </c>
      <c r="F140" s="31" t="s">
        <v>979</v>
      </c>
      <c r="G140" s="29"/>
      <c r="H140" s="29"/>
      <c r="M140" s="34"/>
      <c r="N140" s="34"/>
      <c r="O140" s="34"/>
      <c r="P140" s="34"/>
    </row>
    <row r="141" spans="1:16" x14ac:dyDescent="0.15">
      <c r="A141" s="34"/>
      <c r="B141" s="34"/>
      <c r="C141" s="34"/>
      <c r="D141" s="34"/>
      <c r="E141" s="29" t="s">
        <v>608</v>
      </c>
      <c r="F141" s="31" t="s">
        <v>609</v>
      </c>
      <c r="G141" s="29"/>
      <c r="H141" s="29"/>
      <c r="M141" s="34"/>
      <c r="N141" s="34"/>
      <c r="O141" s="34"/>
      <c r="P141" s="34"/>
    </row>
    <row r="142" spans="1:16" x14ac:dyDescent="0.15">
      <c r="A142" s="34"/>
      <c r="B142" s="34"/>
      <c r="C142" s="34"/>
      <c r="D142" s="34"/>
      <c r="E142" s="29" t="s">
        <v>610</v>
      </c>
      <c r="F142" s="31" t="s">
        <v>611</v>
      </c>
      <c r="G142" s="29"/>
      <c r="H142" s="29"/>
      <c r="M142" s="34"/>
      <c r="N142" s="34"/>
      <c r="O142" s="34"/>
      <c r="P142" s="34"/>
    </row>
    <row r="143" spans="1:16" x14ac:dyDescent="0.15">
      <c r="A143" s="34"/>
      <c r="B143" s="34"/>
      <c r="C143" s="34"/>
      <c r="D143" s="34"/>
      <c r="E143" s="29" t="s">
        <v>612</v>
      </c>
      <c r="F143" s="31" t="s">
        <v>613</v>
      </c>
      <c r="G143" s="29"/>
      <c r="H143" s="29"/>
      <c r="M143" s="34"/>
      <c r="N143" s="34"/>
      <c r="O143" s="34"/>
      <c r="P143" s="34"/>
    </row>
    <row r="144" spans="1:16" x14ac:dyDescent="0.15">
      <c r="A144" s="34"/>
      <c r="B144" s="34"/>
      <c r="C144" s="34"/>
      <c r="D144" s="34"/>
      <c r="E144" s="29" t="s">
        <v>614</v>
      </c>
      <c r="F144" s="31" t="s">
        <v>615</v>
      </c>
      <c r="G144" s="29"/>
      <c r="H144" s="29"/>
      <c r="M144" s="34"/>
      <c r="N144" s="34"/>
      <c r="O144" s="34"/>
      <c r="P144" s="34"/>
    </row>
    <row r="145" spans="1:16" x14ac:dyDescent="0.15">
      <c r="A145" s="34"/>
      <c r="B145" s="34"/>
      <c r="C145" s="34"/>
      <c r="D145" s="34"/>
      <c r="E145" s="29" t="s">
        <v>616</v>
      </c>
      <c r="F145" s="31" t="s">
        <v>617</v>
      </c>
      <c r="G145" s="29"/>
      <c r="H145" s="29"/>
      <c r="M145" s="34"/>
      <c r="N145" s="34"/>
      <c r="O145" s="34"/>
      <c r="P145" s="34"/>
    </row>
    <row r="146" spans="1:16" x14ac:dyDescent="0.15">
      <c r="A146" s="34"/>
      <c r="B146" s="34"/>
      <c r="C146" s="34"/>
      <c r="D146" s="34"/>
      <c r="E146" s="29" t="s">
        <v>618</v>
      </c>
      <c r="F146" s="31" t="s">
        <v>619</v>
      </c>
      <c r="G146" s="29"/>
      <c r="H146" s="29"/>
      <c r="M146" s="34"/>
      <c r="N146" s="34"/>
      <c r="O146" s="34"/>
      <c r="P146" s="34"/>
    </row>
    <row r="147" spans="1:16" x14ac:dyDescent="0.15">
      <c r="A147" s="34"/>
      <c r="B147" s="34"/>
      <c r="C147" s="34"/>
      <c r="D147" s="34"/>
      <c r="E147" s="29" t="s">
        <v>620</v>
      </c>
      <c r="F147" s="31" t="s">
        <v>621</v>
      </c>
      <c r="G147" s="29"/>
      <c r="H147" s="29"/>
      <c r="M147" s="34"/>
      <c r="N147" s="34"/>
      <c r="O147" s="34"/>
      <c r="P147" s="34"/>
    </row>
    <row r="148" spans="1:16" x14ac:dyDescent="0.15">
      <c r="A148" s="34"/>
      <c r="B148" s="34"/>
      <c r="C148" s="34"/>
      <c r="D148" s="34"/>
      <c r="E148" s="29" t="s">
        <v>622</v>
      </c>
      <c r="F148" s="31" t="s">
        <v>623</v>
      </c>
      <c r="G148" s="29"/>
      <c r="H148" s="29"/>
      <c r="M148" s="34"/>
      <c r="N148" s="34"/>
      <c r="O148" s="34"/>
      <c r="P148" s="34"/>
    </row>
    <row r="149" spans="1:16" x14ac:dyDescent="0.15">
      <c r="A149" s="34"/>
      <c r="B149" s="34"/>
      <c r="C149" s="34"/>
      <c r="D149" s="34"/>
      <c r="E149" s="29" t="s">
        <v>624</v>
      </c>
      <c r="F149" s="31" t="s">
        <v>625</v>
      </c>
      <c r="G149" s="29"/>
      <c r="H149" s="29"/>
      <c r="M149" s="34"/>
      <c r="N149" s="34"/>
      <c r="O149" s="34"/>
      <c r="P149" s="34"/>
    </row>
    <row r="150" spans="1:16" x14ac:dyDescent="0.15">
      <c r="A150" s="34"/>
      <c r="B150" s="34"/>
      <c r="C150" s="34"/>
      <c r="D150" s="34"/>
      <c r="E150" s="29" t="s">
        <v>626</v>
      </c>
      <c r="F150" s="31" t="s">
        <v>974</v>
      </c>
      <c r="G150" s="29"/>
      <c r="H150" s="29"/>
      <c r="M150" s="34"/>
      <c r="N150" s="34"/>
      <c r="O150" s="34"/>
      <c r="P150" s="34"/>
    </row>
    <row r="151" spans="1:16" x14ac:dyDescent="0.15">
      <c r="A151" s="34"/>
      <c r="B151" s="34"/>
      <c r="C151" s="34"/>
      <c r="D151" s="34"/>
      <c r="E151" s="29" t="s">
        <v>627</v>
      </c>
      <c r="F151" s="31" t="s">
        <v>628</v>
      </c>
      <c r="G151" s="29"/>
      <c r="H151" s="29"/>
      <c r="M151" s="34"/>
      <c r="N151" s="34"/>
      <c r="O151" s="34"/>
      <c r="P151" s="34"/>
    </row>
    <row r="152" spans="1:16" x14ac:dyDescent="0.15">
      <c r="A152" s="34"/>
      <c r="B152" s="34"/>
      <c r="C152" s="34"/>
      <c r="D152" s="34"/>
      <c r="E152" s="29" t="s">
        <v>629</v>
      </c>
      <c r="F152" s="31" t="s">
        <v>975</v>
      </c>
      <c r="G152" s="29"/>
      <c r="H152" s="29"/>
      <c r="M152" s="34"/>
      <c r="N152" s="34"/>
      <c r="O152" s="34"/>
      <c r="P152" s="34"/>
    </row>
    <row r="153" spans="1:16" x14ac:dyDescent="0.15">
      <c r="A153" s="34"/>
      <c r="B153" s="34"/>
      <c r="C153" s="34"/>
      <c r="D153" s="34"/>
      <c r="E153" s="29" t="s">
        <v>630</v>
      </c>
      <c r="F153" s="31" t="s">
        <v>631</v>
      </c>
      <c r="G153" s="29"/>
      <c r="H153" s="29"/>
      <c r="M153" s="34"/>
      <c r="N153" s="34"/>
      <c r="O153" s="34"/>
      <c r="P153" s="34"/>
    </row>
    <row r="154" spans="1:16" x14ac:dyDescent="0.15">
      <c r="A154" s="34"/>
      <c r="B154" s="34"/>
      <c r="C154" s="34"/>
      <c r="D154" s="34"/>
      <c r="E154" s="29" t="s">
        <v>632</v>
      </c>
      <c r="F154" s="31" t="s">
        <v>633</v>
      </c>
      <c r="G154" s="29"/>
      <c r="H154" s="29"/>
      <c r="M154" s="34"/>
      <c r="N154" s="34"/>
      <c r="O154" s="34"/>
      <c r="P154" s="34"/>
    </row>
    <row r="155" spans="1:16" x14ac:dyDescent="0.15">
      <c r="A155" s="34"/>
      <c r="B155" s="34"/>
      <c r="C155" s="34"/>
      <c r="D155" s="34"/>
      <c r="E155" s="29" t="s">
        <v>634</v>
      </c>
      <c r="F155" s="31" t="s">
        <v>635</v>
      </c>
      <c r="G155" s="29"/>
      <c r="H155" s="29"/>
      <c r="M155" s="34"/>
      <c r="N155" s="34"/>
      <c r="O155" s="34"/>
      <c r="P155" s="34"/>
    </row>
    <row r="156" spans="1:16" x14ac:dyDescent="0.15">
      <c r="A156" s="34"/>
      <c r="B156" s="34"/>
      <c r="C156" s="34"/>
      <c r="D156" s="34"/>
      <c r="E156" s="29" t="s">
        <v>636</v>
      </c>
      <c r="F156" s="31" t="s">
        <v>637</v>
      </c>
      <c r="G156" s="29"/>
      <c r="H156" s="29"/>
      <c r="M156" s="34"/>
      <c r="N156" s="34"/>
      <c r="O156" s="34"/>
      <c r="P156" s="34"/>
    </row>
    <row r="157" spans="1:16" x14ac:dyDescent="0.15">
      <c r="A157" s="34"/>
      <c r="B157" s="34"/>
      <c r="C157" s="34"/>
      <c r="D157" s="34"/>
      <c r="E157" s="29" t="s">
        <v>638</v>
      </c>
      <c r="F157" s="31" t="s">
        <v>639</v>
      </c>
      <c r="G157" s="29"/>
      <c r="H157" s="29"/>
      <c r="M157" s="34"/>
      <c r="N157" s="34"/>
      <c r="O157" s="34"/>
      <c r="P157" s="34"/>
    </row>
    <row r="158" spans="1:16" x14ac:dyDescent="0.15">
      <c r="A158" s="34"/>
      <c r="B158" s="34"/>
      <c r="C158" s="34"/>
      <c r="D158" s="34"/>
      <c r="E158" s="29" t="s">
        <v>640</v>
      </c>
      <c r="F158" s="31" t="s">
        <v>641</v>
      </c>
      <c r="G158" s="29"/>
      <c r="H158" s="29"/>
      <c r="M158" s="34"/>
      <c r="N158" s="34"/>
      <c r="O158" s="34"/>
      <c r="P158" s="34"/>
    </row>
    <row r="159" spans="1:16" x14ac:dyDescent="0.15">
      <c r="A159" s="34"/>
      <c r="B159" s="34"/>
      <c r="C159" s="34"/>
      <c r="D159" s="34"/>
      <c r="E159" s="29" t="s">
        <v>642</v>
      </c>
      <c r="F159" s="31" t="s">
        <v>643</v>
      </c>
      <c r="G159" s="29"/>
      <c r="H159" s="29"/>
      <c r="M159" s="34"/>
      <c r="N159" s="34"/>
      <c r="O159" s="34"/>
      <c r="P159" s="34"/>
    </row>
    <row r="160" spans="1:16" x14ac:dyDescent="0.15">
      <c r="A160" s="34"/>
      <c r="B160" s="34"/>
      <c r="C160" s="34"/>
      <c r="D160" s="34"/>
      <c r="E160" s="29" t="s">
        <v>644</v>
      </c>
      <c r="F160" s="31" t="s">
        <v>645</v>
      </c>
      <c r="G160" s="29"/>
      <c r="H160" s="29"/>
      <c r="M160" s="34"/>
      <c r="N160" s="34"/>
      <c r="O160" s="34"/>
      <c r="P160" s="34"/>
    </row>
    <row r="161" spans="1:16" x14ac:dyDescent="0.15">
      <c r="A161" s="34"/>
      <c r="B161" s="34"/>
      <c r="C161" s="34"/>
      <c r="D161" s="34"/>
      <c r="E161" s="29" t="s">
        <v>646</v>
      </c>
      <c r="F161" s="31" t="s">
        <v>647</v>
      </c>
      <c r="G161" s="29"/>
      <c r="H161" s="29"/>
      <c r="M161" s="34"/>
      <c r="N161" s="34"/>
      <c r="O161" s="34"/>
      <c r="P161" s="34"/>
    </row>
    <row r="162" spans="1:16" x14ac:dyDescent="0.15">
      <c r="A162" s="34"/>
      <c r="B162" s="34"/>
      <c r="C162" s="34"/>
      <c r="D162" s="34"/>
      <c r="E162" s="29" t="s">
        <v>648</v>
      </c>
      <c r="F162" s="31" t="s">
        <v>649</v>
      </c>
      <c r="G162" s="29"/>
      <c r="H162" s="29"/>
      <c r="M162" s="34"/>
      <c r="N162" s="34"/>
      <c r="O162" s="34"/>
      <c r="P162" s="34"/>
    </row>
    <row r="163" spans="1:16" x14ac:dyDescent="0.15">
      <c r="A163" s="34"/>
      <c r="B163" s="34"/>
      <c r="C163" s="34"/>
      <c r="D163" s="34"/>
      <c r="E163" s="29" t="s">
        <v>650</v>
      </c>
      <c r="F163" s="31" t="s">
        <v>651</v>
      </c>
      <c r="G163" s="29"/>
      <c r="H163" s="29"/>
      <c r="M163" s="34"/>
      <c r="N163" s="34"/>
      <c r="O163" s="34"/>
      <c r="P163" s="34"/>
    </row>
    <row r="164" spans="1:16" x14ac:dyDescent="0.15">
      <c r="A164" s="34"/>
      <c r="B164" s="34"/>
      <c r="C164" s="34"/>
      <c r="D164" s="34"/>
      <c r="E164" s="29" t="s">
        <v>652</v>
      </c>
      <c r="F164" s="31" t="s">
        <v>653</v>
      </c>
      <c r="G164" s="29"/>
      <c r="H164" s="29"/>
      <c r="M164" s="34"/>
      <c r="N164" s="34"/>
      <c r="O164" s="34"/>
      <c r="P164" s="34"/>
    </row>
    <row r="165" spans="1:16" x14ac:dyDescent="0.15">
      <c r="A165" s="34"/>
      <c r="B165" s="34"/>
      <c r="C165" s="34"/>
      <c r="D165" s="34"/>
      <c r="E165" s="29" t="s">
        <v>654</v>
      </c>
      <c r="F165" s="31" t="s">
        <v>655</v>
      </c>
      <c r="G165" s="29"/>
      <c r="H165" s="29"/>
      <c r="M165" s="34"/>
      <c r="N165" s="34"/>
      <c r="O165" s="34"/>
      <c r="P165" s="34"/>
    </row>
    <row r="166" spans="1:16" x14ac:dyDescent="0.15">
      <c r="A166" s="34"/>
      <c r="B166" s="34"/>
      <c r="C166" s="34"/>
      <c r="D166" s="34"/>
      <c r="E166" s="29" t="s">
        <v>656</v>
      </c>
      <c r="F166" s="31" t="s">
        <v>657</v>
      </c>
      <c r="G166" s="29"/>
      <c r="H166" s="29"/>
      <c r="M166" s="34"/>
      <c r="N166" s="34"/>
      <c r="O166" s="34"/>
      <c r="P166" s="34"/>
    </row>
    <row r="167" spans="1:16" x14ac:dyDescent="0.15">
      <c r="A167" s="34"/>
      <c r="B167" s="34"/>
      <c r="C167" s="34"/>
      <c r="D167" s="34"/>
      <c r="E167" s="29" t="s">
        <v>658</v>
      </c>
      <c r="F167" s="31" t="s">
        <v>659</v>
      </c>
      <c r="G167" s="29"/>
      <c r="H167" s="29"/>
      <c r="M167" s="34"/>
      <c r="N167" s="34"/>
      <c r="O167" s="34"/>
      <c r="P167" s="34"/>
    </row>
    <row r="168" spans="1:16" x14ac:dyDescent="0.15">
      <c r="A168" s="34"/>
      <c r="B168" s="34"/>
      <c r="C168" s="34"/>
      <c r="D168" s="34"/>
      <c r="E168" s="29" t="s">
        <v>660</v>
      </c>
      <c r="F168" s="31" t="s">
        <v>661</v>
      </c>
      <c r="G168" s="29"/>
      <c r="H168" s="29"/>
      <c r="M168" s="34"/>
      <c r="N168" s="34"/>
      <c r="O168" s="34"/>
      <c r="P168" s="34"/>
    </row>
    <row r="169" spans="1:16" x14ac:dyDescent="0.15">
      <c r="A169" s="34"/>
      <c r="B169" s="34"/>
      <c r="C169" s="34"/>
      <c r="D169" s="34"/>
      <c r="E169" s="29" t="s">
        <v>662</v>
      </c>
      <c r="F169" s="31" t="s">
        <v>663</v>
      </c>
      <c r="G169" s="29"/>
      <c r="H169" s="29"/>
      <c r="M169" s="34"/>
      <c r="N169" s="34"/>
      <c r="O169" s="34"/>
      <c r="P169" s="34"/>
    </row>
    <row r="170" spans="1:16" x14ac:dyDescent="0.15">
      <c r="A170" s="34"/>
      <c r="B170" s="34"/>
      <c r="C170" s="34"/>
      <c r="D170" s="34"/>
      <c r="E170" s="29" t="s">
        <v>664</v>
      </c>
      <c r="F170" s="31" t="s">
        <v>665</v>
      </c>
      <c r="G170" s="29"/>
      <c r="H170" s="29"/>
      <c r="M170" s="34"/>
      <c r="N170" s="34"/>
      <c r="O170" s="34"/>
      <c r="P170" s="34"/>
    </row>
    <row r="171" spans="1:16" x14ac:dyDescent="0.15">
      <c r="A171" s="34"/>
      <c r="B171" s="34"/>
      <c r="C171" s="34"/>
      <c r="D171" s="34"/>
      <c r="E171" s="29" t="s">
        <v>666</v>
      </c>
      <c r="F171" s="31" t="s">
        <v>667</v>
      </c>
      <c r="G171" s="29"/>
      <c r="H171" s="29"/>
      <c r="M171" s="34"/>
      <c r="N171" s="34"/>
      <c r="O171" s="34"/>
      <c r="P171" s="34"/>
    </row>
    <row r="172" spans="1:16" x14ac:dyDescent="0.15">
      <c r="A172" s="34"/>
      <c r="B172" s="34"/>
      <c r="C172" s="34"/>
      <c r="D172" s="34"/>
      <c r="E172" s="29" t="s">
        <v>668</v>
      </c>
      <c r="F172" s="31" t="s">
        <v>669</v>
      </c>
      <c r="G172" s="29"/>
      <c r="H172" s="29"/>
      <c r="M172" s="34"/>
      <c r="N172" s="34"/>
      <c r="O172" s="34"/>
      <c r="P172" s="34"/>
    </row>
    <row r="173" spans="1:16" x14ac:dyDescent="0.15">
      <c r="A173" s="34"/>
      <c r="B173" s="34"/>
      <c r="C173" s="34"/>
      <c r="D173" s="34"/>
      <c r="E173" s="29" t="s">
        <v>670</v>
      </c>
      <c r="F173" s="31" t="s">
        <v>671</v>
      </c>
      <c r="G173" s="29"/>
      <c r="H173" s="29"/>
      <c r="M173" s="34"/>
      <c r="N173" s="34"/>
      <c r="O173" s="34"/>
      <c r="P173" s="34"/>
    </row>
    <row r="174" spans="1:16" x14ac:dyDescent="0.15">
      <c r="A174" s="34"/>
      <c r="B174" s="34"/>
      <c r="C174" s="34"/>
      <c r="D174" s="34"/>
      <c r="E174" s="29" t="s">
        <v>672</v>
      </c>
      <c r="F174" s="31" t="s">
        <v>673</v>
      </c>
      <c r="G174" s="29"/>
      <c r="H174" s="29"/>
      <c r="M174" s="34"/>
      <c r="N174" s="34"/>
      <c r="O174" s="34"/>
      <c r="P174" s="34"/>
    </row>
    <row r="175" spans="1:16" x14ac:dyDescent="0.15">
      <c r="A175" s="34"/>
      <c r="B175" s="34"/>
      <c r="C175" s="34"/>
      <c r="D175" s="34"/>
      <c r="E175" s="29" t="s">
        <v>674</v>
      </c>
      <c r="F175" s="31" t="s">
        <v>675</v>
      </c>
      <c r="G175" s="29"/>
      <c r="H175" s="29"/>
      <c r="M175" s="34"/>
      <c r="N175" s="34"/>
      <c r="O175" s="34"/>
      <c r="P175" s="34"/>
    </row>
    <row r="176" spans="1:16" x14ac:dyDescent="0.15">
      <c r="A176" s="34"/>
      <c r="B176" s="34"/>
      <c r="C176" s="34"/>
      <c r="D176" s="34"/>
      <c r="E176" s="29" t="s">
        <v>676</v>
      </c>
      <c r="F176" s="31" t="s">
        <v>677</v>
      </c>
      <c r="G176" s="29"/>
      <c r="H176" s="29"/>
      <c r="M176" s="34"/>
      <c r="N176" s="34"/>
      <c r="O176" s="34"/>
      <c r="P176" s="34"/>
    </row>
    <row r="177" spans="1:16" x14ac:dyDescent="0.15">
      <c r="A177" s="34"/>
      <c r="B177" s="34"/>
      <c r="C177" s="34"/>
      <c r="D177" s="34"/>
      <c r="E177" s="29" t="s">
        <v>678</v>
      </c>
      <c r="F177" s="31" t="s">
        <v>679</v>
      </c>
      <c r="G177" s="29"/>
      <c r="H177" s="29"/>
      <c r="M177" s="34"/>
      <c r="N177" s="34"/>
      <c r="O177" s="34"/>
      <c r="P177" s="34"/>
    </row>
    <row r="178" spans="1:16" x14ac:dyDescent="0.15">
      <c r="A178" s="34"/>
      <c r="B178" s="34"/>
      <c r="C178" s="34"/>
      <c r="D178" s="34"/>
      <c r="E178" s="29" t="s">
        <v>680</v>
      </c>
      <c r="F178" s="31" t="s">
        <v>681</v>
      </c>
      <c r="G178" s="29" t="s">
        <v>589</v>
      </c>
      <c r="H178" s="31" t="s">
        <v>682</v>
      </c>
      <c r="M178" s="34"/>
      <c r="N178" s="34"/>
      <c r="O178" s="34"/>
      <c r="P178" s="34"/>
    </row>
    <row r="179" spans="1:16" x14ac:dyDescent="0.15">
      <c r="A179" s="34"/>
      <c r="B179" s="34"/>
      <c r="C179" s="34"/>
      <c r="D179" s="34"/>
      <c r="E179" s="29" t="s">
        <v>683</v>
      </c>
      <c r="F179" s="31" t="s">
        <v>684</v>
      </c>
      <c r="G179" s="29"/>
      <c r="H179" s="29"/>
      <c r="M179" s="34"/>
      <c r="N179" s="34"/>
      <c r="O179" s="34"/>
      <c r="P179" s="34"/>
    </row>
    <row r="180" spans="1:16" x14ac:dyDescent="0.15">
      <c r="A180" s="34"/>
      <c r="B180" s="34"/>
      <c r="C180" s="34"/>
      <c r="D180" s="34"/>
      <c r="E180" s="29" t="s">
        <v>685</v>
      </c>
      <c r="F180" s="31" t="s">
        <v>686</v>
      </c>
      <c r="G180" s="29"/>
      <c r="H180" s="29"/>
      <c r="M180" s="34"/>
      <c r="N180" s="34"/>
      <c r="O180" s="34"/>
      <c r="P180" s="34"/>
    </row>
    <row r="181" spans="1:16" x14ac:dyDescent="0.15">
      <c r="A181" s="34"/>
      <c r="B181" s="34"/>
      <c r="C181" s="34"/>
      <c r="D181" s="34"/>
      <c r="E181" s="29" t="s">
        <v>687</v>
      </c>
      <c r="F181" s="31" t="s">
        <v>688</v>
      </c>
      <c r="G181" s="29"/>
      <c r="H181" s="29"/>
      <c r="M181" s="34"/>
      <c r="N181" s="34"/>
      <c r="O181" s="34"/>
      <c r="P181" s="34"/>
    </row>
    <row r="182" spans="1:16" x14ac:dyDescent="0.15">
      <c r="A182" s="34"/>
      <c r="B182" s="34"/>
      <c r="C182" s="34"/>
      <c r="D182" s="34"/>
      <c r="E182" s="29" t="s">
        <v>689</v>
      </c>
      <c r="F182" s="31" t="s">
        <v>690</v>
      </c>
      <c r="G182" s="29"/>
      <c r="H182" s="29"/>
      <c r="M182" s="34"/>
      <c r="N182" s="34"/>
      <c r="O182" s="34"/>
      <c r="P182" s="34"/>
    </row>
    <row r="183" spans="1:16" x14ac:dyDescent="0.15">
      <c r="A183" s="34"/>
      <c r="B183" s="34"/>
      <c r="C183" s="34"/>
      <c r="D183" s="34"/>
      <c r="E183" s="29" t="s">
        <v>691</v>
      </c>
      <c r="F183" s="31" t="s">
        <v>692</v>
      </c>
      <c r="G183" s="29"/>
      <c r="H183" s="29"/>
      <c r="M183" s="34"/>
      <c r="N183" s="34"/>
      <c r="O183" s="34"/>
      <c r="P183" s="34"/>
    </row>
    <row r="184" spans="1:16" x14ac:dyDescent="0.15">
      <c r="A184" s="34"/>
      <c r="B184" s="34"/>
      <c r="C184" s="34"/>
      <c r="D184" s="34"/>
      <c r="E184" s="29" t="s">
        <v>693</v>
      </c>
      <c r="F184" s="31" t="s">
        <v>694</v>
      </c>
      <c r="G184" s="29"/>
      <c r="H184" s="29"/>
      <c r="M184" s="34"/>
      <c r="N184" s="34"/>
      <c r="O184" s="34"/>
      <c r="P184" s="34"/>
    </row>
    <row r="185" spans="1:16" x14ac:dyDescent="0.15">
      <c r="A185" s="34"/>
      <c r="B185" s="34"/>
      <c r="C185" s="34"/>
      <c r="D185" s="34"/>
      <c r="E185" s="29" t="s">
        <v>695</v>
      </c>
      <c r="F185" s="31" t="s">
        <v>696</v>
      </c>
      <c r="G185" s="29"/>
      <c r="H185" s="29"/>
      <c r="M185" s="34"/>
      <c r="N185" s="34"/>
      <c r="O185" s="34"/>
      <c r="P185" s="34"/>
    </row>
    <row r="186" spans="1:16" x14ac:dyDescent="0.15">
      <c r="A186" s="34"/>
      <c r="B186" s="34"/>
      <c r="C186" s="34"/>
      <c r="D186" s="34"/>
      <c r="E186" s="29" t="s">
        <v>697</v>
      </c>
      <c r="F186" s="31" t="s">
        <v>698</v>
      </c>
      <c r="G186" s="29"/>
      <c r="H186" s="29"/>
      <c r="M186" s="34"/>
      <c r="N186" s="34"/>
      <c r="O186" s="34"/>
      <c r="P186" s="34"/>
    </row>
    <row r="187" spans="1:16" x14ac:dyDescent="0.15">
      <c r="A187" s="34"/>
      <c r="B187" s="34"/>
      <c r="C187" s="34"/>
      <c r="D187" s="34"/>
      <c r="E187" s="29" t="s">
        <v>699</v>
      </c>
      <c r="F187" s="31" t="s">
        <v>700</v>
      </c>
      <c r="G187" s="29"/>
      <c r="H187" s="29"/>
      <c r="M187" s="34"/>
      <c r="N187" s="34"/>
      <c r="O187" s="34"/>
      <c r="P187" s="34"/>
    </row>
    <row r="188" spans="1:16" x14ac:dyDescent="0.15">
      <c r="A188" s="34"/>
      <c r="B188" s="34"/>
      <c r="C188" s="34"/>
      <c r="D188" s="34"/>
      <c r="E188" s="29" t="s">
        <v>701</v>
      </c>
      <c r="F188" s="31" t="s">
        <v>702</v>
      </c>
      <c r="G188" s="29"/>
      <c r="H188" s="29"/>
      <c r="M188" s="34"/>
      <c r="N188" s="34"/>
      <c r="O188" s="34"/>
      <c r="P188" s="34"/>
    </row>
    <row r="189" spans="1:16" x14ac:dyDescent="0.15">
      <c r="A189" s="34"/>
      <c r="B189" s="34"/>
      <c r="C189" s="34"/>
      <c r="D189" s="34"/>
      <c r="E189" s="29" t="s">
        <v>703</v>
      </c>
      <c r="F189" s="31" t="s">
        <v>704</v>
      </c>
      <c r="G189" s="29"/>
      <c r="H189" s="29"/>
      <c r="M189" s="34"/>
      <c r="N189" s="34"/>
      <c r="O189" s="34"/>
      <c r="P189" s="34"/>
    </row>
    <row r="190" spans="1:16" x14ac:dyDescent="0.15">
      <c r="A190" s="34"/>
      <c r="B190" s="34"/>
      <c r="C190" s="34"/>
      <c r="D190" s="34"/>
      <c r="E190" s="29" t="s">
        <v>705</v>
      </c>
      <c r="F190" s="31" t="s">
        <v>706</v>
      </c>
      <c r="G190" s="29"/>
      <c r="H190" s="29"/>
      <c r="M190" s="34"/>
      <c r="N190" s="34"/>
      <c r="O190" s="34"/>
      <c r="P190" s="34"/>
    </row>
    <row r="191" spans="1:16" x14ac:dyDescent="0.15">
      <c r="A191" s="34"/>
      <c r="B191" s="34"/>
      <c r="C191" s="34"/>
      <c r="D191" s="34"/>
      <c r="E191" s="29" t="s">
        <v>707</v>
      </c>
      <c r="F191" s="31" t="s">
        <v>708</v>
      </c>
      <c r="G191" s="29"/>
      <c r="H191" s="29"/>
      <c r="M191" s="34"/>
      <c r="N191" s="34"/>
      <c r="O191" s="34"/>
      <c r="P191" s="34"/>
    </row>
    <row r="192" spans="1:16" x14ac:dyDescent="0.15">
      <c r="A192" s="34"/>
      <c r="B192" s="34"/>
      <c r="C192" s="34"/>
      <c r="D192" s="34"/>
      <c r="E192" s="29" t="s">
        <v>709</v>
      </c>
      <c r="F192" s="31" t="s">
        <v>710</v>
      </c>
      <c r="G192" s="29"/>
      <c r="H192" s="29"/>
      <c r="M192" s="34"/>
      <c r="N192" s="34"/>
      <c r="O192" s="34"/>
      <c r="P192" s="34"/>
    </row>
    <row r="193" spans="1:16" x14ac:dyDescent="0.15">
      <c r="A193" s="34"/>
      <c r="B193" s="34"/>
      <c r="C193" s="34"/>
      <c r="D193" s="34"/>
      <c r="E193" s="29" t="s">
        <v>711</v>
      </c>
      <c r="F193" s="31" t="s">
        <v>712</v>
      </c>
      <c r="G193" s="29"/>
      <c r="H193" s="29"/>
      <c r="M193" s="34"/>
      <c r="N193" s="34"/>
      <c r="O193" s="34"/>
      <c r="P193" s="34"/>
    </row>
    <row r="194" spans="1:16" x14ac:dyDescent="0.15">
      <c r="A194" s="34"/>
      <c r="B194" s="34"/>
      <c r="C194" s="34"/>
      <c r="D194" s="34"/>
      <c r="E194" s="29" t="s">
        <v>713</v>
      </c>
      <c r="F194" s="31" t="s">
        <v>714</v>
      </c>
      <c r="G194" s="29"/>
      <c r="H194" s="29"/>
      <c r="M194" s="34"/>
      <c r="N194" s="34"/>
      <c r="O194" s="34"/>
      <c r="P194" s="34"/>
    </row>
    <row r="195" spans="1:16" x14ac:dyDescent="0.15">
      <c r="A195" s="34"/>
      <c r="B195" s="34"/>
      <c r="C195" s="34"/>
      <c r="D195" s="34"/>
      <c r="E195" s="29" t="s">
        <v>715</v>
      </c>
      <c r="F195" s="31" t="s">
        <v>716</v>
      </c>
      <c r="G195" s="29"/>
      <c r="H195" s="29"/>
      <c r="M195" s="34"/>
      <c r="N195" s="34"/>
      <c r="O195" s="34"/>
      <c r="P195" s="34"/>
    </row>
    <row r="196" spans="1:16" x14ac:dyDescent="0.15">
      <c r="A196" s="34"/>
      <c r="B196" s="34"/>
      <c r="C196" s="34"/>
      <c r="D196" s="34"/>
      <c r="E196" s="29" t="s">
        <v>717</v>
      </c>
      <c r="F196" s="31" t="s">
        <v>718</v>
      </c>
      <c r="G196" s="29"/>
      <c r="H196" s="29"/>
      <c r="M196" s="34"/>
      <c r="N196" s="34"/>
      <c r="O196" s="34"/>
      <c r="P196" s="34"/>
    </row>
    <row r="197" spans="1:16" x14ac:dyDescent="0.15">
      <c r="A197" s="34"/>
      <c r="B197" s="34"/>
      <c r="C197" s="34"/>
      <c r="D197" s="34"/>
      <c r="E197" s="29" t="s">
        <v>719</v>
      </c>
      <c r="F197" s="31" t="s">
        <v>720</v>
      </c>
      <c r="G197" s="29"/>
      <c r="H197" s="29"/>
      <c r="M197" s="34"/>
      <c r="N197" s="34"/>
      <c r="O197" s="34"/>
      <c r="P197" s="34"/>
    </row>
    <row r="198" spans="1:16" x14ac:dyDescent="0.15">
      <c r="A198" s="34"/>
      <c r="B198" s="34"/>
      <c r="C198" s="34"/>
      <c r="D198" s="34"/>
      <c r="E198" s="29" t="s">
        <v>721</v>
      </c>
      <c r="F198" s="31" t="s">
        <v>722</v>
      </c>
      <c r="G198" s="29"/>
      <c r="H198" s="29"/>
      <c r="M198" s="34"/>
      <c r="N198" s="34"/>
      <c r="O198" s="34"/>
      <c r="P198" s="34"/>
    </row>
    <row r="199" spans="1:16" x14ac:dyDescent="0.15">
      <c r="A199" s="34"/>
      <c r="B199" s="34"/>
      <c r="C199" s="34"/>
      <c r="D199" s="34"/>
      <c r="E199" s="29" t="s">
        <v>723</v>
      </c>
      <c r="F199" s="31" t="s">
        <v>724</v>
      </c>
      <c r="G199" s="29"/>
      <c r="H199" s="29"/>
      <c r="M199" s="34"/>
      <c r="N199" s="34"/>
      <c r="O199" s="34"/>
      <c r="P199" s="34"/>
    </row>
    <row r="200" spans="1:16" x14ac:dyDescent="0.15">
      <c r="A200" s="34"/>
      <c r="B200" s="34"/>
      <c r="C200" s="34"/>
      <c r="D200" s="34"/>
      <c r="E200" s="29" t="s">
        <v>725</v>
      </c>
      <c r="F200" s="31" t="s">
        <v>726</v>
      </c>
      <c r="G200" s="29"/>
      <c r="H200" s="29"/>
      <c r="M200" s="34"/>
      <c r="N200" s="34"/>
      <c r="O200" s="34"/>
      <c r="P200" s="34"/>
    </row>
    <row r="201" spans="1:16" x14ac:dyDescent="0.15">
      <c r="A201" s="34"/>
      <c r="B201" s="34"/>
      <c r="C201" s="34"/>
      <c r="D201" s="34"/>
      <c r="E201" s="29" t="s">
        <v>727</v>
      </c>
      <c r="F201" s="31" t="s">
        <v>728</v>
      </c>
      <c r="G201" s="29"/>
      <c r="H201" s="29"/>
      <c r="M201" s="34"/>
      <c r="N201" s="34"/>
      <c r="O201" s="34"/>
      <c r="P201" s="34"/>
    </row>
    <row r="202" spans="1:16" x14ac:dyDescent="0.15">
      <c r="A202" s="34"/>
      <c r="B202" s="34"/>
      <c r="C202" s="34"/>
      <c r="D202" s="34"/>
      <c r="E202" s="29" t="s">
        <v>729</v>
      </c>
      <c r="F202" s="31" t="s">
        <v>682</v>
      </c>
      <c r="G202" s="29"/>
      <c r="H202" s="29"/>
      <c r="M202" s="34"/>
      <c r="N202" s="34"/>
      <c r="O202" s="34"/>
      <c r="P202" s="34"/>
    </row>
    <row r="203" spans="1:16" x14ac:dyDescent="0.15">
      <c r="A203" s="34"/>
      <c r="B203" s="34"/>
      <c r="C203" s="34"/>
      <c r="D203" s="34"/>
      <c r="E203" s="29" t="s">
        <v>730</v>
      </c>
      <c r="F203" s="31" t="s">
        <v>731</v>
      </c>
      <c r="G203" s="29"/>
      <c r="H203" s="29"/>
      <c r="M203" s="34"/>
      <c r="N203" s="34"/>
      <c r="O203" s="34"/>
      <c r="P203" s="34"/>
    </row>
    <row r="204" spans="1:16" x14ac:dyDescent="0.15">
      <c r="A204" s="34"/>
      <c r="B204" s="34"/>
      <c r="C204" s="34"/>
      <c r="D204" s="34"/>
      <c r="E204" s="29" t="s">
        <v>732</v>
      </c>
      <c r="F204" s="31" t="s">
        <v>733</v>
      </c>
      <c r="G204" s="29"/>
      <c r="H204" s="29"/>
      <c r="M204" s="34"/>
      <c r="N204" s="34"/>
      <c r="O204" s="34"/>
      <c r="P204" s="34"/>
    </row>
    <row r="205" spans="1:16" x14ac:dyDescent="0.15">
      <c r="A205" s="34"/>
      <c r="B205" s="34"/>
      <c r="C205" s="34"/>
      <c r="D205" s="34"/>
      <c r="E205" s="29" t="s">
        <v>734</v>
      </c>
      <c r="F205" s="31" t="s">
        <v>735</v>
      </c>
      <c r="G205" s="29"/>
      <c r="H205" s="29"/>
      <c r="M205" s="34"/>
      <c r="N205" s="34"/>
      <c r="O205" s="34"/>
      <c r="P205" s="34"/>
    </row>
    <row r="206" spans="1:16" x14ac:dyDescent="0.15">
      <c r="A206" s="34"/>
      <c r="B206" s="34"/>
      <c r="C206" s="34"/>
      <c r="D206" s="34"/>
      <c r="E206" s="29" t="s">
        <v>736</v>
      </c>
      <c r="F206" s="31" t="s">
        <v>737</v>
      </c>
      <c r="G206" s="29"/>
      <c r="H206" s="29"/>
      <c r="M206" s="34"/>
      <c r="N206" s="34"/>
      <c r="O206" s="34"/>
      <c r="P206" s="34"/>
    </row>
    <row r="207" spans="1:16" x14ac:dyDescent="0.15">
      <c r="A207" s="34"/>
      <c r="B207" s="34"/>
      <c r="C207" s="34"/>
      <c r="D207" s="34"/>
      <c r="E207" s="29" t="s">
        <v>738</v>
      </c>
      <c r="F207" s="31" t="s">
        <v>739</v>
      </c>
      <c r="G207" s="29"/>
      <c r="H207" s="29"/>
      <c r="M207" s="34"/>
      <c r="N207" s="34"/>
      <c r="O207" s="34"/>
      <c r="P207" s="34"/>
    </row>
    <row r="208" spans="1:16" x14ac:dyDescent="0.15">
      <c r="A208" s="34"/>
      <c r="B208" s="34"/>
      <c r="C208" s="34"/>
      <c r="D208" s="34"/>
      <c r="E208" s="29" t="s">
        <v>740</v>
      </c>
      <c r="F208" s="31" t="s">
        <v>741</v>
      </c>
      <c r="G208" s="29"/>
      <c r="H208" s="29"/>
      <c r="M208" s="34"/>
      <c r="N208" s="34"/>
      <c r="O208" s="34"/>
      <c r="P208" s="34"/>
    </row>
    <row r="209" spans="1:16" x14ac:dyDescent="0.15">
      <c r="A209" s="34"/>
      <c r="B209" s="34"/>
      <c r="C209" s="34"/>
      <c r="D209" s="34"/>
      <c r="E209" s="29" t="s">
        <v>742</v>
      </c>
      <c r="F209" s="31" t="s">
        <v>743</v>
      </c>
      <c r="G209" s="29"/>
      <c r="H209" s="29"/>
      <c r="M209" s="34"/>
      <c r="N209" s="34"/>
      <c r="O209" s="34"/>
      <c r="P209" s="34"/>
    </row>
    <row r="210" spans="1:16" x14ac:dyDescent="0.15">
      <c r="A210" s="34"/>
      <c r="B210" s="34"/>
      <c r="C210" s="34"/>
      <c r="D210" s="34"/>
      <c r="E210" s="29" t="s">
        <v>744</v>
      </c>
      <c r="F210" s="31" t="s">
        <v>745</v>
      </c>
      <c r="G210" s="29"/>
      <c r="H210" s="29"/>
      <c r="M210" s="34"/>
      <c r="N210" s="34"/>
      <c r="O210" s="34"/>
      <c r="P210" s="34"/>
    </row>
    <row r="211" spans="1:16" x14ac:dyDescent="0.15">
      <c r="A211" s="34"/>
      <c r="B211" s="34"/>
      <c r="C211" s="34"/>
      <c r="D211" s="34"/>
      <c r="E211" s="29" t="s">
        <v>746</v>
      </c>
      <c r="F211" s="31" t="s">
        <v>747</v>
      </c>
      <c r="G211" s="29"/>
      <c r="H211" s="29"/>
      <c r="M211" s="34"/>
      <c r="N211" s="34"/>
      <c r="O211" s="34"/>
      <c r="P211" s="34"/>
    </row>
    <row r="212" spans="1:16" x14ac:dyDescent="0.15">
      <c r="A212" s="34"/>
      <c r="B212" s="34"/>
      <c r="C212" s="34"/>
      <c r="D212" s="34"/>
      <c r="E212" s="29" t="s">
        <v>748</v>
      </c>
      <c r="F212" s="31" t="s">
        <v>749</v>
      </c>
      <c r="G212" s="29"/>
      <c r="H212" s="29"/>
      <c r="M212" s="34"/>
      <c r="N212" s="34"/>
      <c r="O212" s="34"/>
      <c r="P212" s="34"/>
    </row>
    <row r="213" spans="1:16" x14ac:dyDescent="0.15">
      <c r="A213" s="34"/>
      <c r="B213" s="34"/>
      <c r="C213" s="34"/>
      <c r="D213" s="34"/>
      <c r="E213" s="29" t="s">
        <v>750</v>
      </c>
      <c r="F213" s="31" t="s">
        <v>751</v>
      </c>
      <c r="G213" s="29"/>
      <c r="H213" s="29"/>
      <c r="M213" s="34"/>
      <c r="N213" s="34"/>
      <c r="O213" s="34"/>
      <c r="P213" s="34"/>
    </row>
    <row r="214" spans="1:16" x14ac:dyDescent="0.15">
      <c r="A214" s="34"/>
      <c r="B214" s="34"/>
      <c r="C214" s="34"/>
      <c r="D214" s="34"/>
      <c r="E214" s="29" t="s">
        <v>752</v>
      </c>
      <c r="F214" s="31" t="s">
        <v>753</v>
      </c>
      <c r="G214" s="29"/>
      <c r="H214" s="29"/>
      <c r="M214" s="34"/>
      <c r="N214" s="34"/>
      <c r="O214" s="34"/>
      <c r="P214" s="34"/>
    </row>
    <row r="215" spans="1:16" x14ac:dyDescent="0.15">
      <c r="A215" s="34"/>
      <c r="B215" s="34"/>
      <c r="C215" s="34"/>
      <c r="D215" s="34"/>
      <c r="E215" s="29" t="s">
        <v>754</v>
      </c>
      <c r="F215" s="31" t="s">
        <v>755</v>
      </c>
      <c r="G215" s="29"/>
      <c r="H215" s="29"/>
      <c r="M215" s="34"/>
      <c r="N215" s="34"/>
      <c r="O215" s="34"/>
      <c r="P215" s="34"/>
    </row>
    <row r="216" spans="1:16" x14ac:dyDescent="0.15">
      <c r="A216" s="34"/>
      <c r="B216" s="34"/>
      <c r="C216" s="34"/>
      <c r="D216" s="34"/>
      <c r="E216" s="29" t="s">
        <v>756</v>
      </c>
      <c r="F216" s="31" t="s">
        <v>757</v>
      </c>
      <c r="G216" s="29"/>
      <c r="H216" s="29"/>
      <c r="M216" s="34"/>
      <c r="N216" s="34"/>
      <c r="O216" s="34"/>
      <c r="P216" s="34"/>
    </row>
    <row r="217" spans="1:16" x14ac:dyDescent="0.15">
      <c r="A217" s="34"/>
      <c r="B217" s="34"/>
      <c r="C217" s="34"/>
      <c r="D217" s="34"/>
      <c r="E217" s="29" t="s">
        <v>758</v>
      </c>
      <c r="F217" s="31" t="s">
        <v>759</v>
      </c>
      <c r="G217" s="29"/>
      <c r="H217" s="29"/>
      <c r="M217" s="34"/>
      <c r="N217" s="34"/>
      <c r="O217" s="34"/>
      <c r="P217" s="34"/>
    </row>
    <row r="218" spans="1:16" x14ac:dyDescent="0.15">
      <c r="A218" s="34"/>
      <c r="B218" s="34"/>
      <c r="C218" s="34"/>
      <c r="D218" s="34"/>
      <c r="E218" s="29" t="s">
        <v>760</v>
      </c>
      <c r="F218" s="31" t="s">
        <v>761</v>
      </c>
      <c r="G218" s="29"/>
      <c r="H218" s="29"/>
      <c r="M218" s="34"/>
      <c r="N218" s="34"/>
      <c r="O218" s="34"/>
      <c r="P218" s="34"/>
    </row>
    <row r="219" spans="1:16" x14ac:dyDescent="0.15">
      <c r="A219" s="34"/>
      <c r="B219" s="34"/>
      <c r="C219" s="34"/>
      <c r="D219" s="34"/>
      <c r="E219" s="29" t="s">
        <v>762</v>
      </c>
      <c r="F219" s="31" t="s">
        <v>763</v>
      </c>
      <c r="G219" s="29"/>
      <c r="H219" s="29"/>
      <c r="M219" s="34"/>
      <c r="N219" s="34"/>
      <c r="O219" s="34"/>
      <c r="P219" s="34"/>
    </row>
    <row r="220" spans="1:16" x14ac:dyDescent="0.15">
      <c r="A220" s="34"/>
      <c r="B220" s="34"/>
      <c r="C220" s="34"/>
      <c r="D220" s="34"/>
      <c r="E220" s="29" t="s">
        <v>764</v>
      </c>
      <c r="F220" s="31" t="s">
        <v>765</v>
      </c>
      <c r="G220" s="29"/>
      <c r="H220" s="29"/>
      <c r="M220" s="34"/>
      <c r="N220" s="34"/>
      <c r="O220" s="34"/>
      <c r="P220" s="34"/>
    </row>
    <row r="221" spans="1:16" x14ac:dyDescent="0.15">
      <c r="A221" s="34"/>
      <c r="B221" s="34"/>
      <c r="C221" s="34"/>
      <c r="D221" s="34"/>
      <c r="E221" s="29" t="s">
        <v>766</v>
      </c>
      <c r="F221" s="31" t="s">
        <v>767</v>
      </c>
      <c r="G221" s="29"/>
      <c r="H221" s="29"/>
      <c r="M221" s="34"/>
      <c r="N221" s="34"/>
      <c r="O221" s="34"/>
      <c r="P221" s="34"/>
    </row>
    <row r="222" spans="1:16" x14ac:dyDescent="0.15">
      <c r="A222" s="34"/>
      <c r="B222" s="34"/>
      <c r="C222" s="34"/>
      <c r="D222" s="34"/>
      <c r="E222" s="29" t="s">
        <v>768</v>
      </c>
      <c r="F222" s="31" t="s">
        <v>769</v>
      </c>
      <c r="G222" s="29"/>
      <c r="H222" s="29"/>
      <c r="M222" s="34"/>
      <c r="N222" s="34"/>
      <c r="O222" s="34"/>
      <c r="P222" s="34"/>
    </row>
    <row r="223" spans="1:16" x14ac:dyDescent="0.15">
      <c r="A223" s="34"/>
      <c r="B223" s="34"/>
      <c r="C223" s="34"/>
      <c r="D223" s="34"/>
      <c r="E223" s="29" t="s">
        <v>770</v>
      </c>
      <c r="F223" s="31" t="s">
        <v>771</v>
      </c>
      <c r="G223" s="29"/>
      <c r="H223" s="29"/>
      <c r="M223" s="34"/>
      <c r="N223" s="34"/>
      <c r="O223" s="34"/>
      <c r="P223" s="34"/>
    </row>
    <row r="224" spans="1:16" x14ac:dyDescent="0.15">
      <c r="A224" s="34"/>
      <c r="B224" s="34"/>
      <c r="C224" s="34"/>
      <c r="D224" s="34"/>
      <c r="E224" s="29" t="s">
        <v>772</v>
      </c>
      <c r="F224" s="31" t="s">
        <v>773</v>
      </c>
      <c r="G224" s="29"/>
      <c r="H224" s="29"/>
      <c r="M224" s="34"/>
      <c r="N224" s="34"/>
      <c r="O224" s="34"/>
      <c r="P224" s="34"/>
    </row>
    <row r="225" spans="1:16" x14ac:dyDescent="0.15">
      <c r="A225" s="34"/>
      <c r="B225" s="34"/>
      <c r="C225" s="34"/>
      <c r="D225" s="34"/>
      <c r="E225" s="29" t="s">
        <v>774</v>
      </c>
      <c r="F225" s="31" t="s">
        <v>775</v>
      </c>
      <c r="G225" s="29"/>
      <c r="H225" s="29"/>
      <c r="M225" s="34"/>
      <c r="N225" s="34"/>
      <c r="O225" s="34"/>
      <c r="P225" s="34"/>
    </row>
    <row r="226" spans="1:16" x14ac:dyDescent="0.15">
      <c r="A226" s="34"/>
      <c r="B226" s="34"/>
      <c r="C226" s="34"/>
      <c r="D226" s="34"/>
      <c r="E226" s="29" t="s">
        <v>776</v>
      </c>
      <c r="F226" s="31" t="s">
        <v>777</v>
      </c>
      <c r="G226" s="29"/>
      <c r="H226" s="29"/>
      <c r="M226" s="34"/>
      <c r="N226" s="34"/>
      <c r="O226" s="34"/>
      <c r="P226" s="34"/>
    </row>
    <row r="227" spans="1:16" x14ac:dyDescent="0.15">
      <c r="A227" s="34"/>
      <c r="B227" s="34"/>
      <c r="C227" s="34"/>
      <c r="D227" s="34"/>
      <c r="E227" s="29" t="s">
        <v>778</v>
      </c>
      <c r="F227" s="31" t="s">
        <v>779</v>
      </c>
      <c r="G227" s="29"/>
      <c r="H227" s="29"/>
      <c r="M227" s="34"/>
      <c r="N227" s="34"/>
      <c r="O227" s="34"/>
      <c r="P227" s="34"/>
    </row>
    <row r="228" spans="1:16" x14ac:dyDescent="0.15">
      <c r="A228" s="34"/>
      <c r="B228" s="34"/>
      <c r="C228" s="34"/>
      <c r="D228" s="34"/>
      <c r="E228" s="29" t="s">
        <v>780</v>
      </c>
      <c r="F228" s="31" t="s">
        <v>976</v>
      </c>
      <c r="G228" s="29"/>
      <c r="H228" s="29"/>
      <c r="M228" s="34"/>
      <c r="N228" s="34"/>
      <c r="O228" s="34"/>
      <c r="P228" s="34"/>
    </row>
    <row r="229" spans="1:16" x14ac:dyDescent="0.15">
      <c r="A229" s="34"/>
      <c r="B229" s="34"/>
      <c r="C229" s="34"/>
      <c r="D229" s="34"/>
      <c r="E229" s="29" t="s">
        <v>781</v>
      </c>
      <c r="F229" s="31" t="s">
        <v>782</v>
      </c>
      <c r="G229" s="29"/>
      <c r="H229" s="29"/>
      <c r="M229" s="34"/>
      <c r="N229" s="34"/>
      <c r="O229" s="34"/>
      <c r="P229" s="34"/>
    </row>
    <row r="230" spans="1:16" x14ac:dyDescent="0.15">
      <c r="A230" s="34"/>
      <c r="B230" s="34"/>
      <c r="C230" s="34"/>
      <c r="D230" s="34"/>
      <c r="E230" s="29" t="s">
        <v>783</v>
      </c>
      <c r="F230" s="31" t="s">
        <v>784</v>
      </c>
      <c r="G230" s="29"/>
      <c r="H230" s="29"/>
      <c r="M230" s="34"/>
      <c r="N230" s="34"/>
      <c r="O230" s="34"/>
      <c r="P230" s="34"/>
    </row>
    <row r="231" spans="1:16" x14ac:dyDescent="0.15">
      <c r="A231" s="34"/>
      <c r="B231" s="34"/>
      <c r="C231" s="34"/>
      <c r="D231" s="34"/>
      <c r="E231" s="29" t="s">
        <v>785</v>
      </c>
      <c r="F231" s="31" t="s">
        <v>786</v>
      </c>
      <c r="G231" s="29"/>
      <c r="H231" s="29"/>
      <c r="M231" s="34"/>
      <c r="N231" s="34"/>
      <c r="O231" s="34"/>
      <c r="P231" s="34"/>
    </row>
    <row r="232" spans="1:16" x14ac:dyDescent="0.15">
      <c r="A232" s="34"/>
      <c r="B232" s="34"/>
      <c r="C232" s="34"/>
      <c r="D232" s="34"/>
      <c r="E232" s="29" t="s">
        <v>787</v>
      </c>
      <c r="F232" s="31" t="s">
        <v>788</v>
      </c>
      <c r="G232" s="29"/>
      <c r="H232" s="29"/>
      <c r="M232" s="34"/>
      <c r="N232" s="34"/>
      <c r="O232" s="34"/>
      <c r="P232" s="34"/>
    </row>
    <row r="233" spans="1:16" x14ac:dyDescent="0.15">
      <c r="A233" s="34"/>
      <c r="B233" s="34"/>
      <c r="C233" s="34"/>
      <c r="D233" s="34"/>
      <c r="E233" s="29" t="s">
        <v>789</v>
      </c>
      <c r="F233" s="31" t="s">
        <v>790</v>
      </c>
      <c r="G233" s="29"/>
      <c r="H233" s="29"/>
      <c r="M233" s="34"/>
      <c r="N233" s="34"/>
      <c r="O233" s="34"/>
      <c r="P233" s="34"/>
    </row>
    <row r="234" spans="1:16" x14ac:dyDescent="0.15">
      <c r="A234" s="34"/>
      <c r="B234" s="34"/>
      <c r="C234" s="34"/>
      <c r="D234" s="34"/>
      <c r="E234" s="29" t="s">
        <v>791</v>
      </c>
      <c r="F234" s="31" t="s">
        <v>792</v>
      </c>
      <c r="G234" s="29"/>
      <c r="H234" s="29"/>
      <c r="M234" s="34"/>
      <c r="N234" s="34"/>
      <c r="O234" s="34"/>
      <c r="P234" s="34"/>
    </row>
    <row r="235" spans="1:16" x14ac:dyDescent="0.15">
      <c r="A235" s="34"/>
      <c r="B235" s="34"/>
      <c r="C235" s="34"/>
      <c r="D235" s="34"/>
      <c r="E235" s="29" t="s">
        <v>793</v>
      </c>
      <c r="F235" s="31" t="s">
        <v>794</v>
      </c>
      <c r="G235" s="29"/>
      <c r="H235" s="29"/>
      <c r="M235" s="34"/>
      <c r="N235" s="34"/>
      <c r="O235" s="34"/>
      <c r="P235" s="34"/>
    </row>
    <row r="236" spans="1:16" x14ac:dyDescent="0.15">
      <c r="A236" s="34"/>
      <c r="B236" s="34"/>
      <c r="C236" s="34"/>
      <c r="D236" s="34"/>
      <c r="E236" s="29" t="s">
        <v>795</v>
      </c>
      <c r="F236" s="31" t="s">
        <v>796</v>
      </c>
      <c r="G236" s="29"/>
      <c r="H236" s="29"/>
      <c r="M236" s="34"/>
      <c r="N236" s="34"/>
      <c r="O236" s="34"/>
      <c r="P236" s="34"/>
    </row>
    <row r="237" spans="1:16" x14ac:dyDescent="0.15">
      <c r="A237" s="34"/>
      <c r="B237" s="34"/>
      <c r="C237" s="34"/>
      <c r="D237" s="34"/>
      <c r="E237" s="29" t="s">
        <v>797</v>
      </c>
      <c r="F237" s="31"/>
      <c r="G237" s="29"/>
      <c r="H237" s="29"/>
      <c r="M237" s="34"/>
      <c r="N237" s="34"/>
      <c r="O237" s="34"/>
      <c r="P237" s="34"/>
    </row>
    <row r="238" spans="1:16" x14ac:dyDescent="0.15">
      <c r="A238" s="34"/>
      <c r="B238" s="34"/>
      <c r="C238" s="34"/>
      <c r="D238" s="34"/>
      <c r="E238" s="29" t="s">
        <v>798</v>
      </c>
      <c r="F238" s="31" t="s">
        <v>799</v>
      </c>
      <c r="G238" s="29"/>
      <c r="H238" s="29" t="s">
        <v>800</v>
      </c>
      <c r="M238" s="34"/>
      <c r="N238" s="34"/>
      <c r="O238" s="34"/>
      <c r="P238" s="34"/>
    </row>
    <row r="239" spans="1:16" x14ac:dyDescent="0.15">
      <c r="A239" s="34"/>
      <c r="B239" s="34"/>
      <c r="C239" s="34"/>
      <c r="D239" s="34"/>
      <c r="E239" s="29" t="s">
        <v>801</v>
      </c>
      <c r="F239" s="31" t="s">
        <v>802</v>
      </c>
      <c r="G239" s="29"/>
      <c r="H239" s="29"/>
      <c r="M239" s="34"/>
      <c r="N239" s="34"/>
      <c r="O239" s="34"/>
      <c r="P239" s="34"/>
    </row>
    <row r="240" spans="1:16" x14ac:dyDescent="0.15">
      <c r="A240" s="34"/>
      <c r="B240" s="34"/>
      <c r="C240" s="34"/>
      <c r="D240" s="34"/>
      <c r="E240" s="29" t="s">
        <v>803</v>
      </c>
      <c r="F240" s="31" t="s">
        <v>804</v>
      </c>
      <c r="G240" s="29"/>
      <c r="H240" s="29"/>
      <c r="M240" s="34"/>
      <c r="N240" s="34"/>
      <c r="O240" s="34"/>
      <c r="P240" s="34"/>
    </row>
    <row r="241" spans="1:16" x14ac:dyDescent="0.15">
      <c r="A241" s="34"/>
      <c r="B241" s="34"/>
      <c r="C241" s="34"/>
      <c r="D241" s="34"/>
      <c r="E241" s="29" t="s">
        <v>805</v>
      </c>
      <c r="F241" s="31" t="s">
        <v>806</v>
      </c>
      <c r="G241" s="29"/>
      <c r="H241" s="29"/>
      <c r="M241" s="34"/>
      <c r="N241" s="34"/>
      <c r="O241" s="34"/>
      <c r="P241" s="34"/>
    </row>
    <row r="242" spans="1:16" x14ac:dyDescent="0.15">
      <c r="A242" s="34"/>
      <c r="B242" s="34"/>
      <c r="C242" s="34"/>
      <c r="D242" s="34"/>
      <c r="E242" s="29" t="s">
        <v>807</v>
      </c>
      <c r="F242" s="31" t="s">
        <v>808</v>
      </c>
      <c r="G242" s="29"/>
      <c r="H242" s="29"/>
      <c r="M242" s="34"/>
      <c r="N242" s="34"/>
      <c r="O242" s="34"/>
      <c r="P242" s="34"/>
    </row>
    <row r="243" spans="1:16" x14ac:dyDescent="0.15">
      <c r="A243" s="34"/>
      <c r="B243" s="34"/>
      <c r="C243" s="34"/>
      <c r="D243" s="34"/>
      <c r="E243" s="29" t="s">
        <v>809</v>
      </c>
      <c r="F243" s="31" t="s">
        <v>977</v>
      </c>
      <c r="G243" s="29"/>
      <c r="H243" s="29"/>
      <c r="M243" s="34"/>
      <c r="N243" s="34"/>
      <c r="O243" s="34"/>
      <c r="P243" s="34"/>
    </row>
    <row r="244" spans="1:16" x14ac:dyDescent="0.15">
      <c r="A244" s="34"/>
      <c r="B244" s="34"/>
      <c r="C244" s="34"/>
      <c r="D244" s="34"/>
      <c r="E244" s="29" t="s">
        <v>810</v>
      </c>
      <c r="F244" s="31" t="s">
        <v>811</v>
      </c>
      <c r="G244" s="29"/>
      <c r="H244" s="29"/>
      <c r="M244" s="34"/>
      <c r="N244" s="34"/>
      <c r="O244" s="34"/>
      <c r="P244" s="34"/>
    </row>
    <row r="245" spans="1:16" x14ac:dyDescent="0.15">
      <c r="A245" s="34"/>
      <c r="B245" s="34"/>
      <c r="C245" s="34"/>
      <c r="D245" s="34"/>
      <c r="E245" s="29" t="s">
        <v>812</v>
      </c>
      <c r="F245" s="31" t="s">
        <v>813</v>
      </c>
      <c r="G245" s="29"/>
      <c r="H245" s="29"/>
      <c r="M245" s="34"/>
      <c r="N245" s="34"/>
      <c r="O245" s="34"/>
      <c r="P245" s="34"/>
    </row>
    <row r="246" spans="1:16" x14ac:dyDescent="0.15">
      <c r="A246" s="34"/>
      <c r="B246" s="34"/>
      <c r="C246" s="34"/>
      <c r="D246" s="34"/>
      <c r="E246" s="29" t="s">
        <v>814</v>
      </c>
      <c r="F246" s="31" t="s">
        <v>815</v>
      </c>
      <c r="G246" s="29"/>
      <c r="H246" s="29"/>
      <c r="M246" s="34"/>
      <c r="N246" s="34"/>
      <c r="O246" s="34"/>
      <c r="P246" s="34"/>
    </row>
    <row r="247" spans="1:16" x14ac:dyDescent="0.15">
      <c r="A247" s="34"/>
      <c r="B247" s="34"/>
      <c r="C247" s="34"/>
      <c r="D247" s="34"/>
      <c r="E247" s="29" t="s">
        <v>816</v>
      </c>
      <c r="F247" s="31" t="s">
        <v>817</v>
      </c>
      <c r="G247" s="29"/>
      <c r="H247" s="29"/>
      <c r="M247" s="34"/>
      <c r="N247" s="34"/>
      <c r="O247" s="34"/>
      <c r="P247" s="34"/>
    </row>
    <row r="248" spans="1:16" x14ac:dyDescent="0.15">
      <c r="A248" s="34"/>
      <c r="B248" s="34"/>
      <c r="C248" s="34"/>
      <c r="D248" s="34"/>
      <c r="E248" s="29" t="s">
        <v>818</v>
      </c>
      <c r="F248" s="31" t="s">
        <v>819</v>
      </c>
      <c r="G248" s="29"/>
      <c r="H248" s="29"/>
      <c r="M248" s="34"/>
      <c r="N248" s="34"/>
      <c r="O248" s="34"/>
      <c r="P248" s="34"/>
    </row>
    <row r="249" spans="1:16" x14ac:dyDescent="0.15">
      <c r="A249" s="34"/>
      <c r="B249" s="34"/>
      <c r="C249" s="34"/>
      <c r="D249" s="34"/>
      <c r="E249" s="29" t="s">
        <v>820</v>
      </c>
      <c r="F249" s="31" t="s">
        <v>821</v>
      </c>
      <c r="G249" s="29"/>
      <c r="H249" s="29"/>
      <c r="M249" s="34"/>
      <c r="N249" s="34"/>
      <c r="O249" s="34"/>
      <c r="P249" s="34"/>
    </row>
    <row r="250" spans="1:16" x14ac:dyDescent="0.15">
      <c r="A250" s="34"/>
      <c r="B250" s="34"/>
      <c r="C250" s="34"/>
      <c r="D250" s="34"/>
      <c r="E250" s="29" t="s">
        <v>822</v>
      </c>
      <c r="F250" s="31" t="s">
        <v>823</v>
      </c>
      <c r="G250" s="29"/>
      <c r="H250" s="29"/>
      <c r="M250" s="34"/>
      <c r="N250" s="34"/>
      <c r="O250" s="34"/>
      <c r="P250" s="34"/>
    </row>
    <row r="251" spans="1:16" x14ac:dyDescent="0.15">
      <c r="A251" s="34"/>
      <c r="B251" s="34"/>
      <c r="C251" s="34"/>
      <c r="D251" s="34"/>
      <c r="E251" s="29" t="s">
        <v>824</v>
      </c>
      <c r="F251" s="31" t="s">
        <v>825</v>
      </c>
      <c r="G251" s="29"/>
      <c r="H251" s="29"/>
      <c r="M251" s="34"/>
      <c r="N251" s="34"/>
      <c r="O251" s="34"/>
      <c r="P251" s="34"/>
    </row>
    <row r="252" spans="1:16" x14ac:dyDescent="0.15">
      <c r="A252" s="34"/>
      <c r="B252" s="34"/>
      <c r="C252" s="34"/>
      <c r="D252" s="34"/>
      <c r="E252" s="29" t="s">
        <v>826</v>
      </c>
      <c r="F252" s="31" t="s">
        <v>827</v>
      </c>
      <c r="G252" s="29"/>
      <c r="H252" s="29"/>
      <c r="M252" s="34"/>
      <c r="N252" s="34"/>
      <c r="O252" s="34"/>
      <c r="P252" s="34"/>
    </row>
    <row r="253" spans="1:16" x14ac:dyDescent="0.15">
      <c r="A253" s="34"/>
      <c r="B253" s="34"/>
      <c r="C253" s="34"/>
      <c r="D253" s="34"/>
      <c r="E253" s="29" t="s">
        <v>828</v>
      </c>
      <c r="F253" s="31" t="s">
        <v>829</v>
      </c>
      <c r="G253" s="29"/>
      <c r="H253" s="29"/>
      <c r="M253" s="34"/>
      <c r="N253" s="34"/>
      <c r="O253" s="34"/>
      <c r="P253" s="34"/>
    </row>
    <row r="254" spans="1:16" x14ac:dyDescent="0.15">
      <c r="A254" s="34"/>
      <c r="B254" s="34"/>
      <c r="C254" s="34"/>
      <c r="D254" s="34"/>
      <c r="E254" s="29" t="s">
        <v>830</v>
      </c>
      <c r="F254" s="31" t="s">
        <v>831</v>
      </c>
      <c r="G254" s="29"/>
      <c r="H254" s="29"/>
      <c r="M254" s="34"/>
      <c r="N254" s="34"/>
      <c r="O254" s="34"/>
      <c r="P254" s="34"/>
    </row>
    <row r="255" spans="1:16" x14ac:dyDescent="0.15">
      <c r="A255" s="34"/>
      <c r="B255" s="34"/>
      <c r="C255" s="34"/>
      <c r="D255" s="34"/>
      <c r="E255" s="29" t="s">
        <v>832</v>
      </c>
      <c r="F255" s="31" t="s">
        <v>833</v>
      </c>
      <c r="G255" s="29"/>
      <c r="H255" s="29"/>
      <c r="M255" s="34"/>
      <c r="N255" s="34"/>
      <c r="O255" s="34"/>
      <c r="P255" s="34"/>
    </row>
    <row r="256" spans="1:16" x14ac:dyDescent="0.15">
      <c r="A256" s="34"/>
      <c r="B256" s="34"/>
      <c r="C256" s="34"/>
      <c r="D256" s="34"/>
      <c r="E256" s="29" t="s">
        <v>834</v>
      </c>
      <c r="F256" s="31" t="s">
        <v>835</v>
      </c>
      <c r="G256" s="29"/>
      <c r="H256" s="29"/>
      <c r="M256" s="34"/>
      <c r="N256" s="34"/>
      <c r="O256" s="34"/>
      <c r="P256" s="34"/>
    </row>
    <row r="257" spans="1:16" x14ac:dyDescent="0.15">
      <c r="A257" s="34"/>
      <c r="B257" s="34"/>
      <c r="C257" s="34"/>
      <c r="D257" s="34"/>
      <c r="E257" s="29" t="s">
        <v>836</v>
      </c>
      <c r="F257" s="31" t="s">
        <v>837</v>
      </c>
      <c r="G257" s="29"/>
      <c r="H257" s="29"/>
      <c r="M257" s="34"/>
      <c r="N257" s="34"/>
      <c r="O257" s="34"/>
      <c r="P257" s="34"/>
    </row>
    <row r="258" spans="1:16" x14ac:dyDescent="0.15">
      <c r="A258" s="34"/>
      <c r="B258" s="34"/>
      <c r="C258" s="34"/>
      <c r="D258" s="34"/>
      <c r="E258" s="29" t="s">
        <v>838</v>
      </c>
      <c r="F258" s="31" t="s">
        <v>839</v>
      </c>
      <c r="G258" s="29"/>
      <c r="H258" s="29"/>
      <c r="M258" s="34"/>
      <c r="N258" s="34"/>
      <c r="O258" s="34"/>
      <c r="P258" s="34"/>
    </row>
    <row r="259" spans="1:16" x14ac:dyDescent="0.15">
      <c r="A259" s="34"/>
      <c r="B259" s="34"/>
      <c r="C259" s="34"/>
      <c r="D259" s="34"/>
      <c r="E259" s="29" t="s">
        <v>840</v>
      </c>
      <c r="F259" s="31" t="s">
        <v>841</v>
      </c>
      <c r="G259" s="29"/>
      <c r="H259" s="29"/>
      <c r="M259" s="34"/>
      <c r="N259" s="34"/>
      <c r="O259" s="34"/>
      <c r="P259" s="34"/>
    </row>
    <row r="260" spans="1:16" x14ac:dyDescent="0.15">
      <c r="A260" s="34"/>
      <c r="B260" s="34"/>
      <c r="C260" s="34"/>
      <c r="D260" s="34"/>
      <c r="E260" s="29" t="s">
        <v>842</v>
      </c>
      <c r="F260" s="31" t="s">
        <v>843</v>
      </c>
      <c r="G260" s="29"/>
      <c r="H260" s="29"/>
      <c r="M260" s="34"/>
      <c r="N260" s="34"/>
      <c r="O260" s="34"/>
      <c r="P260" s="34"/>
    </row>
    <row r="261" spans="1:16" x14ac:dyDescent="0.15">
      <c r="A261" s="34"/>
      <c r="B261" s="34"/>
      <c r="C261" s="34"/>
      <c r="D261" s="34"/>
      <c r="E261" s="29" t="s">
        <v>844</v>
      </c>
      <c r="F261" s="31" t="s">
        <v>845</v>
      </c>
      <c r="G261" s="29"/>
      <c r="H261" s="29"/>
      <c r="M261" s="34"/>
      <c r="N261" s="34"/>
      <c r="O261" s="34"/>
      <c r="P261" s="34"/>
    </row>
    <row r="262" spans="1:16" x14ac:dyDescent="0.15">
      <c r="A262" s="34"/>
      <c r="B262" s="34"/>
      <c r="C262" s="34"/>
      <c r="D262" s="34"/>
      <c r="E262" s="29" t="s">
        <v>846</v>
      </c>
      <c r="F262" s="31" t="s">
        <v>847</v>
      </c>
      <c r="G262" s="29"/>
      <c r="H262" s="29"/>
      <c r="M262" s="34"/>
      <c r="N262" s="34"/>
      <c r="O262" s="34"/>
      <c r="P262" s="34"/>
    </row>
    <row r="263" spans="1:16" x14ac:dyDescent="0.15">
      <c r="A263" s="34"/>
      <c r="B263" s="34"/>
      <c r="C263" s="34"/>
      <c r="D263" s="34"/>
      <c r="E263" s="29" t="s">
        <v>848</v>
      </c>
      <c r="F263" s="31" t="s">
        <v>849</v>
      </c>
      <c r="G263" s="29"/>
      <c r="H263" s="29"/>
      <c r="M263" s="34"/>
      <c r="N263" s="34"/>
      <c r="O263" s="34"/>
      <c r="P263" s="34"/>
    </row>
    <row r="264" spans="1:16" x14ac:dyDescent="0.15">
      <c r="A264" s="34"/>
      <c r="B264" s="34"/>
      <c r="C264" s="34"/>
      <c r="D264" s="34"/>
      <c r="E264" s="29" t="s">
        <v>850</v>
      </c>
      <c r="F264" s="31" t="s">
        <v>978</v>
      </c>
      <c r="G264" s="29"/>
      <c r="H264" s="29"/>
      <c r="M264" s="34"/>
      <c r="N264" s="34"/>
      <c r="O264" s="34"/>
      <c r="P264" s="34"/>
    </row>
    <row r="265" spans="1:16" x14ac:dyDescent="0.15">
      <c r="A265" s="34"/>
      <c r="B265" s="34"/>
      <c r="C265" s="34"/>
      <c r="D265" s="34"/>
      <c r="E265" s="29" t="s">
        <v>851</v>
      </c>
      <c r="F265" s="31"/>
      <c r="G265" s="29"/>
      <c r="H265" s="29"/>
      <c r="M265" s="34"/>
      <c r="N265" s="34"/>
      <c r="O265" s="34"/>
      <c r="P265" s="34"/>
    </row>
    <row r="266" spans="1:16" x14ac:dyDescent="0.15">
      <c r="A266" s="34"/>
      <c r="B266" s="34"/>
      <c r="C266" s="34"/>
      <c r="D266" s="34"/>
      <c r="E266" s="29" t="s">
        <v>852</v>
      </c>
      <c r="F266" s="31" t="s">
        <v>853</v>
      </c>
      <c r="G266" s="29"/>
      <c r="H266" s="29" t="s">
        <v>854</v>
      </c>
      <c r="M266" s="34"/>
      <c r="N266" s="34"/>
      <c r="O266" s="34"/>
      <c r="P266" s="34"/>
    </row>
    <row r="267" spans="1:16" x14ac:dyDescent="0.15">
      <c r="A267" s="34"/>
      <c r="B267" s="34"/>
      <c r="C267" s="34"/>
      <c r="D267" s="34"/>
      <c r="E267" s="29" t="s">
        <v>855</v>
      </c>
      <c r="F267" s="31" t="s">
        <v>856</v>
      </c>
      <c r="G267" s="29"/>
      <c r="H267" s="29"/>
      <c r="M267" s="34"/>
      <c r="N267" s="34"/>
      <c r="O267" s="34"/>
      <c r="P267" s="34"/>
    </row>
    <row r="268" spans="1:16" x14ac:dyDescent="0.15">
      <c r="A268" s="34"/>
      <c r="B268" s="34"/>
      <c r="C268" s="34"/>
      <c r="D268" s="34"/>
      <c r="E268" s="31" t="s">
        <v>857</v>
      </c>
      <c r="F268" s="31" t="s">
        <v>858</v>
      </c>
      <c r="G268" s="29"/>
      <c r="H268" s="29"/>
      <c r="M268" s="34"/>
      <c r="N268" s="34"/>
      <c r="O268" s="34"/>
      <c r="P268" s="34"/>
    </row>
    <row r="269" spans="1:16" x14ac:dyDescent="0.15">
      <c r="A269" s="34"/>
      <c r="B269" s="34"/>
      <c r="C269" s="34"/>
      <c r="D269" s="34"/>
      <c r="E269" s="31" t="s">
        <v>859</v>
      </c>
      <c r="F269" s="31"/>
      <c r="G269" s="29"/>
      <c r="H269" s="29"/>
      <c r="M269" s="34"/>
      <c r="N269" s="34"/>
      <c r="O269" s="34"/>
      <c r="P269" s="34"/>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AO101"/>
  <sheetViews>
    <sheetView topLeftCell="A72" zoomScaleNormal="100" workbookViewId="0">
      <selection activeCell="B100" sqref="B100"/>
    </sheetView>
  </sheetViews>
  <sheetFormatPr defaultColWidth="7.375" defaultRowHeight="13.5" x14ac:dyDescent="0.15"/>
  <cols>
    <col min="1" max="1" width="15.875" customWidth="1"/>
    <col min="21" max="21" width="9" bestFit="1" customWidth="1"/>
    <col min="27" max="27" width="9.25" customWidth="1"/>
    <col min="28" max="28" width="8.125" bestFit="1" customWidth="1"/>
    <col min="31" max="31" width="8.5" customWidth="1"/>
    <col min="33" max="33" width="10.5" bestFit="1" customWidth="1"/>
    <col min="34" max="34" width="10.875" customWidth="1"/>
    <col min="35" max="36" width="10.5" bestFit="1" customWidth="1"/>
    <col min="37" max="37" width="11.75" customWidth="1"/>
    <col min="38" max="38" width="17.625" bestFit="1" customWidth="1"/>
    <col min="39" max="39" width="10.5" bestFit="1" customWidth="1"/>
    <col min="40" max="40" width="15.625" bestFit="1" customWidth="1"/>
    <col min="41" max="41" width="11.625" bestFit="1" customWidth="1"/>
  </cols>
  <sheetData>
    <row r="1" spans="1:41" ht="14.25" thickBot="1" x14ac:dyDescent="0.2">
      <c r="A1" s="38" t="s">
        <v>860</v>
      </c>
      <c r="B1" s="39"/>
      <c r="U1" s="40" t="s">
        <v>0</v>
      </c>
      <c r="V1" s="41" t="s">
        <v>861</v>
      </c>
      <c r="W1" s="41" t="s">
        <v>862</v>
      </c>
      <c r="X1" s="41" t="s">
        <v>863</v>
      </c>
      <c r="Y1" s="41" t="s">
        <v>864</v>
      </c>
      <c r="Z1" s="41" t="s">
        <v>865</v>
      </c>
      <c r="AB1" s="42" t="s">
        <v>866</v>
      </c>
      <c r="AC1" s="43"/>
      <c r="AD1" s="39"/>
      <c r="AE1" s="39"/>
      <c r="AF1" s="39"/>
      <c r="AH1" s="44" t="s">
        <v>867</v>
      </c>
      <c r="AI1" s="45"/>
      <c r="AK1" s="40" t="s">
        <v>868</v>
      </c>
      <c r="AL1" s="46" t="s">
        <v>869</v>
      </c>
      <c r="AM1" s="40" t="s">
        <v>870</v>
      </c>
    </row>
    <row r="2" spans="1:41" ht="15" thickTop="1" thickBot="1" x14ac:dyDescent="0.2">
      <c r="A2" s="472" t="s">
        <v>861</v>
      </c>
      <c r="B2" s="469" t="s">
        <v>0</v>
      </c>
      <c r="C2" s="470"/>
      <c r="D2" s="470"/>
      <c r="E2" s="470"/>
      <c r="F2" s="470"/>
      <c r="G2" s="471"/>
      <c r="I2" s="47"/>
      <c r="U2" s="48">
        <v>1</v>
      </c>
      <c r="V2" s="48"/>
      <c r="W2" s="48" t="str">
        <f>IF(志願書!M4&lt;&gt;"",IF(志願書!O4&lt;&gt;"",IF(志願書!Q4&lt;&gt;"",志願書!M4 &amp; 志願書!O4 &amp; 志願書!Q4,"NULL"),"NULL"),"NULL")</f>
        <v>NULL</v>
      </c>
      <c r="X2" s="48"/>
      <c r="Y2" s="48"/>
      <c r="Z2" s="48"/>
      <c r="AB2" s="49" t="s">
        <v>871</v>
      </c>
      <c r="AC2" s="48" t="str">
        <f>志願書!K26 &amp; 志願書!M26</f>
        <v/>
      </c>
      <c r="AD2" s="50"/>
      <c r="AE2" s="50"/>
      <c r="AF2" s="50"/>
      <c r="AH2" s="51" t="s">
        <v>51</v>
      </c>
      <c r="AI2" s="48" t="b">
        <v>0</v>
      </c>
      <c r="AK2" s="52">
        <v>46113</v>
      </c>
      <c r="AL2" s="53" t="str">
        <f>IF(ISERROR(DATEVALUE(AL3)),"",DATEVALUE(AL3))</f>
        <v/>
      </c>
      <c r="AM2" s="51" t="str">
        <f>IF(VALUE_BIRTHDAY&lt;&gt;"",DATEDIF(VALUE_BIRTHDAY,VARUE_BIRTDAY_BASEDATE,"Y"),"")</f>
        <v/>
      </c>
      <c r="AN2" s="51" t="str">
        <f>IF(LEN(AM2)&gt;1,MID($AM2,1,1),"")</f>
        <v/>
      </c>
      <c r="AO2" s="51" t="str">
        <f>IF(LEN(AM2)&gt;1,MID($AM2,2,1),"")</f>
        <v/>
      </c>
    </row>
    <row r="3" spans="1:41" ht="14.25" thickTop="1" x14ac:dyDescent="0.15">
      <c r="A3" s="473"/>
      <c r="B3" s="54" t="s">
        <v>964</v>
      </c>
      <c r="C3" s="54">
        <f>志願書!C4</f>
        <v>0</v>
      </c>
      <c r="D3" s="54">
        <f>志願書!C5</f>
        <v>0</v>
      </c>
      <c r="E3" s="54">
        <f>志願書!C6</f>
        <v>0</v>
      </c>
      <c r="F3" s="54">
        <f>志願書!C7</f>
        <v>0</v>
      </c>
      <c r="G3" s="54">
        <f>志願書!C8</f>
        <v>0</v>
      </c>
      <c r="H3" s="55" t="s">
        <v>872</v>
      </c>
      <c r="I3" s="56"/>
      <c r="AB3" s="41" t="s">
        <v>873</v>
      </c>
      <c r="AC3" s="48" t="str">
        <f>志願書!C35 &amp; 志願書!D35&amp; 志願書!E35 &amp;志願書!F35</f>
        <v/>
      </c>
      <c r="AD3" s="50"/>
      <c r="AE3" s="50"/>
      <c r="AF3" s="50"/>
      <c r="AH3" s="51" t="s">
        <v>52</v>
      </c>
      <c r="AI3" s="48" t="b">
        <v>0</v>
      </c>
      <c r="AK3" s="57">
        <v>46113</v>
      </c>
      <c r="AL3" s="57" t="str">
        <f>VALUE_ERANAME&amp;志願書!Z20&amp;志願書!AA20&amp;"年"&amp;志願書!AB20&amp;志願書!AC20&amp;"月"&amp;志願書!AD20&amp;志願書!AE20&amp;"日"</f>
        <v>年月日</v>
      </c>
    </row>
    <row r="4" spans="1:41" x14ac:dyDescent="0.15">
      <c r="A4" s="58" t="s">
        <v>874</v>
      </c>
      <c r="B4" s="59" t="s">
        <v>875</v>
      </c>
      <c r="C4" s="59" t="s">
        <v>876</v>
      </c>
      <c r="D4" s="59" t="s">
        <v>875</v>
      </c>
      <c r="E4" s="59" t="s">
        <v>875</v>
      </c>
      <c r="F4" s="59" t="s">
        <v>876</v>
      </c>
      <c r="G4" s="59" t="s">
        <v>876</v>
      </c>
      <c r="H4" s="51">
        <v>5</v>
      </c>
      <c r="AB4" s="41" t="s">
        <v>877</v>
      </c>
      <c r="AC4" s="48" t="str">
        <f>志願書!U44 &amp; 志願書!V44</f>
        <v/>
      </c>
      <c r="AD4" s="50"/>
      <c r="AE4" s="50"/>
      <c r="AF4" s="50"/>
      <c r="AL4" s="57"/>
    </row>
    <row r="5" spans="1:41" x14ac:dyDescent="0.15">
      <c r="A5" s="58" t="s">
        <v>878</v>
      </c>
      <c r="B5" s="59" t="s">
        <v>875</v>
      </c>
      <c r="C5" s="59"/>
      <c r="D5" s="59"/>
      <c r="E5" s="59"/>
      <c r="F5" s="59" t="s">
        <v>876</v>
      </c>
      <c r="G5" s="59" t="s">
        <v>876</v>
      </c>
      <c r="H5" s="51">
        <v>9</v>
      </c>
      <c r="AB5" s="41" t="s">
        <v>879</v>
      </c>
      <c r="AC5" s="48" t="str">
        <f>志願書!W44 &amp;志願書!X44</f>
        <v/>
      </c>
      <c r="AD5" s="50"/>
      <c r="AE5" s="50"/>
      <c r="AF5" s="50"/>
      <c r="AH5" s="60" t="s">
        <v>880</v>
      </c>
      <c r="AI5" s="45"/>
      <c r="AK5" s="61" t="s">
        <v>881</v>
      </c>
      <c r="AL5" s="474" t="s">
        <v>882</v>
      </c>
      <c r="AM5" s="475"/>
      <c r="AN5" s="474" t="s">
        <v>883</v>
      </c>
      <c r="AO5" s="475"/>
    </row>
    <row r="6" spans="1:41" x14ac:dyDescent="0.15">
      <c r="A6" s="58" t="s">
        <v>884</v>
      </c>
      <c r="B6" s="59" t="s">
        <v>876</v>
      </c>
      <c r="C6" s="59"/>
      <c r="D6" s="59"/>
      <c r="E6" s="59"/>
      <c r="F6" s="59" t="s">
        <v>876</v>
      </c>
      <c r="G6" s="59" t="s">
        <v>876</v>
      </c>
      <c r="H6" s="51">
        <v>13</v>
      </c>
      <c r="U6" s="40" t="s">
        <v>885</v>
      </c>
      <c r="V6" s="40" t="s">
        <v>2</v>
      </c>
      <c r="W6" s="62" t="s">
        <v>886</v>
      </c>
      <c r="X6" s="63" t="s">
        <v>887</v>
      </c>
      <c r="AB6" s="41" t="s">
        <v>888</v>
      </c>
      <c r="AC6" s="48" t="str">
        <f>志願書!C45 &amp;志願書!D45</f>
        <v/>
      </c>
      <c r="AD6" s="50"/>
      <c r="AE6" s="50"/>
      <c r="AF6" s="50"/>
      <c r="AH6" s="51" t="s">
        <v>889</v>
      </c>
      <c r="AI6" s="48" t="b">
        <v>0</v>
      </c>
      <c r="AK6" s="64" t="str">
        <f>IF(ISERROR(DATEVALUE(AK7)),"",DATEVALUE(AK7))</f>
        <v/>
      </c>
      <c r="AL6" t="str">
        <f>VALUE_MENKYOERANAME1&amp;VALUE_MENKYOYEAR1&amp;志願書!$K45&amp;"年"&amp;VALUE_GRADUATIONMONTH1&amp;志願書!$M45&amp;"月01日"</f>
        <v>年月01日</v>
      </c>
      <c r="AM6" s="57" t="str">
        <f>IF(ISERROR(DATEVALUE($AL6)),"",DATEVALUE($AL6))</f>
        <v/>
      </c>
      <c r="AN6" t="str">
        <f>志願書!F55&amp;"年"&amp;志願書!I55&amp;"月"&amp;志願書!L55&amp;"日"</f>
        <v>年月日</v>
      </c>
      <c r="AO6" s="57" t="str">
        <f>IF(ISERROR(DATEVALUE($AN6)),"",DATEVALUE($AN6))</f>
        <v/>
      </c>
    </row>
    <row r="7" spans="1:41" x14ac:dyDescent="0.15">
      <c r="U7" s="48" t="str">
        <f ca="1">IF(COUNTIF(志願書!L18:M23,"○")=1,INDIRECT("志願書Ⅰ!B" &amp; (MATCH("○",志願書!L18:L23,0)+15)),IF(COUNTIF(志願書!L18:M23,"○")&gt;1,"OVER","NULL"))</f>
        <v>NULL</v>
      </c>
      <c r="V7" s="48">
        <v>0</v>
      </c>
      <c r="W7" s="51">
        <v>30</v>
      </c>
      <c r="X7" s="51">
        <v>30</v>
      </c>
      <c r="AB7" s="41" t="s">
        <v>890</v>
      </c>
      <c r="AC7" s="48" t="str">
        <f>志願書!C46 &amp;志願書!D46</f>
        <v/>
      </c>
      <c r="AD7" s="50"/>
      <c r="AE7" s="50"/>
      <c r="AF7" s="50"/>
      <c r="AH7" s="51" t="s">
        <v>891</v>
      </c>
      <c r="AI7" s="48" t="b">
        <v>0</v>
      </c>
      <c r="AK7" s="51" t="str">
        <f>VALUE_GRADUATIONERANAME&amp;VALUE_GRADUATIONYEAR&amp;志願書!N39&amp;"年"&amp;志願書!O39&amp;志願書!P39&amp;"月01日"</f>
        <v>年月01日</v>
      </c>
      <c r="AL7" t="str">
        <f>VALUE_MENKYOERANAME2&amp;VALUE_MENKYOYEAR2&amp;志願書!$K46&amp;"年"&amp;VALUE_GRADUATIONMONTH2&amp;志願書!$M46&amp;"月01日"</f>
        <v>年月01日</v>
      </c>
      <c r="AM7" s="57" t="str">
        <f t="shared" ref="AM7:AM10" si="0">IF(ISERROR(DATEVALUE($AL7)),"",DATEVALUE($AL7))</f>
        <v/>
      </c>
      <c r="AN7" t="str">
        <f>志願書!F56&amp;"年"&amp;志願書!I56&amp;"月"&amp;志願書!L56&amp;"日"</f>
        <v>年月日</v>
      </c>
      <c r="AO7" s="57" t="str">
        <f>IF(ISERROR(DATEVALUE($AN7)),"",DATEVALUE($AN7))</f>
        <v/>
      </c>
    </row>
    <row r="8" spans="1:41" x14ac:dyDescent="0.15">
      <c r="AB8" s="41" t="s">
        <v>892</v>
      </c>
      <c r="AC8" s="48" t="str">
        <f>志願書!C47 &amp;志願書!D47</f>
        <v/>
      </c>
      <c r="AD8" s="50"/>
      <c r="AE8" s="50"/>
      <c r="AF8" s="50"/>
      <c r="AL8" t="str">
        <f>VALUE_MENKYOERANAME3&amp;VALUE_MENKYOYEAR3&amp;志願書!$K47&amp;"年"&amp;VALUE_GRADUATIONMONTH3&amp;志願書!$M47&amp;"月01日"</f>
        <v>年月01日</v>
      </c>
      <c r="AM8" s="57" t="str">
        <f t="shared" si="0"/>
        <v/>
      </c>
    </row>
    <row r="9" spans="1:41" x14ac:dyDescent="0.15">
      <c r="A9" s="38" t="s">
        <v>893</v>
      </c>
      <c r="B9" s="39"/>
      <c r="AB9" s="41" t="s">
        <v>894</v>
      </c>
      <c r="AC9" s="48" t="str">
        <f>志願書!C48 &amp;志願書!D48</f>
        <v/>
      </c>
      <c r="AD9" s="50"/>
      <c r="AE9" s="50"/>
      <c r="AF9" s="50"/>
      <c r="AH9" s="60" t="s">
        <v>895</v>
      </c>
      <c r="AI9" s="45"/>
      <c r="AL9" t="str">
        <f>VALUE_MENKYOERANAME4&amp;VALUE_MENKYOYEAR4&amp;志願書!$K48&amp;"年"&amp;VALUE_GRADUATIONMONTH4&amp;志願書!$M48&amp;"月01日"</f>
        <v>年月01日</v>
      </c>
      <c r="AM9" s="57" t="str">
        <f t="shared" si="0"/>
        <v/>
      </c>
    </row>
    <row r="10" spans="1:41" ht="13.5" customHeight="1" x14ac:dyDescent="0.15">
      <c r="A10" s="476" t="s">
        <v>896</v>
      </c>
      <c r="B10" s="478" t="s">
        <v>0</v>
      </c>
      <c r="C10" s="479"/>
      <c r="D10" s="479"/>
      <c r="E10" s="479"/>
      <c r="F10" s="479"/>
      <c r="G10" s="479"/>
      <c r="H10" s="479"/>
      <c r="I10" s="479"/>
      <c r="J10" s="479"/>
      <c r="K10" s="479"/>
      <c r="L10" s="479"/>
      <c r="M10" s="479"/>
      <c r="N10" s="479"/>
      <c r="O10" s="479"/>
      <c r="P10" s="479"/>
      <c r="Q10" s="479"/>
      <c r="R10" s="479"/>
      <c r="S10" s="479"/>
      <c r="AB10" s="41" t="s">
        <v>897</v>
      </c>
      <c r="AC10" s="48" t="str">
        <f>志願書!C49 &amp;志願書!D49</f>
        <v/>
      </c>
      <c r="AD10" s="50"/>
      <c r="AE10" s="50"/>
      <c r="AF10" s="50"/>
      <c r="AH10" s="51" t="s">
        <v>18</v>
      </c>
      <c r="AI10" s="48" t="b">
        <v>0</v>
      </c>
      <c r="AL10" t="str">
        <f>VALUE_MENKYOERANAME5&amp;VALUE_MENKYOYEAR5&amp;志願書!$K49&amp;"年"&amp;VALUE_GRADUATIONMONTH5&amp;志願書!$M49&amp;"月01日"</f>
        <v>年月01日</v>
      </c>
      <c r="AM10" s="57" t="str">
        <f t="shared" si="0"/>
        <v/>
      </c>
    </row>
    <row r="11" spans="1:41" x14ac:dyDescent="0.15">
      <c r="A11" s="477"/>
      <c r="B11" s="480" t="str">
        <f>B3</f>
        <v>大学３年生等チャレンジ選考</v>
      </c>
      <c r="C11" s="480"/>
      <c r="D11" s="480"/>
      <c r="E11" s="480">
        <f>C3</f>
        <v>0</v>
      </c>
      <c r="F11" s="480"/>
      <c r="G11" s="480"/>
      <c r="H11" s="480">
        <f>D3</f>
        <v>0</v>
      </c>
      <c r="I11" s="480"/>
      <c r="J11" s="480"/>
      <c r="K11" s="481" t="s">
        <v>898</v>
      </c>
      <c r="L11" s="482"/>
      <c r="M11" s="483"/>
      <c r="N11" s="480">
        <f>F3</f>
        <v>0</v>
      </c>
      <c r="O11" s="480"/>
      <c r="P11" s="480"/>
      <c r="Q11" s="480">
        <f>G3</f>
        <v>0</v>
      </c>
      <c r="R11" s="480"/>
      <c r="S11" s="480"/>
      <c r="AB11" s="41" t="s">
        <v>899</v>
      </c>
      <c r="AC11" s="48" t="str">
        <f>志願書!C50 &amp;志願書!D50</f>
        <v/>
      </c>
      <c r="AD11" s="50"/>
      <c r="AE11" s="50"/>
      <c r="AF11" s="50"/>
      <c r="AH11" s="51" t="s">
        <v>33</v>
      </c>
      <c r="AI11" s="48" t="b">
        <v>0</v>
      </c>
      <c r="AL11" t="str">
        <f>VALUE_MENKYOERANAME6&amp;VALUE_MENKYOYEAR6&amp;志願書!$K50&amp;"年"&amp;VALUE_GRADUATIONMONTH6&amp;志願書!$M50&amp;"月01日"</f>
        <v>年月01日</v>
      </c>
      <c r="AM11" s="57" t="str">
        <f>IF(ISERROR(DATEVALUE($AL11)),"",DATEVALUE($AL11))</f>
        <v/>
      </c>
    </row>
    <row r="12" spans="1:41" x14ac:dyDescent="0.15">
      <c r="A12" s="477"/>
      <c r="B12" s="65" t="str">
        <f>A4</f>
        <v>一般</v>
      </c>
      <c r="C12" s="65" t="str">
        <f>A5</f>
        <v>北部</v>
      </c>
      <c r="D12" s="65" t="str">
        <f>A6</f>
        <v>小中連携</v>
      </c>
      <c r="E12" s="65" t="str">
        <f>A4</f>
        <v>一般</v>
      </c>
      <c r="F12" s="65" t="str">
        <f>A5</f>
        <v>北部</v>
      </c>
      <c r="G12" s="65" t="str">
        <f>A6</f>
        <v>小中連携</v>
      </c>
      <c r="H12" s="65" t="str">
        <f>A4</f>
        <v>一般</v>
      </c>
      <c r="I12" s="65" t="str">
        <f>A5</f>
        <v>北部</v>
      </c>
      <c r="J12" s="65" t="str">
        <f>A6</f>
        <v>小中連携</v>
      </c>
      <c r="K12" s="65" t="s">
        <v>900</v>
      </c>
      <c r="L12" s="65" t="s">
        <v>901</v>
      </c>
      <c r="M12" s="65" t="s">
        <v>902</v>
      </c>
      <c r="N12" s="65" t="str">
        <f>A4</f>
        <v>一般</v>
      </c>
      <c r="O12" s="65" t="str">
        <f>A5</f>
        <v>北部</v>
      </c>
      <c r="P12" s="65" t="str">
        <f>A6</f>
        <v>小中連携</v>
      </c>
      <c r="Q12" s="65" t="str">
        <f>A4</f>
        <v>一般</v>
      </c>
      <c r="R12" s="65" t="str">
        <f>A5</f>
        <v>北部</v>
      </c>
      <c r="S12" s="65" t="str">
        <f>A6</f>
        <v>小中連携</v>
      </c>
      <c r="AB12" s="41" t="s">
        <v>903</v>
      </c>
      <c r="AC12" s="48" t="str">
        <f>志願書!C51 &amp;志願書!D51</f>
        <v/>
      </c>
      <c r="AD12" s="50"/>
      <c r="AE12" s="50"/>
      <c r="AF12" s="50"/>
      <c r="AL12" t="str">
        <f>VALUE_MENKYOERANAME7&amp;VALUE_MENKYOYEAR7&amp;志願書!$K51&amp;"年"&amp;VALUE_GRADUATIONMONTH7&amp;志願書!$M51&amp;"月01日"</f>
        <v>年月01日</v>
      </c>
      <c r="AM12" s="57" t="str">
        <f>IF(ISERROR(DATEVALUE($AL12)),"",DATEVALUE($AL12))</f>
        <v/>
      </c>
    </row>
    <row r="13" spans="1:41" x14ac:dyDescent="0.15">
      <c r="A13" s="58" t="s">
        <v>904</v>
      </c>
      <c r="B13" s="59" t="s">
        <v>875</v>
      </c>
      <c r="C13" s="59"/>
      <c r="D13" s="59"/>
      <c r="E13" s="59"/>
      <c r="F13" s="59"/>
      <c r="G13" s="59"/>
      <c r="H13" s="59"/>
      <c r="I13" s="59"/>
      <c r="J13" s="59"/>
      <c r="K13" s="59"/>
      <c r="L13" s="59"/>
      <c r="M13" s="59"/>
      <c r="N13" s="59"/>
      <c r="O13" s="59"/>
      <c r="P13" s="59"/>
      <c r="Q13" s="59"/>
      <c r="R13" s="59"/>
      <c r="S13" s="59"/>
      <c r="AB13" s="41" t="s">
        <v>905</v>
      </c>
      <c r="AC13" s="48" t="str">
        <f>志願書!S45 &amp; 志願書!T45</f>
        <v/>
      </c>
      <c r="AD13" s="50"/>
      <c r="AE13" s="50"/>
      <c r="AF13" s="50"/>
    </row>
    <row r="14" spans="1:41" x14ac:dyDescent="0.15">
      <c r="A14" s="58" t="s">
        <v>906</v>
      </c>
      <c r="B14" s="59" t="s">
        <v>875</v>
      </c>
      <c r="C14" s="59"/>
      <c r="D14" s="59"/>
      <c r="E14" s="59"/>
      <c r="F14" s="59"/>
      <c r="G14" s="59"/>
      <c r="H14" s="59"/>
      <c r="I14" s="59"/>
      <c r="J14" s="59"/>
      <c r="K14" s="59"/>
      <c r="L14" s="59"/>
      <c r="M14" s="59"/>
      <c r="N14" s="59"/>
      <c r="O14" s="59"/>
      <c r="P14" s="59"/>
      <c r="Q14" s="59"/>
      <c r="R14" s="59"/>
      <c r="S14" s="59"/>
      <c r="AB14" s="41" t="s">
        <v>907</v>
      </c>
      <c r="AC14" s="48" t="str">
        <f>志願書!S46 &amp; 志願書!T46</f>
        <v/>
      </c>
      <c r="AD14" s="50"/>
      <c r="AE14" s="50"/>
      <c r="AF14" s="50"/>
      <c r="AK14" s="466" t="s">
        <v>908</v>
      </c>
      <c r="AL14" s="466"/>
      <c r="AM14" s="466" t="s">
        <v>909</v>
      </c>
      <c r="AN14" s="466"/>
    </row>
    <row r="15" spans="1:41" x14ac:dyDescent="0.15">
      <c r="A15" s="58" t="s">
        <v>910</v>
      </c>
      <c r="B15" s="59" t="s">
        <v>875</v>
      </c>
      <c r="C15" s="59"/>
      <c r="D15" s="59"/>
      <c r="E15" s="59"/>
      <c r="F15" s="59"/>
      <c r="G15" s="59"/>
      <c r="H15" s="59"/>
      <c r="I15" s="59"/>
      <c r="J15" s="59"/>
      <c r="K15" s="59"/>
      <c r="L15" s="59"/>
      <c r="M15" s="59"/>
      <c r="N15" s="59"/>
      <c r="O15" s="59"/>
      <c r="P15" s="59"/>
      <c r="Q15" s="59"/>
      <c r="R15" s="59"/>
      <c r="S15" s="59"/>
      <c r="AB15" s="41" t="s">
        <v>911</v>
      </c>
      <c r="AC15" s="48" t="str">
        <f>志願書!S47 &amp; 志願書!T47</f>
        <v/>
      </c>
      <c r="AD15" s="50"/>
      <c r="AE15" s="50"/>
      <c r="AF15" s="50"/>
      <c r="AK15" s="51" t="s">
        <v>967</v>
      </c>
      <c r="AL15" s="64" t="str">
        <f>IF(ISERROR(DATEVALUE($AK15)),"",DATEVALUE($AK15))</f>
        <v/>
      </c>
      <c r="AM15" s="51" t="s">
        <v>967</v>
      </c>
      <c r="AN15" s="64" t="str">
        <f>IF(ISERROR(DATEVALUE($AM15)),"",DATEVALUE($AM15))</f>
        <v/>
      </c>
      <c r="AO15" t="str">
        <f>IF(AND($AL15&lt;&gt;"",$AN15&lt;&gt;""),DATEDIF($AL15,$AN15,"Y"),"")</f>
        <v/>
      </c>
    </row>
    <row r="16" spans="1:41" x14ac:dyDescent="0.15">
      <c r="A16" s="58" t="s">
        <v>912</v>
      </c>
      <c r="B16" s="59" t="s">
        <v>875</v>
      </c>
      <c r="C16" s="59"/>
      <c r="D16" s="59"/>
      <c r="E16" s="59"/>
      <c r="F16" s="59"/>
      <c r="G16" s="59"/>
      <c r="H16" s="59"/>
      <c r="I16" s="59"/>
      <c r="J16" s="59"/>
      <c r="K16" s="59"/>
      <c r="L16" s="59"/>
      <c r="M16" s="59"/>
      <c r="N16" s="59"/>
      <c r="O16" s="59"/>
      <c r="P16" s="59"/>
      <c r="Q16" s="59"/>
      <c r="R16" s="59"/>
      <c r="S16" s="59"/>
      <c r="AB16" s="41" t="s">
        <v>913</v>
      </c>
      <c r="AC16" s="48" t="str">
        <f>志願書!U45 &amp;志願書!V45</f>
        <v/>
      </c>
      <c r="AD16" s="50"/>
      <c r="AE16" s="50"/>
      <c r="AF16" s="50"/>
      <c r="AK16" s="51" t="s">
        <v>967</v>
      </c>
      <c r="AL16" s="64" t="str">
        <f>IF(ISERROR(DATEVALUE($AK16)),"",DATEVALUE($AK16))</f>
        <v/>
      </c>
      <c r="AM16" s="51" t="s">
        <v>967</v>
      </c>
      <c r="AN16" s="64" t="str">
        <f>IF(ISERROR(DATEVALUE($AM16)),"",DATEVALUE($AM16))</f>
        <v/>
      </c>
      <c r="AO16" t="str">
        <f>IF(AND($AL16&lt;&gt;"",$AN16&lt;&gt;""),DATEDIF($AL16,$AN16,"Y"),"")</f>
        <v/>
      </c>
    </row>
    <row r="17" spans="1:41" x14ac:dyDescent="0.15">
      <c r="A17" s="58" t="s">
        <v>914</v>
      </c>
      <c r="B17" s="59" t="s">
        <v>875</v>
      </c>
      <c r="C17" s="59"/>
      <c r="D17" s="59"/>
      <c r="E17" s="59"/>
      <c r="F17" s="59"/>
      <c r="G17" s="59"/>
      <c r="H17" s="59"/>
      <c r="I17" s="59"/>
      <c r="J17" s="59"/>
      <c r="K17" s="59"/>
      <c r="L17" s="59"/>
      <c r="M17" s="59"/>
      <c r="N17" s="59"/>
      <c r="O17" s="59"/>
      <c r="P17" s="59"/>
      <c r="Q17" s="59"/>
      <c r="R17" s="59"/>
      <c r="S17" s="59"/>
      <c r="AB17" s="41" t="s">
        <v>915</v>
      </c>
      <c r="AC17" s="48" t="str">
        <f>志願書!U46 &amp;志願書!V46</f>
        <v/>
      </c>
      <c r="AD17" s="50"/>
      <c r="AE17" s="50"/>
      <c r="AF17" s="50"/>
      <c r="AK17" s="51" t="s">
        <v>967</v>
      </c>
      <c r="AL17" s="64" t="str">
        <f>IF(ISERROR(DATEVALUE($AK17)),"",DATEVALUE($AK17))</f>
        <v/>
      </c>
      <c r="AM17" s="51" t="s">
        <v>967</v>
      </c>
      <c r="AN17" s="64" t="str">
        <f>IF(ISERROR(DATEVALUE($AM17)),"",DATEVALUE($AM17))</f>
        <v/>
      </c>
      <c r="AO17" t="str">
        <f>IF(AND($AL17&lt;&gt;"",$AN17&lt;&gt;""),DATEDIF($AL17,$AN17,"Y"),"")</f>
        <v/>
      </c>
    </row>
    <row r="18" spans="1:41" x14ac:dyDescent="0.15">
      <c r="A18" s="58" t="s">
        <v>916</v>
      </c>
      <c r="B18" s="59" t="s">
        <v>875</v>
      </c>
      <c r="C18" s="59"/>
      <c r="D18" s="59"/>
      <c r="E18" s="59"/>
      <c r="F18" s="59"/>
      <c r="G18" s="59"/>
      <c r="H18" s="59"/>
      <c r="I18" s="59"/>
      <c r="J18" s="59"/>
      <c r="K18" s="59"/>
      <c r="L18" s="59"/>
      <c r="M18" s="59"/>
      <c r="N18" s="59"/>
      <c r="O18" s="59"/>
      <c r="P18" s="59"/>
      <c r="Q18" s="59"/>
      <c r="R18" s="59"/>
      <c r="S18" s="59"/>
      <c r="AB18" s="41" t="s">
        <v>917</v>
      </c>
      <c r="AC18" s="48" t="str">
        <f>志願書!U47 &amp;志願書!V47</f>
        <v/>
      </c>
      <c r="AD18" s="50"/>
      <c r="AE18" s="50"/>
      <c r="AF18" s="50"/>
      <c r="AK18" s="51" t="s">
        <v>967</v>
      </c>
      <c r="AL18" s="64" t="str">
        <f>IF(ISERROR(DATEVALUE($AK18)),"",DATEVALUE($AK18))</f>
        <v/>
      </c>
      <c r="AM18" s="51" t="s">
        <v>967</v>
      </c>
      <c r="AN18" s="64" t="str">
        <f>IF(ISERROR(DATEVALUE($AM18)),"",DATEVALUE($AM18))</f>
        <v/>
      </c>
      <c r="AO18" t="str">
        <f>IF(AND($AL18&lt;&gt;"",$AN18&lt;&gt;""),DATEDIF($AL18,$AN18,"Y"),"")</f>
        <v/>
      </c>
    </row>
    <row r="19" spans="1:41" x14ac:dyDescent="0.15">
      <c r="A19" s="58" t="s">
        <v>918</v>
      </c>
      <c r="B19" s="59" t="s">
        <v>875</v>
      </c>
      <c r="C19" s="59"/>
      <c r="D19" s="59"/>
      <c r="E19" s="59"/>
      <c r="F19" s="59"/>
      <c r="G19" s="59"/>
      <c r="H19" s="59"/>
      <c r="I19" s="59"/>
      <c r="J19" s="59"/>
      <c r="K19" s="59"/>
      <c r="L19" s="59"/>
      <c r="M19" s="59"/>
      <c r="N19" s="59"/>
      <c r="O19" s="59"/>
      <c r="P19" s="59"/>
      <c r="Q19" s="59"/>
      <c r="R19" s="59"/>
      <c r="S19" s="59"/>
      <c r="AB19" s="41" t="s">
        <v>919</v>
      </c>
      <c r="AC19" s="48" t="str">
        <f ca="1">IF(COUNTIF(志願書!AE42:AE45,"○")=1,INDIRECT("志願書Ⅰ!AC" &amp; (MATCH("○",志願書!AE42:AE45,0)+37)),IF(COUNTIF(志願書!AE42:AE45,"○")&gt;1,"OVER","NULL"))</f>
        <v>NULL</v>
      </c>
      <c r="AD19" s="50"/>
      <c r="AE19" s="50"/>
      <c r="AF19" s="50"/>
      <c r="AK19" s="51" t="s">
        <v>967</v>
      </c>
      <c r="AL19" s="64" t="str">
        <f>IF(ISERROR(DATEVALUE($AK19)),"",DATEVALUE($AK19))</f>
        <v/>
      </c>
      <c r="AM19" s="51" t="s">
        <v>967</v>
      </c>
      <c r="AN19" s="64" t="str">
        <f>IF(ISERROR(DATEVALUE($AM19)),"",DATEVALUE($AM19))</f>
        <v/>
      </c>
      <c r="AO19" t="str">
        <f>IF(AND($AL19&lt;&gt;"",$AN19&lt;&gt;""),DATEDIF($AL19,$AN19,"Y"),"")</f>
        <v/>
      </c>
    </row>
    <row r="20" spans="1:41" x14ac:dyDescent="0.15">
      <c r="A20" s="58" t="s">
        <v>920</v>
      </c>
      <c r="B20" s="59" t="s">
        <v>875</v>
      </c>
      <c r="C20" s="59"/>
      <c r="D20" s="59"/>
      <c r="E20" s="59"/>
      <c r="F20" s="59"/>
      <c r="G20" s="59"/>
      <c r="H20" s="59"/>
      <c r="I20" s="59"/>
      <c r="J20" s="59"/>
      <c r="K20" s="59"/>
      <c r="L20" s="59"/>
      <c r="M20" s="59"/>
      <c r="N20" s="59"/>
      <c r="O20" s="59"/>
      <c r="P20" s="59"/>
      <c r="Q20" s="59"/>
      <c r="R20" s="59"/>
      <c r="S20" s="59"/>
      <c r="AK20" s="51" t="s">
        <v>967</v>
      </c>
      <c r="AL20" s="64" t="str">
        <f t="shared" ref="AL20:AL28" si="1">IF(ISERROR(DATEVALUE($AK20)),"",DATEVALUE($AK20))</f>
        <v/>
      </c>
      <c r="AM20" s="51" t="s">
        <v>967</v>
      </c>
      <c r="AN20" s="64" t="str">
        <f t="shared" ref="AN20:AN28" si="2">IF(ISERROR(DATEVALUE($AM20)),"",DATEVALUE($AM20))</f>
        <v/>
      </c>
      <c r="AO20" t="str">
        <f t="shared" ref="AO20:AO28" si="3">IF(AND($AL20&lt;&gt;"",$AN20&lt;&gt;""),DATEDIF($AL20,$AN20,"Y"),"")</f>
        <v/>
      </c>
    </row>
    <row r="21" spans="1:41" x14ac:dyDescent="0.15">
      <c r="A21" s="58" t="s">
        <v>921</v>
      </c>
      <c r="B21" s="59" t="s">
        <v>875</v>
      </c>
      <c r="C21" s="59"/>
      <c r="D21" s="59"/>
      <c r="E21" s="59"/>
      <c r="F21" s="59"/>
      <c r="G21" s="59"/>
      <c r="H21" s="59"/>
      <c r="I21" s="59"/>
      <c r="J21" s="59"/>
      <c r="K21" s="59"/>
      <c r="L21" s="59"/>
      <c r="M21" s="59"/>
      <c r="N21" s="59"/>
      <c r="O21" s="59"/>
      <c r="P21" s="59"/>
      <c r="Q21" s="59"/>
      <c r="R21" s="59"/>
      <c r="S21" s="59"/>
      <c r="AK21" s="51" t="s">
        <v>967</v>
      </c>
      <c r="AL21" s="64" t="str">
        <f t="shared" si="1"/>
        <v/>
      </c>
      <c r="AM21" s="51" t="s">
        <v>967</v>
      </c>
      <c r="AN21" s="64" t="str">
        <f t="shared" si="2"/>
        <v/>
      </c>
      <c r="AO21" t="str">
        <f t="shared" si="3"/>
        <v/>
      </c>
    </row>
    <row r="22" spans="1:41" x14ac:dyDescent="0.15">
      <c r="A22" s="58" t="s">
        <v>922</v>
      </c>
      <c r="B22" s="59" t="s">
        <v>875</v>
      </c>
      <c r="C22" s="59"/>
      <c r="D22" s="59"/>
      <c r="E22" s="59"/>
      <c r="F22" s="59"/>
      <c r="G22" s="59"/>
      <c r="H22" s="59"/>
      <c r="I22" s="59"/>
      <c r="J22" s="59"/>
      <c r="K22" s="59"/>
      <c r="L22" s="59"/>
      <c r="M22" s="59"/>
      <c r="N22" s="59"/>
      <c r="O22" s="59"/>
      <c r="P22" s="59"/>
      <c r="Q22" s="59"/>
      <c r="R22" s="59"/>
      <c r="S22" s="59"/>
      <c r="Z22" s="66" t="s">
        <v>923</v>
      </c>
      <c r="AA22" s="66" t="s">
        <v>924</v>
      </c>
      <c r="AB22" s="66" t="s">
        <v>925</v>
      </c>
      <c r="AC22" s="66" t="s">
        <v>926</v>
      </c>
      <c r="AD22" s="66" t="s">
        <v>927</v>
      </c>
      <c r="AE22" s="66" t="s">
        <v>928</v>
      </c>
      <c r="AF22" s="66" t="s">
        <v>929</v>
      </c>
      <c r="AG22" s="66" t="s">
        <v>930</v>
      </c>
      <c r="AK22" s="51" t="s">
        <v>967</v>
      </c>
      <c r="AL22" s="64" t="str">
        <f t="shared" si="1"/>
        <v/>
      </c>
      <c r="AM22" s="51" t="s">
        <v>967</v>
      </c>
      <c r="AN22" s="64" t="str">
        <f t="shared" si="2"/>
        <v/>
      </c>
      <c r="AO22" t="str">
        <f t="shared" si="3"/>
        <v/>
      </c>
    </row>
    <row r="23" spans="1:41" x14ac:dyDescent="0.15">
      <c r="A23" s="58" t="s">
        <v>931</v>
      </c>
      <c r="B23" s="59" t="s">
        <v>875</v>
      </c>
      <c r="C23" s="59"/>
      <c r="D23" s="59"/>
      <c r="E23" s="59"/>
      <c r="F23" s="59"/>
      <c r="G23" s="59"/>
      <c r="H23" s="59"/>
      <c r="I23" s="59"/>
      <c r="J23" s="59"/>
      <c r="K23" s="59"/>
      <c r="L23" s="59"/>
      <c r="M23" s="59"/>
      <c r="N23" s="59"/>
      <c r="O23" s="59"/>
      <c r="P23" s="59"/>
      <c r="Q23" s="59"/>
      <c r="R23" s="59"/>
      <c r="S23" s="59"/>
      <c r="Z23" s="67">
        <f>MATCH(VALUE_SENKOKUBUN,Z24:Z29,0)</f>
        <v>1</v>
      </c>
      <c r="AA23" s="67">
        <f ca="1">OFFSET(AA23,Z23,0)</f>
        <v>0</v>
      </c>
      <c r="AB23" s="67">
        <f ca="1">MATCH(AA23,B3:G3,0)-1</f>
        <v>1</v>
      </c>
      <c r="AC23" s="67" t="e">
        <f ca="1">IF(VALUE_KOSHUKYOKA1&lt;&gt;"",MATCH(VALUE_KOSHUKYOKA1,OFFSET(A13,0,0,W7,1),0)-1,"")</f>
        <v>#N/A</v>
      </c>
      <c r="AD23" s="67">
        <f>IF(VALUE_KOSHUKYOKA1&lt;&gt;"",(Z23-1)*3,"")</f>
        <v>0</v>
      </c>
      <c r="AE23" s="67" t="str">
        <f>IF(AE24&lt;&gt;"",(Z23-1)*3+MATCH(AE24,H4:H6,0),"")</f>
        <v/>
      </c>
      <c r="AF23" s="67" t="str">
        <f ca="1">IF(VALUE_KOSHUKYOKA2&lt;&gt;"",MATCH(VALUE_KOSHUKYOKA2,OFFSET(A48,0,0,X7,1),0)-1,"")</f>
        <v/>
      </c>
      <c r="AG23" s="67"/>
      <c r="AK23" s="51" t="s">
        <v>967</v>
      </c>
      <c r="AL23" s="64" t="str">
        <f t="shared" si="1"/>
        <v/>
      </c>
      <c r="AM23" s="51" t="s">
        <v>967</v>
      </c>
      <c r="AN23" s="64" t="str">
        <f t="shared" si="2"/>
        <v/>
      </c>
      <c r="AO23" t="str">
        <f t="shared" si="3"/>
        <v/>
      </c>
    </row>
    <row r="24" spans="1:41" x14ac:dyDescent="0.15">
      <c r="A24" s="58" t="s">
        <v>932</v>
      </c>
      <c r="B24" s="59" t="s">
        <v>875</v>
      </c>
      <c r="C24" s="59"/>
      <c r="D24" s="59"/>
      <c r="E24" s="59"/>
      <c r="F24" s="59"/>
      <c r="G24" s="59"/>
      <c r="H24" s="59"/>
      <c r="I24" s="59"/>
      <c r="J24" s="59"/>
      <c r="K24" s="59"/>
      <c r="L24" s="59"/>
      <c r="M24" s="59"/>
      <c r="N24" s="59"/>
      <c r="O24" s="59"/>
      <c r="P24" s="59"/>
      <c r="Q24" s="59"/>
      <c r="R24" s="59"/>
      <c r="S24" s="59"/>
      <c r="Z24">
        <v>1</v>
      </c>
      <c r="AA24">
        <f>志願書!C3</f>
        <v>0</v>
      </c>
      <c r="AD24">
        <f>IF(VALUE_SHIGANKUBUN=99,9,VALUE_SHIGANKUBUN)</f>
        <v>0</v>
      </c>
      <c r="AE24" t="str">
        <f>IF(VALUE_SHIGANKUBUN=99,14,"")</f>
        <v/>
      </c>
      <c r="AK24" s="51" t="s">
        <v>967</v>
      </c>
      <c r="AL24" s="64" t="str">
        <f t="shared" si="1"/>
        <v/>
      </c>
      <c r="AM24" s="51" t="s">
        <v>967</v>
      </c>
      <c r="AN24" s="64" t="str">
        <f t="shared" si="2"/>
        <v/>
      </c>
      <c r="AO24" t="str">
        <f t="shared" si="3"/>
        <v/>
      </c>
    </row>
    <row r="25" spans="1:41" x14ac:dyDescent="0.15">
      <c r="A25" s="58" t="s">
        <v>933</v>
      </c>
      <c r="B25" s="59" t="s">
        <v>875</v>
      </c>
      <c r="C25" s="59"/>
      <c r="D25" s="59"/>
      <c r="E25" s="59"/>
      <c r="F25" s="59"/>
      <c r="G25" s="59"/>
      <c r="H25" s="59"/>
      <c r="I25" s="59"/>
      <c r="J25" s="59"/>
      <c r="K25" s="59"/>
      <c r="L25" s="59"/>
      <c r="M25" s="59"/>
      <c r="N25" s="59"/>
      <c r="O25" s="59"/>
      <c r="P25" s="59"/>
      <c r="Q25" s="59"/>
      <c r="R25" s="59"/>
      <c r="S25" s="59"/>
      <c r="Z25">
        <v>2</v>
      </c>
      <c r="AA25">
        <f>志願書!C4</f>
        <v>0</v>
      </c>
      <c r="AK25" s="51" t="s">
        <v>967</v>
      </c>
      <c r="AL25" s="64" t="str">
        <f t="shared" si="1"/>
        <v/>
      </c>
      <c r="AM25" s="51" t="s">
        <v>967</v>
      </c>
      <c r="AN25" s="64" t="str">
        <f t="shared" si="2"/>
        <v/>
      </c>
      <c r="AO25" t="str">
        <f t="shared" si="3"/>
        <v/>
      </c>
    </row>
    <row r="26" spans="1:41" x14ac:dyDescent="0.15">
      <c r="A26" s="58" t="s">
        <v>934</v>
      </c>
      <c r="B26" s="59" t="s">
        <v>875</v>
      </c>
      <c r="C26" s="59"/>
      <c r="D26" s="59"/>
      <c r="E26" s="59"/>
      <c r="F26" s="59"/>
      <c r="G26" s="59"/>
      <c r="H26" s="59"/>
      <c r="I26" s="59"/>
      <c r="J26" s="59"/>
      <c r="K26" s="59"/>
      <c r="L26" s="59"/>
      <c r="M26" s="59"/>
      <c r="N26" s="59"/>
      <c r="O26" s="59"/>
      <c r="P26" s="59"/>
      <c r="Q26" s="59"/>
      <c r="R26" s="59"/>
      <c r="S26" s="59"/>
      <c r="Z26">
        <v>3</v>
      </c>
      <c r="AA26">
        <f>志願書!C5</f>
        <v>0</v>
      </c>
      <c r="AK26" s="51" t="s">
        <v>967</v>
      </c>
      <c r="AL26" s="64" t="str">
        <f t="shared" si="1"/>
        <v/>
      </c>
      <c r="AM26" s="51" t="s">
        <v>967</v>
      </c>
      <c r="AN26" s="64" t="str">
        <f t="shared" si="2"/>
        <v/>
      </c>
      <c r="AO26" t="str">
        <f t="shared" si="3"/>
        <v/>
      </c>
    </row>
    <row r="27" spans="1:41" x14ac:dyDescent="0.15">
      <c r="A27" s="58" t="s">
        <v>935</v>
      </c>
      <c r="B27" s="59" t="s">
        <v>875</v>
      </c>
      <c r="C27" s="59"/>
      <c r="D27" s="59"/>
      <c r="E27" s="59"/>
      <c r="F27" s="59"/>
      <c r="G27" s="59"/>
      <c r="H27" s="59"/>
      <c r="I27" s="59"/>
      <c r="J27" s="59"/>
      <c r="K27" s="59"/>
      <c r="L27" s="59"/>
      <c r="M27" s="59"/>
      <c r="N27" s="59"/>
      <c r="O27" s="59"/>
      <c r="P27" s="59"/>
      <c r="Q27" s="59"/>
      <c r="R27" s="59"/>
      <c r="S27" s="59"/>
      <c r="Z27">
        <v>4</v>
      </c>
      <c r="AA27">
        <f>志願書!C6</f>
        <v>0</v>
      </c>
      <c r="AK27" s="51" t="s">
        <v>967</v>
      </c>
      <c r="AL27" s="64" t="str">
        <f t="shared" si="1"/>
        <v/>
      </c>
      <c r="AM27" s="51" t="s">
        <v>967</v>
      </c>
      <c r="AN27" s="64" t="str">
        <f t="shared" si="2"/>
        <v/>
      </c>
      <c r="AO27" t="str">
        <f t="shared" si="3"/>
        <v/>
      </c>
    </row>
    <row r="28" spans="1:41" x14ac:dyDescent="0.15">
      <c r="A28" s="58" t="s">
        <v>936</v>
      </c>
      <c r="B28" s="59" t="s">
        <v>875</v>
      </c>
      <c r="C28" s="59"/>
      <c r="D28" s="59"/>
      <c r="E28" s="59"/>
      <c r="F28" s="59"/>
      <c r="G28" s="59"/>
      <c r="H28" s="59"/>
      <c r="I28" s="59"/>
      <c r="J28" s="59"/>
      <c r="K28" s="59"/>
      <c r="L28" s="59"/>
      <c r="M28" s="59"/>
      <c r="N28" s="59"/>
      <c r="O28" s="59"/>
      <c r="P28" s="59"/>
      <c r="Q28" s="59"/>
      <c r="R28" s="59"/>
      <c r="S28" s="59"/>
      <c r="Z28">
        <v>5</v>
      </c>
      <c r="AA28">
        <f>志願書!C7</f>
        <v>0</v>
      </c>
      <c r="AK28" s="51" t="s">
        <v>967</v>
      </c>
      <c r="AL28" s="64" t="str">
        <f t="shared" si="1"/>
        <v/>
      </c>
      <c r="AM28" s="51" t="s">
        <v>967</v>
      </c>
      <c r="AN28" s="64" t="str">
        <f t="shared" si="2"/>
        <v/>
      </c>
      <c r="AO28" t="str">
        <f t="shared" si="3"/>
        <v/>
      </c>
    </row>
    <row r="29" spans="1:41" x14ac:dyDescent="0.15">
      <c r="A29" s="58" t="s">
        <v>937</v>
      </c>
      <c r="B29" s="59" t="s">
        <v>875</v>
      </c>
      <c r="C29" s="59"/>
      <c r="D29" s="59"/>
      <c r="E29" s="59"/>
      <c r="F29" s="59"/>
      <c r="G29" s="59"/>
      <c r="H29" s="59"/>
      <c r="I29" s="59"/>
      <c r="J29" s="59"/>
      <c r="K29" s="59"/>
      <c r="L29" s="59"/>
      <c r="M29" s="59"/>
      <c r="N29" s="59"/>
      <c r="O29" s="59"/>
      <c r="P29" s="59"/>
      <c r="Q29" s="59"/>
      <c r="R29" s="59"/>
      <c r="S29" s="59"/>
      <c r="Z29">
        <v>6</v>
      </c>
      <c r="AA29">
        <f>志願書!C8</f>
        <v>0</v>
      </c>
    </row>
    <row r="30" spans="1:41" x14ac:dyDescent="0.15">
      <c r="A30" s="58" t="s">
        <v>938</v>
      </c>
      <c r="B30" s="59" t="s">
        <v>875</v>
      </c>
      <c r="C30" s="59"/>
      <c r="D30" s="59"/>
      <c r="E30" s="59"/>
      <c r="F30" s="59"/>
      <c r="G30" s="59"/>
      <c r="H30" s="59"/>
      <c r="I30" s="59"/>
      <c r="J30" s="59"/>
      <c r="K30" s="59"/>
      <c r="L30" s="59"/>
      <c r="M30" s="59"/>
      <c r="N30" s="59"/>
      <c r="O30" s="59"/>
      <c r="P30" s="59"/>
      <c r="Q30" s="59"/>
      <c r="R30" s="59"/>
      <c r="S30" s="59"/>
      <c r="Z30">
        <v>7</v>
      </c>
      <c r="AA30">
        <f>志願書!C9</f>
        <v>0</v>
      </c>
    </row>
    <row r="31" spans="1:41" x14ac:dyDescent="0.15">
      <c r="A31" s="58" t="s">
        <v>939</v>
      </c>
      <c r="B31" s="59"/>
      <c r="C31" s="59"/>
      <c r="D31" s="59"/>
      <c r="E31" s="59"/>
      <c r="F31" s="59"/>
      <c r="G31" s="59"/>
      <c r="H31" s="59"/>
      <c r="I31" s="59"/>
      <c r="J31" s="59"/>
      <c r="K31" s="59"/>
      <c r="L31" s="59"/>
      <c r="M31" s="59"/>
      <c r="N31" s="59"/>
      <c r="O31" s="59"/>
      <c r="P31" s="59"/>
      <c r="Q31" s="59"/>
      <c r="R31" s="59"/>
      <c r="S31" s="59"/>
      <c r="Z31">
        <f>志願書!B10</f>
        <v>0</v>
      </c>
      <c r="AA31">
        <f>志願書!C10</f>
        <v>0</v>
      </c>
    </row>
    <row r="32" spans="1:41" x14ac:dyDescent="0.15">
      <c r="A32" s="58" t="s">
        <v>940</v>
      </c>
      <c r="B32" s="59" t="s">
        <v>875</v>
      </c>
      <c r="C32" s="59"/>
      <c r="D32" s="59"/>
      <c r="E32" s="59"/>
      <c r="F32" s="59"/>
      <c r="G32" s="59"/>
      <c r="H32" s="59"/>
      <c r="I32" s="59"/>
      <c r="J32" s="59"/>
      <c r="K32" s="59"/>
      <c r="L32" s="59"/>
      <c r="M32" s="59"/>
      <c r="N32" s="59"/>
      <c r="O32" s="59"/>
      <c r="P32" s="59"/>
      <c r="Q32" s="59"/>
      <c r="R32" s="59"/>
      <c r="S32" s="59"/>
      <c r="Z32">
        <f>志願書!B11</f>
        <v>0</v>
      </c>
      <c r="AA32">
        <f>志願書!C11</f>
        <v>0</v>
      </c>
    </row>
    <row r="33" spans="1:34" x14ac:dyDescent="0.15">
      <c r="A33" s="58" t="s">
        <v>941</v>
      </c>
      <c r="B33" s="59" t="s">
        <v>875</v>
      </c>
      <c r="C33" s="59"/>
      <c r="D33" s="59"/>
      <c r="E33" s="59"/>
      <c r="F33" s="59"/>
      <c r="G33" s="59"/>
      <c r="H33" s="59"/>
      <c r="I33" s="59"/>
      <c r="J33" s="59"/>
      <c r="K33" s="59"/>
      <c r="L33" s="59"/>
      <c r="M33" s="59"/>
      <c r="N33" s="59"/>
      <c r="O33" s="59"/>
      <c r="P33" s="59"/>
      <c r="Q33" s="59"/>
      <c r="R33" s="59"/>
      <c r="S33" s="59"/>
      <c r="Z33">
        <f>志願書!B12</f>
        <v>0</v>
      </c>
      <c r="AA33">
        <f>志願書!C12</f>
        <v>0</v>
      </c>
    </row>
    <row r="34" spans="1:34" x14ac:dyDescent="0.15">
      <c r="A34" s="58" t="s">
        <v>942</v>
      </c>
      <c r="B34" s="59" t="s">
        <v>875</v>
      </c>
      <c r="C34" s="59"/>
      <c r="D34" s="59"/>
      <c r="E34" s="59"/>
      <c r="F34" s="59"/>
      <c r="G34" s="59"/>
      <c r="H34" s="59"/>
      <c r="I34" s="59"/>
      <c r="J34" s="59"/>
      <c r="K34" s="59"/>
      <c r="L34" s="59"/>
      <c r="M34" s="59"/>
      <c r="N34" s="59"/>
      <c r="O34" s="59"/>
      <c r="P34" s="59"/>
      <c r="Q34" s="59"/>
      <c r="R34" s="59"/>
      <c r="S34" s="59"/>
    </row>
    <row r="35" spans="1:34" x14ac:dyDescent="0.15">
      <c r="A35" s="58" t="s">
        <v>943</v>
      </c>
      <c r="B35" s="59" t="s">
        <v>875</v>
      </c>
      <c r="C35" s="59"/>
      <c r="D35" s="59"/>
      <c r="E35" s="59"/>
      <c r="F35" s="59"/>
      <c r="G35" s="59"/>
      <c r="H35" s="59"/>
      <c r="I35" s="59"/>
      <c r="J35" s="59"/>
      <c r="K35" s="59"/>
      <c r="L35" s="59"/>
      <c r="M35" s="59"/>
      <c r="N35" s="59"/>
      <c r="O35" s="59"/>
      <c r="P35" s="59"/>
      <c r="Q35" s="59"/>
      <c r="R35" s="59"/>
      <c r="S35" s="59"/>
    </row>
    <row r="36" spans="1:34" x14ac:dyDescent="0.15">
      <c r="A36" s="58" t="s">
        <v>944</v>
      </c>
      <c r="B36" s="59" t="s">
        <v>875</v>
      </c>
      <c r="C36" s="59"/>
      <c r="D36" s="59"/>
      <c r="E36" s="59"/>
      <c r="F36" s="59"/>
      <c r="G36" s="59"/>
      <c r="H36" s="59"/>
      <c r="I36" s="59"/>
      <c r="J36" s="59"/>
      <c r="K36" s="59"/>
      <c r="L36" s="59"/>
      <c r="M36" s="59"/>
      <c r="N36" s="59"/>
      <c r="O36" s="59"/>
      <c r="P36" s="59"/>
      <c r="Q36" s="59"/>
      <c r="R36" s="59"/>
      <c r="S36" s="59"/>
    </row>
    <row r="37" spans="1:34" x14ac:dyDescent="0.15">
      <c r="A37" s="58" t="s">
        <v>945</v>
      </c>
      <c r="B37" s="59" t="s">
        <v>875</v>
      </c>
      <c r="C37" s="59"/>
      <c r="D37" s="59"/>
      <c r="E37" s="59"/>
      <c r="F37" s="59"/>
      <c r="G37" s="59"/>
      <c r="H37" s="59"/>
      <c r="I37" s="59"/>
      <c r="J37" s="59"/>
      <c r="K37" s="59"/>
      <c r="L37" s="59"/>
      <c r="M37" s="59"/>
      <c r="N37" s="59"/>
      <c r="O37" s="59"/>
      <c r="P37" s="59"/>
      <c r="Q37" s="59"/>
      <c r="R37" s="59"/>
      <c r="S37" s="59"/>
    </row>
    <row r="38" spans="1:34" x14ac:dyDescent="0.15">
      <c r="A38" s="58" t="s">
        <v>946</v>
      </c>
      <c r="B38" s="59"/>
      <c r="C38" s="59"/>
      <c r="D38" s="59"/>
      <c r="E38" s="59"/>
      <c r="F38" s="59"/>
      <c r="G38" s="59"/>
      <c r="H38" s="59"/>
      <c r="I38" s="59"/>
      <c r="J38" s="59"/>
      <c r="K38" s="59"/>
      <c r="L38" s="59"/>
      <c r="M38" s="59"/>
      <c r="N38" s="59"/>
      <c r="O38" s="59"/>
      <c r="P38" s="59"/>
      <c r="Q38" s="59"/>
      <c r="R38" s="59"/>
      <c r="S38" s="59"/>
    </row>
    <row r="39" spans="1:34" x14ac:dyDescent="0.15">
      <c r="A39" s="58" t="s">
        <v>947</v>
      </c>
      <c r="B39" s="59" t="s">
        <v>875</v>
      </c>
      <c r="C39" s="59"/>
      <c r="D39" s="59"/>
      <c r="E39" s="59"/>
      <c r="F39" s="59"/>
      <c r="G39" s="59"/>
      <c r="H39" s="59"/>
      <c r="I39" s="59"/>
      <c r="J39" s="59"/>
      <c r="K39" s="59"/>
      <c r="L39" s="59"/>
      <c r="M39" s="59"/>
      <c r="N39" s="59"/>
      <c r="O39" s="59"/>
      <c r="P39" s="59"/>
      <c r="Q39" s="59"/>
      <c r="R39" s="59"/>
      <c r="S39" s="59"/>
    </row>
    <row r="40" spans="1:34" x14ac:dyDescent="0.15">
      <c r="A40" s="58" t="s">
        <v>948</v>
      </c>
      <c r="B40" s="59" t="s">
        <v>875</v>
      </c>
      <c r="C40" s="59"/>
      <c r="D40" s="59"/>
      <c r="E40" s="59"/>
      <c r="F40" s="59"/>
      <c r="G40" s="59"/>
      <c r="H40" s="59"/>
      <c r="I40" s="59"/>
      <c r="J40" s="59"/>
      <c r="K40" s="59"/>
      <c r="L40" s="59"/>
      <c r="M40" s="59"/>
      <c r="N40" s="59"/>
      <c r="O40" s="59"/>
      <c r="P40" s="59"/>
      <c r="Q40" s="59"/>
      <c r="R40" s="59"/>
      <c r="S40" s="59"/>
    </row>
    <row r="41" spans="1:34" x14ac:dyDescent="0.15">
      <c r="A41" s="58" t="s">
        <v>949</v>
      </c>
      <c r="B41" s="59" t="s">
        <v>875</v>
      </c>
      <c r="C41" s="59"/>
      <c r="D41" s="59"/>
      <c r="E41" s="59"/>
      <c r="F41" s="59"/>
      <c r="G41" s="59"/>
      <c r="H41" s="59"/>
      <c r="I41" s="59"/>
      <c r="J41" s="59"/>
      <c r="K41" s="59"/>
      <c r="L41" s="59"/>
      <c r="M41" s="59"/>
      <c r="N41" s="59"/>
      <c r="O41" s="59"/>
      <c r="P41" s="59"/>
      <c r="Q41" s="59"/>
      <c r="R41" s="59"/>
      <c r="S41" s="59"/>
    </row>
    <row r="42" spans="1:34" x14ac:dyDescent="0.15">
      <c r="A42" s="58" t="s">
        <v>950</v>
      </c>
      <c r="B42" s="59" t="s">
        <v>875</v>
      </c>
      <c r="C42" s="59"/>
      <c r="D42" s="59"/>
      <c r="E42" s="59"/>
      <c r="F42" s="59"/>
      <c r="G42" s="59"/>
      <c r="H42" s="59"/>
      <c r="I42" s="59"/>
      <c r="J42" s="59"/>
      <c r="K42" s="59"/>
      <c r="L42" s="59"/>
      <c r="M42" s="59"/>
      <c r="N42" s="59"/>
      <c r="O42" s="59"/>
      <c r="P42" s="59"/>
      <c r="Q42" s="59"/>
      <c r="R42" s="59"/>
      <c r="S42" s="59"/>
    </row>
    <row r="43" spans="1:34" x14ac:dyDescent="0.15">
      <c r="AH43" s="57"/>
    </row>
    <row r="45" spans="1:34" x14ac:dyDescent="0.15">
      <c r="A45" s="38" t="s">
        <v>951</v>
      </c>
      <c r="B45" s="39"/>
      <c r="E45" s="68"/>
    </row>
    <row r="46" spans="1:34" ht="13.5" customHeight="1" x14ac:dyDescent="0.15">
      <c r="A46" s="467" t="s">
        <v>952</v>
      </c>
      <c r="B46" s="469" t="s">
        <v>953</v>
      </c>
      <c r="C46" s="470"/>
      <c r="D46" s="470"/>
      <c r="E46" s="470"/>
      <c r="F46" s="470"/>
      <c r="G46" s="470"/>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1"/>
    </row>
    <row r="47" spans="1:34" x14ac:dyDescent="0.15">
      <c r="A47" s="468"/>
      <c r="B47" s="69" t="str">
        <f>$A$13</f>
        <v>小学校</v>
      </c>
      <c r="C47" s="69" t="str">
        <f>$A$14</f>
        <v>中国語</v>
      </c>
      <c r="D47" s="69" t="str">
        <f>$A$15</f>
        <v>中社会</v>
      </c>
      <c r="E47" s="69" t="str">
        <f>$A$16</f>
        <v>中数学</v>
      </c>
      <c r="F47" s="69" t="str">
        <f>$A$17</f>
        <v>中理科</v>
      </c>
      <c r="G47" s="69" t="str">
        <f>$A$18</f>
        <v>中音楽</v>
      </c>
      <c r="H47" s="69" t="str">
        <f>$A$19</f>
        <v>中美術</v>
      </c>
      <c r="I47" s="69" t="str">
        <f>$A$20</f>
        <v>中保体</v>
      </c>
      <c r="J47" s="69" t="str">
        <f>$A$21</f>
        <v>中技術</v>
      </c>
      <c r="K47" s="69" t="str">
        <f>$A$22</f>
        <v>中家庭</v>
      </c>
      <c r="L47" s="69" t="str">
        <f>$A$23</f>
        <v>中英語</v>
      </c>
      <c r="M47" s="69" t="str">
        <f>$A$24</f>
        <v>高国語</v>
      </c>
      <c r="N47" s="69" t="str">
        <f>$A$25</f>
        <v>高地公</v>
      </c>
      <c r="O47" s="69" t="str">
        <f>$A$26</f>
        <v>高数学</v>
      </c>
      <c r="P47" s="69" t="str">
        <f>$A$27</f>
        <v>高理科</v>
      </c>
      <c r="Q47" s="69" t="str">
        <f>$A$28</f>
        <v>高保体</v>
      </c>
      <c r="R47" s="69" t="str">
        <f>$A$29</f>
        <v>高音楽</v>
      </c>
      <c r="S47" s="69" t="str">
        <f>$A$30</f>
        <v>高美術</v>
      </c>
      <c r="T47" s="69" t="str">
        <f>$A$31</f>
        <v>高書道</v>
      </c>
      <c r="U47" s="69" t="str">
        <f>$A$32</f>
        <v>高英語</v>
      </c>
      <c r="V47" s="69" t="str">
        <f>$A$33</f>
        <v>高家庭</v>
      </c>
      <c r="W47" s="69" t="str">
        <f>$A$34</f>
        <v>高情報</v>
      </c>
      <c r="X47" s="69" t="str">
        <f>$A$35</f>
        <v>高農業</v>
      </c>
      <c r="Y47" s="69" t="str">
        <f>$A$36</f>
        <v>高工業</v>
      </c>
      <c r="Z47" s="69" t="str">
        <f>$A$37</f>
        <v>高商業</v>
      </c>
      <c r="AA47" s="69" t="str">
        <f>$A$38</f>
        <v>高福祉</v>
      </c>
      <c r="AB47" s="69" t="str">
        <f>$A$39</f>
        <v>高水産</v>
      </c>
      <c r="AC47" s="69" t="str">
        <f>$A$40</f>
        <v>特支校</v>
      </c>
      <c r="AD47" s="69" t="str">
        <f>$A$41</f>
        <v>養教諭</v>
      </c>
      <c r="AE47" s="69" t="str">
        <f>$A$42</f>
        <v>栄教諭</v>
      </c>
    </row>
    <row r="48" spans="1:34" x14ac:dyDescent="0.15">
      <c r="A48" s="58" t="str">
        <f>$A$13</f>
        <v>小学校</v>
      </c>
      <c r="B48" s="59"/>
      <c r="C48" s="59" t="s">
        <v>876</v>
      </c>
      <c r="D48" s="59" t="s">
        <v>876</v>
      </c>
      <c r="E48" s="59" t="s">
        <v>876</v>
      </c>
      <c r="F48" s="59" t="s">
        <v>876</v>
      </c>
      <c r="G48" s="59" t="s">
        <v>876</v>
      </c>
      <c r="H48" s="59" t="s">
        <v>876</v>
      </c>
      <c r="I48" s="59" t="s">
        <v>876</v>
      </c>
      <c r="J48" s="59" t="s">
        <v>876</v>
      </c>
      <c r="K48" s="59" t="s">
        <v>876</v>
      </c>
      <c r="L48" s="59" t="s">
        <v>876</v>
      </c>
      <c r="M48" s="59"/>
      <c r="N48" s="59"/>
      <c r="O48" s="59"/>
      <c r="P48" s="59"/>
      <c r="Q48" s="59"/>
      <c r="R48" s="59"/>
      <c r="S48" s="59"/>
      <c r="T48" s="59"/>
      <c r="U48" s="59"/>
      <c r="V48" s="59"/>
      <c r="W48" s="59"/>
      <c r="X48" s="59"/>
      <c r="Y48" s="59"/>
      <c r="Z48" s="59"/>
      <c r="AA48" s="59"/>
      <c r="AB48" s="59"/>
      <c r="AC48" s="59"/>
      <c r="AD48" s="59"/>
      <c r="AE48" s="59"/>
    </row>
    <row r="49" spans="1:31" x14ac:dyDescent="0.15">
      <c r="A49" s="58" t="str">
        <f>$A$14</f>
        <v>中国語</v>
      </c>
      <c r="B49" s="59"/>
      <c r="C49" s="59"/>
      <c r="D49" s="59"/>
      <c r="E49" s="59"/>
      <c r="F49" s="59"/>
      <c r="G49" s="59"/>
      <c r="H49" s="59"/>
      <c r="I49" s="59"/>
      <c r="J49" s="59"/>
      <c r="K49" s="59"/>
      <c r="L49" s="59"/>
      <c r="M49" s="59" t="s">
        <v>876</v>
      </c>
      <c r="N49" s="59"/>
      <c r="O49" s="59"/>
      <c r="P49" s="59"/>
      <c r="Q49" s="59"/>
      <c r="R49" s="59"/>
      <c r="S49" s="59"/>
      <c r="T49" s="59"/>
      <c r="U49" s="59"/>
      <c r="V49" s="59"/>
      <c r="W49" s="59"/>
      <c r="X49" s="59"/>
      <c r="Y49" s="59"/>
      <c r="Z49" s="59"/>
      <c r="AA49" s="59"/>
      <c r="AB49" s="59"/>
      <c r="AC49" s="59"/>
      <c r="AD49" s="59"/>
      <c r="AE49" s="59"/>
    </row>
    <row r="50" spans="1:31" x14ac:dyDescent="0.15">
      <c r="A50" s="58" t="str">
        <f>$A$15</f>
        <v>中社会</v>
      </c>
      <c r="B50" s="59"/>
      <c r="C50" s="59"/>
      <c r="D50" s="59"/>
      <c r="E50" s="59"/>
      <c r="F50" s="59"/>
      <c r="G50" s="59"/>
      <c r="H50" s="59"/>
      <c r="I50" s="59"/>
      <c r="J50" s="59"/>
      <c r="K50" s="59"/>
      <c r="L50" s="59"/>
      <c r="M50" s="59"/>
      <c r="N50" s="59" t="s">
        <v>876</v>
      </c>
      <c r="O50" s="59"/>
      <c r="P50" s="59"/>
      <c r="Q50" s="59"/>
      <c r="R50" s="59"/>
      <c r="S50" s="59"/>
      <c r="T50" s="59"/>
      <c r="U50" s="59"/>
      <c r="V50" s="59"/>
      <c r="W50" s="59"/>
      <c r="X50" s="59"/>
      <c r="Y50" s="59"/>
      <c r="Z50" s="59"/>
      <c r="AA50" s="59"/>
      <c r="AB50" s="59"/>
      <c r="AC50" s="59"/>
      <c r="AD50" s="59"/>
      <c r="AE50" s="59"/>
    </row>
    <row r="51" spans="1:31" x14ac:dyDescent="0.15">
      <c r="A51" s="58" t="str">
        <f>$A$16</f>
        <v>中数学</v>
      </c>
      <c r="B51" s="59"/>
      <c r="C51" s="59"/>
      <c r="D51" s="59"/>
      <c r="E51" s="59"/>
      <c r="F51" s="59"/>
      <c r="G51" s="59"/>
      <c r="H51" s="59"/>
      <c r="I51" s="59"/>
      <c r="J51" s="59"/>
      <c r="K51" s="59"/>
      <c r="L51" s="59"/>
      <c r="M51" s="59"/>
      <c r="N51" s="59"/>
      <c r="O51" s="59" t="s">
        <v>876</v>
      </c>
      <c r="P51" s="59"/>
      <c r="Q51" s="59"/>
      <c r="R51" s="59"/>
      <c r="S51" s="59"/>
      <c r="T51" s="59"/>
      <c r="U51" s="59"/>
      <c r="V51" s="59"/>
      <c r="W51" s="59"/>
      <c r="X51" s="59"/>
      <c r="Y51" s="59"/>
      <c r="Z51" s="59"/>
      <c r="AA51" s="59"/>
      <c r="AB51" s="59"/>
      <c r="AC51" s="59"/>
      <c r="AD51" s="59"/>
      <c r="AE51" s="59"/>
    </row>
    <row r="52" spans="1:31" x14ac:dyDescent="0.15">
      <c r="A52" s="58" t="str">
        <f>$A$17</f>
        <v>中理科</v>
      </c>
      <c r="B52" s="59"/>
      <c r="C52" s="59"/>
      <c r="D52" s="59"/>
      <c r="E52" s="59"/>
      <c r="F52" s="59"/>
      <c r="G52" s="59"/>
      <c r="H52" s="59"/>
      <c r="I52" s="59"/>
      <c r="J52" s="59"/>
      <c r="K52" s="59"/>
      <c r="L52" s="59"/>
      <c r="M52" s="59"/>
      <c r="N52" s="59"/>
      <c r="O52" s="59"/>
      <c r="P52" s="59" t="s">
        <v>876</v>
      </c>
      <c r="Q52" s="59"/>
      <c r="R52" s="59"/>
      <c r="S52" s="59"/>
      <c r="T52" s="59"/>
      <c r="U52" s="59"/>
      <c r="V52" s="59"/>
      <c r="W52" s="59"/>
      <c r="X52" s="59"/>
      <c r="Y52" s="59"/>
      <c r="Z52" s="59"/>
      <c r="AA52" s="59"/>
      <c r="AB52" s="59"/>
      <c r="AC52" s="59"/>
      <c r="AD52" s="59"/>
      <c r="AE52" s="59"/>
    </row>
    <row r="53" spans="1:31" x14ac:dyDescent="0.15">
      <c r="A53" s="58" t="str">
        <f>$A$18</f>
        <v>中音楽</v>
      </c>
      <c r="B53" s="59"/>
      <c r="C53" s="59"/>
      <c r="D53" s="59"/>
      <c r="E53" s="59"/>
      <c r="F53" s="59"/>
      <c r="G53" s="59"/>
      <c r="H53" s="59"/>
      <c r="I53" s="59"/>
      <c r="J53" s="59"/>
      <c r="K53" s="59"/>
      <c r="L53" s="59"/>
      <c r="M53" s="59"/>
      <c r="N53" s="59"/>
      <c r="O53" s="59"/>
      <c r="P53" s="59"/>
      <c r="Q53" s="59"/>
      <c r="R53" s="59" t="s">
        <v>876</v>
      </c>
      <c r="S53" s="59"/>
      <c r="T53" s="59"/>
      <c r="U53" s="59"/>
      <c r="V53" s="59"/>
      <c r="W53" s="59"/>
      <c r="X53" s="59"/>
      <c r="Y53" s="59"/>
      <c r="Z53" s="59"/>
      <c r="AA53" s="59"/>
      <c r="AB53" s="59"/>
      <c r="AC53" s="59"/>
      <c r="AD53" s="59"/>
      <c r="AE53" s="59"/>
    </row>
    <row r="54" spans="1:31" x14ac:dyDescent="0.15">
      <c r="A54" s="58" t="str">
        <f>$A$19</f>
        <v>中美術</v>
      </c>
      <c r="B54" s="59"/>
      <c r="C54" s="59"/>
      <c r="D54" s="59"/>
      <c r="E54" s="59"/>
      <c r="F54" s="59"/>
      <c r="G54" s="59"/>
      <c r="H54" s="59"/>
      <c r="I54" s="59"/>
      <c r="J54" s="59"/>
      <c r="K54" s="59"/>
      <c r="L54" s="59"/>
      <c r="M54" s="59"/>
      <c r="N54" s="59"/>
      <c r="O54" s="59"/>
      <c r="P54" s="59"/>
      <c r="Q54" s="59"/>
      <c r="R54" s="59"/>
      <c r="S54" s="59" t="s">
        <v>876</v>
      </c>
      <c r="T54" s="59"/>
      <c r="U54" s="59"/>
      <c r="V54" s="59"/>
      <c r="W54" s="59"/>
      <c r="X54" s="59"/>
      <c r="Y54" s="59"/>
      <c r="Z54" s="59"/>
      <c r="AA54" s="59"/>
      <c r="AB54" s="59"/>
      <c r="AC54" s="59"/>
      <c r="AD54" s="59"/>
      <c r="AE54" s="59"/>
    </row>
    <row r="55" spans="1:31" x14ac:dyDescent="0.15">
      <c r="A55" s="58" t="str">
        <f>$A$20</f>
        <v>中保体</v>
      </c>
      <c r="B55" s="59"/>
      <c r="C55" s="59"/>
      <c r="D55" s="59"/>
      <c r="E55" s="59"/>
      <c r="F55" s="59"/>
      <c r="G55" s="59"/>
      <c r="H55" s="59"/>
      <c r="I55" s="59"/>
      <c r="J55" s="59"/>
      <c r="K55" s="59"/>
      <c r="L55" s="59"/>
      <c r="M55" s="59"/>
      <c r="N55" s="59"/>
      <c r="O55" s="59"/>
      <c r="P55" s="59"/>
      <c r="Q55" s="59" t="s">
        <v>954</v>
      </c>
      <c r="R55" s="59"/>
      <c r="S55" s="59"/>
      <c r="T55" s="59"/>
      <c r="U55" s="59"/>
      <c r="V55" s="59"/>
      <c r="W55" s="59"/>
      <c r="X55" s="59"/>
      <c r="Y55" s="59"/>
      <c r="Z55" s="59"/>
      <c r="AA55" s="59"/>
      <c r="AB55" s="59"/>
      <c r="AC55" s="59"/>
      <c r="AD55" s="59"/>
      <c r="AE55" s="59"/>
    </row>
    <row r="56" spans="1:31" x14ac:dyDescent="0.15">
      <c r="A56" s="58" t="str">
        <f>$A$21</f>
        <v>中技術</v>
      </c>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row>
    <row r="57" spans="1:31" x14ac:dyDescent="0.15">
      <c r="A57" s="58" t="str">
        <f>$A$22</f>
        <v>中家庭</v>
      </c>
      <c r="B57" s="59"/>
      <c r="C57" s="59"/>
      <c r="D57" s="59"/>
      <c r="E57" s="59"/>
      <c r="F57" s="59"/>
      <c r="G57" s="59"/>
      <c r="H57" s="59"/>
      <c r="I57" s="59"/>
      <c r="J57" s="59"/>
      <c r="K57" s="59"/>
      <c r="L57" s="59"/>
      <c r="M57" s="59"/>
      <c r="N57" s="59"/>
      <c r="O57" s="59"/>
      <c r="P57" s="59"/>
      <c r="Q57" s="59"/>
      <c r="R57" s="59"/>
      <c r="S57" s="59"/>
      <c r="T57" s="59"/>
      <c r="U57" s="59"/>
      <c r="V57" s="59" t="s">
        <v>876</v>
      </c>
      <c r="W57" s="59"/>
      <c r="X57" s="59"/>
      <c r="Y57" s="59"/>
      <c r="Z57" s="59"/>
      <c r="AA57" s="59"/>
      <c r="AB57" s="59"/>
      <c r="AC57" s="59"/>
      <c r="AD57" s="59"/>
      <c r="AE57" s="59"/>
    </row>
    <row r="58" spans="1:31" x14ac:dyDescent="0.15">
      <c r="A58" s="58" t="str">
        <f>$A$23</f>
        <v>中英語</v>
      </c>
      <c r="B58" s="59"/>
      <c r="C58" s="59"/>
      <c r="D58" s="59"/>
      <c r="E58" s="59"/>
      <c r="F58" s="59"/>
      <c r="G58" s="59"/>
      <c r="H58" s="59"/>
      <c r="I58" s="59"/>
      <c r="J58" s="59"/>
      <c r="K58" s="59"/>
      <c r="L58" s="59"/>
      <c r="M58" s="59"/>
      <c r="N58" s="59"/>
      <c r="O58" s="59"/>
      <c r="P58" s="59"/>
      <c r="Q58" s="59"/>
      <c r="R58" s="59"/>
      <c r="S58" s="59"/>
      <c r="T58" s="59"/>
      <c r="U58" s="59" t="s">
        <v>876</v>
      </c>
      <c r="V58" s="59"/>
      <c r="W58" s="59"/>
      <c r="X58" s="59"/>
      <c r="Y58" s="59"/>
      <c r="Z58" s="59"/>
      <c r="AA58" s="59"/>
      <c r="AB58" s="59"/>
      <c r="AC58" s="59"/>
      <c r="AD58" s="59"/>
      <c r="AE58" s="59"/>
    </row>
    <row r="59" spans="1:31" x14ac:dyDescent="0.15">
      <c r="A59" s="58" t="str">
        <f>$A$24</f>
        <v>高国語</v>
      </c>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row>
    <row r="60" spans="1:31" x14ac:dyDescent="0.15">
      <c r="A60" s="58" t="str">
        <f>$A$25</f>
        <v>高地公</v>
      </c>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row>
    <row r="61" spans="1:31" x14ac:dyDescent="0.15">
      <c r="A61" s="58" t="str">
        <f>$A$26</f>
        <v>高数学</v>
      </c>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row>
    <row r="62" spans="1:31" x14ac:dyDescent="0.15">
      <c r="A62" s="58" t="str">
        <f>$A$27</f>
        <v>高理科</v>
      </c>
      <c r="B62" s="59"/>
      <c r="C62" s="59"/>
      <c r="D62" s="59"/>
      <c r="E62" s="59"/>
      <c r="F62" s="59" t="s">
        <v>955</v>
      </c>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row>
    <row r="63" spans="1:31" x14ac:dyDescent="0.15">
      <c r="A63" s="58" t="str">
        <f>$A$28</f>
        <v>高保体</v>
      </c>
      <c r="B63" s="59"/>
      <c r="C63" s="59"/>
      <c r="D63" s="59"/>
      <c r="E63" s="59"/>
      <c r="F63" s="59"/>
      <c r="G63" s="59"/>
      <c r="H63" s="59"/>
      <c r="I63" s="59" t="s">
        <v>955</v>
      </c>
      <c r="J63" s="59"/>
      <c r="K63" s="59"/>
      <c r="L63" s="59"/>
      <c r="M63" s="59"/>
      <c r="N63" s="59"/>
      <c r="O63" s="59"/>
      <c r="P63" s="59"/>
      <c r="Q63" s="59"/>
      <c r="R63" s="59"/>
      <c r="S63" s="59"/>
      <c r="T63" s="59"/>
      <c r="U63" s="59"/>
      <c r="V63" s="59"/>
      <c r="W63" s="59"/>
      <c r="X63" s="59"/>
      <c r="Y63" s="59"/>
      <c r="Z63" s="59"/>
      <c r="AA63" s="59"/>
      <c r="AB63" s="59"/>
      <c r="AC63" s="59"/>
      <c r="AD63" s="59"/>
      <c r="AE63" s="59"/>
    </row>
    <row r="64" spans="1:31" x14ac:dyDescent="0.15">
      <c r="A64" s="58" t="str">
        <f>$A$29</f>
        <v>高音楽</v>
      </c>
      <c r="B64" s="59"/>
      <c r="C64" s="59"/>
      <c r="D64" s="59"/>
      <c r="E64" s="59"/>
      <c r="F64" s="59"/>
      <c r="G64" s="70" t="s">
        <v>956</v>
      </c>
      <c r="H64" s="59"/>
      <c r="I64" s="59"/>
      <c r="J64" s="59"/>
      <c r="K64" s="59"/>
      <c r="L64" s="59"/>
      <c r="M64" s="59"/>
      <c r="N64" s="59"/>
      <c r="O64" s="59"/>
      <c r="P64" s="59"/>
      <c r="Q64" s="59"/>
      <c r="R64" s="59"/>
      <c r="S64" s="59"/>
      <c r="T64" s="59"/>
      <c r="U64" s="59"/>
      <c r="V64" s="59"/>
      <c r="W64" s="59"/>
      <c r="X64" s="59"/>
      <c r="Y64" s="59"/>
      <c r="Z64" s="59"/>
      <c r="AA64" s="59"/>
      <c r="AB64" s="59"/>
      <c r="AC64" s="59"/>
      <c r="AD64" s="59"/>
      <c r="AE64" s="59"/>
    </row>
    <row r="65" spans="1:31" x14ac:dyDescent="0.15">
      <c r="A65" s="58" t="str">
        <f>$A$30</f>
        <v>高美術</v>
      </c>
      <c r="B65" s="59"/>
      <c r="C65" s="59"/>
      <c r="D65" s="59"/>
      <c r="E65" s="59"/>
      <c r="F65" s="59"/>
      <c r="G65" s="59"/>
      <c r="H65" s="59" t="s">
        <v>876</v>
      </c>
      <c r="I65" s="59"/>
      <c r="J65" s="59"/>
      <c r="K65" s="59"/>
      <c r="L65" s="59"/>
      <c r="M65" s="59"/>
      <c r="N65" s="59"/>
      <c r="O65" s="59"/>
      <c r="P65" s="59"/>
      <c r="Q65" s="59"/>
      <c r="R65" s="59"/>
      <c r="S65" s="59"/>
      <c r="T65" s="59"/>
      <c r="U65" s="59"/>
      <c r="V65" s="59"/>
      <c r="W65" s="59"/>
      <c r="X65" s="59"/>
      <c r="Y65" s="59"/>
      <c r="Z65" s="59"/>
      <c r="AA65" s="59"/>
      <c r="AB65" s="59"/>
      <c r="AC65" s="59"/>
      <c r="AD65" s="59"/>
      <c r="AE65" s="59"/>
    </row>
    <row r="66" spans="1:31" x14ac:dyDescent="0.15">
      <c r="A66" s="58" t="str">
        <f>$A$31</f>
        <v>高書道</v>
      </c>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row>
    <row r="67" spans="1:31" x14ac:dyDescent="0.15">
      <c r="A67" s="58" t="str">
        <f>$A$32</f>
        <v>高英語</v>
      </c>
      <c r="B67" s="59"/>
      <c r="C67" s="59"/>
      <c r="D67" s="59"/>
      <c r="E67" s="59"/>
      <c r="F67" s="59"/>
      <c r="G67" s="59"/>
      <c r="H67" s="59"/>
      <c r="I67" s="59"/>
      <c r="J67" s="59"/>
      <c r="K67" s="59"/>
      <c r="L67" s="70" t="s">
        <v>956</v>
      </c>
      <c r="M67" s="59"/>
      <c r="N67" s="59"/>
      <c r="O67" s="59"/>
      <c r="P67" s="59"/>
      <c r="Q67" s="59"/>
      <c r="R67" s="59"/>
      <c r="S67" s="59"/>
      <c r="T67" s="59"/>
      <c r="U67" s="59"/>
      <c r="V67" s="59"/>
      <c r="W67" s="59"/>
      <c r="X67" s="59"/>
      <c r="Y67" s="59"/>
      <c r="Z67" s="59"/>
      <c r="AA67" s="59"/>
      <c r="AB67" s="59"/>
      <c r="AC67" s="59"/>
      <c r="AD67" s="59"/>
      <c r="AE67" s="59"/>
    </row>
    <row r="68" spans="1:31" x14ac:dyDescent="0.15">
      <c r="A68" s="58" t="str">
        <f>$A$33</f>
        <v>高家庭</v>
      </c>
      <c r="B68" s="59"/>
      <c r="C68" s="59"/>
      <c r="D68" s="59"/>
      <c r="E68" s="59"/>
      <c r="F68" s="59"/>
      <c r="G68" s="59"/>
      <c r="H68" s="59"/>
      <c r="I68" s="59"/>
      <c r="J68" s="59"/>
      <c r="K68" s="59" t="s">
        <v>876</v>
      </c>
      <c r="L68" s="59"/>
      <c r="M68" s="59"/>
      <c r="N68" s="59"/>
      <c r="O68" s="59"/>
      <c r="P68" s="59"/>
      <c r="Q68" s="59"/>
      <c r="R68" s="59"/>
      <c r="S68" s="59"/>
      <c r="T68" s="59"/>
      <c r="U68" s="59"/>
      <c r="V68" s="59"/>
      <c r="W68" s="59"/>
      <c r="X68" s="59"/>
      <c r="Y68" s="59"/>
      <c r="Z68" s="59"/>
      <c r="AA68" s="59"/>
      <c r="AB68" s="59"/>
      <c r="AC68" s="59"/>
      <c r="AD68" s="59"/>
      <c r="AE68" s="59"/>
    </row>
    <row r="69" spans="1:31" x14ac:dyDescent="0.15">
      <c r="A69" s="58" t="str">
        <f>$A$34</f>
        <v>高情報</v>
      </c>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row>
    <row r="70" spans="1:31" x14ac:dyDescent="0.15">
      <c r="A70" s="58" t="str">
        <f>$A$35</f>
        <v>高農業</v>
      </c>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row>
    <row r="71" spans="1:31" x14ac:dyDescent="0.15">
      <c r="A71" s="58" t="str">
        <f>$A$36</f>
        <v>高工業</v>
      </c>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row>
    <row r="72" spans="1:31" x14ac:dyDescent="0.15">
      <c r="A72" s="58" t="str">
        <f>$A$37</f>
        <v>高商業</v>
      </c>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row>
    <row r="73" spans="1:31" x14ac:dyDescent="0.15">
      <c r="A73" s="58" t="str">
        <f>$A$38</f>
        <v>高福祉</v>
      </c>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row>
    <row r="74" spans="1:31" x14ac:dyDescent="0.15">
      <c r="A74" s="58" t="str">
        <f>$A$39</f>
        <v>高水産</v>
      </c>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row>
    <row r="75" spans="1:31" x14ac:dyDescent="0.15">
      <c r="A75" s="58" t="str">
        <f>$A$40</f>
        <v>特支校</v>
      </c>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row>
    <row r="76" spans="1:31" x14ac:dyDescent="0.15">
      <c r="A76" s="58" t="str">
        <f>$A$41</f>
        <v>養教諭</v>
      </c>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row>
    <row r="77" spans="1:31" x14ac:dyDescent="0.15">
      <c r="A77" s="58" t="str">
        <f>$A$42</f>
        <v>栄教諭</v>
      </c>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row>
    <row r="80" spans="1:31" x14ac:dyDescent="0.15">
      <c r="A80" s="38" t="s">
        <v>957</v>
      </c>
      <c r="B80" s="39"/>
    </row>
    <row r="81" spans="1:31" x14ac:dyDescent="0.15">
      <c r="A81" s="472" t="s">
        <v>958</v>
      </c>
      <c r="B81" s="469" t="s">
        <v>953</v>
      </c>
      <c r="C81" s="470"/>
      <c r="D81" s="470"/>
      <c r="E81" s="470"/>
      <c r="F81" s="470"/>
      <c r="G81" s="470"/>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1"/>
    </row>
    <row r="82" spans="1:31" x14ac:dyDescent="0.15">
      <c r="A82" s="473"/>
      <c r="B82" s="75" t="str">
        <f>$A$13</f>
        <v>小学校</v>
      </c>
      <c r="C82" s="75" t="str">
        <f>$A$14</f>
        <v>中国語</v>
      </c>
      <c r="D82" s="75" t="str">
        <f>$A$15</f>
        <v>中社会</v>
      </c>
      <c r="E82" s="75" t="str">
        <f>$A$16</f>
        <v>中数学</v>
      </c>
      <c r="F82" s="75" t="str">
        <f>$A$17</f>
        <v>中理科</v>
      </c>
      <c r="G82" s="75" t="str">
        <f>$A$18</f>
        <v>中音楽</v>
      </c>
      <c r="H82" s="75" t="str">
        <f>$A$19</f>
        <v>中美術</v>
      </c>
      <c r="I82" s="75" t="str">
        <f>$A$20</f>
        <v>中保体</v>
      </c>
      <c r="J82" s="75" t="str">
        <f>$A$21</f>
        <v>中技術</v>
      </c>
      <c r="K82" s="75" t="str">
        <f>$A$22</f>
        <v>中家庭</v>
      </c>
      <c r="L82" s="75" t="str">
        <f>$A$23</f>
        <v>中英語</v>
      </c>
      <c r="M82" s="75" t="str">
        <f>$A$24</f>
        <v>高国語</v>
      </c>
      <c r="N82" s="75" t="str">
        <f>$A$25</f>
        <v>高地公</v>
      </c>
      <c r="O82" s="75" t="str">
        <f>$A$26</f>
        <v>高数学</v>
      </c>
      <c r="P82" s="75" t="str">
        <f>$A$27</f>
        <v>高理科</v>
      </c>
      <c r="Q82" s="75" t="str">
        <f>$A$28</f>
        <v>高保体</v>
      </c>
      <c r="R82" s="75" t="str">
        <f>$A$29</f>
        <v>高音楽</v>
      </c>
      <c r="S82" s="75" t="str">
        <f>$A$30</f>
        <v>高美術</v>
      </c>
      <c r="T82" s="75" t="str">
        <f>$A$31</f>
        <v>高書道</v>
      </c>
      <c r="U82" s="75" t="str">
        <f>$A$32</f>
        <v>高英語</v>
      </c>
      <c r="V82" s="75" t="str">
        <f>$A$33</f>
        <v>高家庭</v>
      </c>
      <c r="W82" s="75" t="str">
        <f>$A$34</f>
        <v>高情報</v>
      </c>
      <c r="X82" s="75" t="str">
        <f>$A$35</f>
        <v>高農業</v>
      </c>
      <c r="Y82" s="75" t="str">
        <f>$A$36</f>
        <v>高工業</v>
      </c>
      <c r="Z82" s="75" t="str">
        <f>$A$37</f>
        <v>高商業</v>
      </c>
      <c r="AA82" s="75" t="str">
        <f>$A$38</f>
        <v>高福祉</v>
      </c>
      <c r="AB82" s="75" t="str">
        <f>$A$39</f>
        <v>高水産</v>
      </c>
      <c r="AC82" s="75" t="str">
        <f>$A$40</f>
        <v>特支校</v>
      </c>
      <c r="AD82" s="75" t="str">
        <f>$A$41</f>
        <v>養教諭</v>
      </c>
      <c r="AE82" s="75" t="str">
        <f>$A$42</f>
        <v>栄教諭</v>
      </c>
    </row>
    <row r="83" spans="1:31" ht="27" x14ac:dyDescent="0.15">
      <c r="A83" s="132" t="s">
        <v>88</v>
      </c>
      <c r="B83" s="59" t="s">
        <v>876</v>
      </c>
      <c r="C83" s="59" t="s">
        <v>876</v>
      </c>
      <c r="D83" s="59" t="s">
        <v>876</v>
      </c>
      <c r="E83" s="59" t="s">
        <v>876</v>
      </c>
      <c r="F83" s="59" t="s">
        <v>876</v>
      </c>
      <c r="G83" s="59" t="s">
        <v>876</v>
      </c>
      <c r="H83" s="59" t="s">
        <v>876</v>
      </c>
      <c r="I83" s="59" t="s">
        <v>876</v>
      </c>
      <c r="J83" s="59" t="s">
        <v>876</v>
      </c>
      <c r="K83" s="59" t="s">
        <v>876</v>
      </c>
      <c r="L83" s="59" t="s">
        <v>876</v>
      </c>
      <c r="M83" s="59" t="s">
        <v>876</v>
      </c>
      <c r="N83" s="59" t="s">
        <v>876</v>
      </c>
      <c r="O83" s="59" t="s">
        <v>876</v>
      </c>
      <c r="P83" s="59" t="s">
        <v>876</v>
      </c>
      <c r="Q83" s="59" t="s">
        <v>876</v>
      </c>
      <c r="R83" s="59" t="s">
        <v>876</v>
      </c>
      <c r="S83" s="59" t="s">
        <v>876</v>
      </c>
      <c r="T83" s="59" t="s">
        <v>876</v>
      </c>
      <c r="U83" s="59" t="s">
        <v>876</v>
      </c>
      <c r="V83" s="59" t="s">
        <v>876</v>
      </c>
      <c r="W83" s="59" t="s">
        <v>876</v>
      </c>
      <c r="X83" s="59" t="s">
        <v>876</v>
      </c>
      <c r="Y83" s="59" t="s">
        <v>876</v>
      </c>
      <c r="Z83" s="59" t="s">
        <v>876</v>
      </c>
      <c r="AA83" s="59" t="s">
        <v>876</v>
      </c>
      <c r="AB83" s="59" t="s">
        <v>876</v>
      </c>
      <c r="AC83" s="59"/>
      <c r="AD83" s="59"/>
      <c r="AE83" s="59"/>
    </row>
    <row r="84" spans="1:31" x14ac:dyDescent="0.15">
      <c r="A84" s="132" t="s">
        <v>980</v>
      </c>
      <c r="B84" s="59" t="s">
        <v>876</v>
      </c>
      <c r="C84" s="59" t="s">
        <v>876</v>
      </c>
      <c r="D84" s="59" t="s">
        <v>876</v>
      </c>
      <c r="E84" s="59" t="s">
        <v>876</v>
      </c>
      <c r="F84" s="59" t="s">
        <v>876</v>
      </c>
      <c r="G84" s="59" t="s">
        <v>876</v>
      </c>
      <c r="H84" s="59" t="s">
        <v>876</v>
      </c>
      <c r="I84" s="59" t="s">
        <v>876</v>
      </c>
      <c r="J84" s="59" t="s">
        <v>876</v>
      </c>
      <c r="K84" s="59" t="s">
        <v>876</v>
      </c>
      <c r="L84" s="59" t="s">
        <v>876</v>
      </c>
      <c r="M84" s="59" t="s">
        <v>876</v>
      </c>
      <c r="N84" s="59" t="s">
        <v>876</v>
      </c>
      <c r="O84" s="59" t="s">
        <v>876</v>
      </c>
      <c r="P84" s="59" t="s">
        <v>876</v>
      </c>
      <c r="Q84" s="59" t="s">
        <v>876</v>
      </c>
      <c r="R84" s="59" t="s">
        <v>876</v>
      </c>
      <c r="S84" s="59" t="s">
        <v>876</v>
      </c>
      <c r="T84" s="59" t="s">
        <v>876</v>
      </c>
      <c r="U84" s="59" t="s">
        <v>876</v>
      </c>
      <c r="V84" s="59" t="s">
        <v>876</v>
      </c>
      <c r="W84" s="59" t="s">
        <v>876</v>
      </c>
      <c r="X84" s="59" t="s">
        <v>876</v>
      </c>
      <c r="Y84" s="59" t="s">
        <v>876</v>
      </c>
      <c r="Z84" s="59" t="s">
        <v>876</v>
      </c>
      <c r="AA84" s="59" t="s">
        <v>876</v>
      </c>
      <c r="AB84" s="59" t="s">
        <v>876</v>
      </c>
      <c r="AC84" s="59" t="s">
        <v>876</v>
      </c>
      <c r="AD84" s="59"/>
      <c r="AE84" s="59"/>
    </row>
    <row r="85" spans="1:31" x14ac:dyDescent="0.15">
      <c r="A85" s="71" t="s">
        <v>981</v>
      </c>
      <c r="B85" s="59" t="s">
        <v>876</v>
      </c>
      <c r="C85" s="59" t="s">
        <v>876</v>
      </c>
      <c r="D85" s="59" t="s">
        <v>876</v>
      </c>
      <c r="E85" s="59" t="s">
        <v>876</v>
      </c>
      <c r="F85" s="59" t="s">
        <v>876</v>
      </c>
      <c r="G85" s="59" t="s">
        <v>876</v>
      </c>
      <c r="H85" s="59" t="s">
        <v>876</v>
      </c>
      <c r="I85" s="59" t="s">
        <v>876</v>
      </c>
      <c r="J85" s="59" t="s">
        <v>876</v>
      </c>
      <c r="K85" s="59" t="s">
        <v>876</v>
      </c>
      <c r="L85" s="59" t="s">
        <v>876</v>
      </c>
      <c r="M85" s="59" t="s">
        <v>876</v>
      </c>
      <c r="N85" s="59" t="s">
        <v>876</v>
      </c>
      <c r="O85" s="59" t="s">
        <v>876</v>
      </c>
      <c r="P85" s="59" t="s">
        <v>876</v>
      </c>
      <c r="Q85" s="59" t="s">
        <v>876</v>
      </c>
      <c r="R85" s="59" t="s">
        <v>876</v>
      </c>
      <c r="S85" s="59" t="s">
        <v>876</v>
      </c>
      <c r="T85" s="59" t="s">
        <v>876</v>
      </c>
      <c r="U85" s="59" t="s">
        <v>876</v>
      </c>
      <c r="V85" s="59" t="s">
        <v>876</v>
      </c>
      <c r="W85" s="59" t="s">
        <v>876</v>
      </c>
      <c r="X85" s="59" t="s">
        <v>876</v>
      </c>
      <c r="Y85" s="59" t="s">
        <v>876</v>
      </c>
      <c r="Z85" s="59" t="s">
        <v>876</v>
      </c>
      <c r="AA85" s="59" t="s">
        <v>876</v>
      </c>
      <c r="AB85" s="59" t="s">
        <v>876</v>
      </c>
      <c r="AC85" s="59" t="s">
        <v>876</v>
      </c>
      <c r="AD85" s="59"/>
      <c r="AE85" s="59"/>
    </row>
    <row r="86" spans="1:31" ht="40.5" x14ac:dyDescent="0.15">
      <c r="A86" s="132" t="s">
        <v>982</v>
      </c>
      <c r="B86" s="59" t="s">
        <v>875</v>
      </c>
      <c r="C86" s="59" t="s">
        <v>876</v>
      </c>
      <c r="D86" s="59" t="s">
        <v>876</v>
      </c>
      <c r="E86" s="59" t="s">
        <v>876</v>
      </c>
      <c r="F86" s="59" t="s">
        <v>876</v>
      </c>
      <c r="G86" s="59" t="s">
        <v>876</v>
      </c>
      <c r="H86" s="59" t="s">
        <v>876</v>
      </c>
      <c r="I86" s="59" t="s">
        <v>876</v>
      </c>
      <c r="J86" s="59" t="s">
        <v>876</v>
      </c>
      <c r="K86" s="59" t="s">
        <v>876</v>
      </c>
      <c r="L86" s="59" t="s">
        <v>876</v>
      </c>
      <c r="M86" s="59" t="s">
        <v>876</v>
      </c>
      <c r="N86" s="59" t="s">
        <v>876</v>
      </c>
      <c r="O86" s="59" t="s">
        <v>876</v>
      </c>
      <c r="P86" s="59" t="s">
        <v>876</v>
      </c>
      <c r="Q86" s="59" t="s">
        <v>876</v>
      </c>
      <c r="R86" s="59" t="s">
        <v>876</v>
      </c>
      <c r="S86" s="59" t="s">
        <v>876</v>
      </c>
      <c r="T86" s="59" t="s">
        <v>876</v>
      </c>
      <c r="U86" s="59" t="s">
        <v>876</v>
      </c>
      <c r="V86" s="59" t="s">
        <v>876</v>
      </c>
      <c r="W86" s="59" t="s">
        <v>876</v>
      </c>
      <c r="X86" s="59" t="s">
        <v>876</v>
      </c>
      <c r="Y86" s="59" t="s">
        <v>876</v>
      </c>
      <c r="Z86" s="59" t="s">
        <v>876</v>
      </c>
      <c r="AA86" s="59" t="s">
        <v>876</v>
      </c>
      <c r="AB86" s="59" t="s">
        <v>876</v>
      </c>
      <c r="AC86" s="59" t="s">
        <v>876</v>
      </c>
      <c r="AD86" s="59"/>
      <c r="AE86" s="59"/>
    </row>
    <row r="87" spans="1:31" x14ac:dyDescent="0.15">
      <c r="A87" s="71"/>
      <c r="B87" s="59"/>
      <c r="C87" s="59"/>
      <c r="D87" s="59"/>
      <c r="E87" s="59"/>
      <c r="F87" s="59"/>
      <c r="G87" s="59"/>
      <c r="H87" s="59"/>
      <c r="I87" s="59"/>
      <c r="J87" s="59"/>
      <c r="K87" s="59"/>
      <c r="L87" s="59"/>
      <c r="M87" s="59"/>
      <c r="N87" s="59"/>
      <c r="O87" s="59"/>
      <c r="P87" s="59"/>
      <c r="Q87" s="59"/>
      <c r="R87" s="59"/>
      <c r="S87" s="59"/>
      <c r="T87" s="59"/>
      <c r="U87" s="59"/>
      <c r="V87" s="59"/>
      <c r="W87" s="72"/>
      <c r="X87" s="59"/>
      <c r="Y87" s="59"/>
      <c r="Z87" s="59"/>
      <c r="AA87" s="59"/>
      <c r="AB87" s="59"/>
      <c r="AC87" s="59"/>
      <c r="AD87" s="59"/>
      <c r="AE87" s="59"/>
    </row>
    <row r="88" spans="1:31" x14ac:dyDescent="0.15">
      <c r="A88" s="71"/>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row>
    <row r="91" spans="1:31" x14ac:dyDescent="0.15">
      <c r="A91" s="38" t="s">
        <v>959</v>
      </c>
      <c r="B91" s="39"/>
    </row>
    <row r="92" spans="1:31" x14ac:dyDescent="0.15">
      <c r="A92" s="472" t="s">
        <v>960</v>
      </c>
      <c r="B92" s="469" t="s">
        <v>953</v>
      </c>
      <c r="C92" s="470"/>
      <c r="D92" s="470"/>
      <c r="E92" s="470"/>
      <c r="F92" s="470"/>
      <c r="G92" s="470"/>
      <c r="H92" s="470"/>
      <c r="I92" s="470"/>
      <c r="J92" s="470"/>
      <c r="K92" s="470"/>
      <c r="L92" s="470"/>
      <c r="M92" s="470"/>
      <c r="N92" s="470"/>
      <c r="O92" s="470"/>
      <c r="P92" s="470"/>
      <c r="Q92" s="470"/>
      <c r="R92" s="470"/>
      <c r="S92" s="470"/>
      <c r="T92" s="470"/>
      <c r="U92" s="470"/>
      <c r="V92" s="470"/>
      <c r="W92" s="470"/>
      <c r="X92" s="470"/>
      <c r="Y92" s="470"/>
      <c r="Z92" s="470"/>
      <c r="AA92" s="470"/>
      <c r="AB92" s="470"/>
      <c r="AC92" s="470"/>
      <c r="AD92" s="470"/>
      <c r="AE92" s="471"/>
    </row>
    <row r="93" spans="1:31" x14ac:dyDescent="0.15">
      <c r="A93" s="473"/>
      <c r="B93" s="69" t="str">
        <f>$A$13</f>
        <v>小学校</v>
      </c>
      <c r="C93" s="69" t="str">
        <f>$A$14</f>
        <v>中国語</v>
      </c>
      <c r="D93" s="69" t="str">
        <f>$A$15</f>
        <v>中社会</v>
      </c>
      <c r="E93" s="69" t="str">
        <f>$A$16</f>
        <v>中数学</v>
      </c>
      <c r="F93" s="69" t="str">
        <f>$A$17</f>
        <v>中理科</v>
      </c>
      <c r="G93" s="69" t="str">
        <f>$A$18</f>
        <v>中音楽</v>
      </c>
      <c r="H93" s="69" t="str">
        <f>$A$19</f>
        <v>中美術</v>
      </c>
      <c r="I93" s="69" t="str">
        <f>$A$20</f>
        <v>中保体</v>
      </c>
      <c r="J93" s="69" t="str">
        <f>$A$21</f>
        <v>中技術</v>
      </c>
      <c r="K93" s="69" t="str">
        <f>$A$22</f>
        <v>中家庭</v>
      </c>
      <c r="L93" s="69" t="str">
        <f>$A$23</f>
        <v>中英語</v>
      </c>
      <c r="M93" s="69" t="str">
        <f>$A$24</f>
        <v>高国語</v>
      </c>
      <c r="N93" s="69" t="str">
        <f>$A$25</f>
        <v>高地公</v>
      </c>
      <c r="O93" s="69" t="str">
        <f>$A$26</f>
        <v>高数学</v>
      </c>
      <c r="P93" s="69" t="str">
        <f>$A$27</f>
        <v>高理科</v>
      </c>
      <c r="Q93" s="69" t="str">
        <f>$A$28</f>
        <v>高保体</v>
      </c>
      <c r="R93" s="69" t="str">
        <f>$A$29</f>
        <v>高音楽</v>
      </c>
      <c r="S93" s="69" t="str">
        <f>$A$30</f>
        <v>高美術</v>
      </c>
      <c r="T93" s="69" t="str">
        <f>$A$31</f>
        <v>高書道</v>
      </c>
      <c r="U93" s="69" t="str">
        <f>$A$32</f>
        <v>高英語</v>
      </c>
      <c r="V93" s="69" t="str">
        <f>$A$33</f>
        <v>高家庭</v>
      </c>
      <c r="W93" s="69" t="str">
        <f>$A$34</f>
        <v>高情報</v>
      </c>
      <c r="X93" s="69" t="str">
        <f>$A$35</f>
        <v>高農業</v>
      </c>
      <c r="Y93" s="69" t="str">
        <f>$A$36</f>
        <v>高工業</v>
      </c>
      <c r="Z93" s="69" t="str">
        <f>$A$37</f>
        <v>高商業</v>
      </c>
      <c r="AA93" s="69" t="str">
        <f>$A$38</f>
        <v>高福祉</v>
      </c>
      <c r="AB93" s="69" t="str">
        <f>$A$39</f>
        <v>高水産</v>
      </c>
      <c r="AC93" s="69" t="str">
        <f>$A$40</f>
        <v>特支校</v>
      </c>
      <c r="AD93" s="69" t="str">
        <f>$A$41</f>
        <v>養教諭</v>
      </c>
      <c r="AE93" s="69" t="str">
        <f>$A$42</f>
        <v>栄教諭</v>
      </c>
    </row>
    <row r="94" spans="1:31" x14ac:dyDescent="0.15">
      <c r="A94" s="73" t="s">
        <v>864</v>
      </c>
      <c r="B94" s="59"/>
      <c r="C94" s="59"/>
      <c r="D94" s="59"/>
      <c r="E94" s="59"/>
      <c r="F94" s="59"/>
      <c r="G94" s="59"/>
      <c r="H94" s="59"/>
      <c r="I94" s="59" t="s">
        <v>876</v>
      </c>
      <c r="J94" s="59"/>
      <c r="K94" s="59"/>
      <c r="L94" s="59"/>
      <c r="M94" s="59"/>
      <c r="N94" s="59"/>
      <c r="O94" s="59"/>
      <c r="P94" s="59"/>
      <c r="Q94" s="59" t="s">
        <v>876</v>
      </c>
      <c r="R94" s="59"/>
      <c r="S94" s="59"/>
      <c r="T94" s="59"/>
      <c r="U94" s="59"/>
      <c r="V94" s="59"/>
      <c r="W94" s="59"/>
      <c r="X94" s="59"/>
      <c r="Y94" s="59"/>
      <c r="Z94" s="59"/>
      <c r="AA94" s="59"/>
      <c r="AB94" s="59"/>
      <c r="AC94" s="59"/>
      <c r="AD94" s="59"/>
      <c r="AE94" s="59"/>
    </row>
    <row r="95" spans="1:31" x14ac:dyDescent="0.15">
      <c r="A95" s="73" t="s">
        <v>865</v>
      </c>
      <c r="B95" s="59"/>
      <c r="C95" s="59"/>
      <c r="D95" s="59"/>
      <c r="E95" s="59"/>
      <c r="F95" s="59"/>
      <c r="G95" s="59"/>
      <c r="H95" s="59"/>
      <c r="I95" s="59" t="s">
        <v>876</v>
      </c>
      <c r="J95" s="59"/>
      <c r="K95" s="59"/>
      <c r="L95" s="59"/>
      <c r="M95" s="59"/>
      <c r="N95" s="59"/>
      <c r="O95" s="59"/>
      <c r="P95" s="59"/>
      <c r="Q95" s="59" t="s">
        <v>876</v>
      </c>
      <c r="R95" s="59"/>
      <c r="S95" s="59"/>
      <c r="T95" s="59"/>
      <c r="U95" s="59"/>
      <c r="V95" s="59"/>
      <c r="W95" s="59"/>
      <c r="X95" s="59"/>
      <c r="Y95" s="59"/>
      <c r="Z95" s="59"/>
      <c r="AA95" s="59"/>
      <c r="AB95" s="59"/>
      <c r="AC95" s="59"/>
      <c r="AD95" s="59"/>
      <c r="AE95" s="59"/>
    </row>
    <row r="98" spans="1:12" x14ac:dyDescent="0.15">
      <c r="A98" s="38" t="s">
        <v>961</v>
      </c>
      <c r="B98" s="39"/>
      <c r="C98" s="39"/>
      <c r="D98" s="39"/>
      <c r="E98" s="39"/>
      <c r="F98" s="39"/>
      <c r="G98" s="39"/>
      <c r="H98" s="39"/>
      <c r="I98" s="39"/>
      <c r="J98" s="39"/>
      <c r="K98" s="39"/>
      <c r="L98" s="39"/>
    </row>
    <row r="99" spans="1:12" x14ac:dyDescent="0.15">
      <c r="A99" s="74"/>
      <c r="B99" s="75" t="str">
        <f>CODE!P2</f>
        <v>小学</v>
      </c>
      <c r="C99" s="75" t="str">
        <f>CODE!P3</f>
        <v>中学</v>
      </c>
      <c r="D99" s="75" t="str">
        <f>CODE!P4</f>
        <v>高校</v>
      </c>
      <c r="E99" s="69" t="str">
        <f>CODE!P5</f>
        <v>特支</v>
      </c>
      <c r="F99" s="69" t="str">
        <f>CODE!P6</f>
        <v>盲学</v>
      </c>
      <c r="G99" s="69" t="str">
        <f>CODE!P7</f>
        <v>聾学</v>
      </c>
      <c r="H99" s="69" t="str">
        <f>CODE!P8</f>
        <v>養学</v>
      </c>
      <c r="I99" s="69" t="str">
        <f>CODE!P9</f>
        <v>幼稚</v>
      </c>
      <c r="J99" s="69" t="str">
        <f>CODE!P10</f>
        <v>養教</v>
      </c>
      <c r="K99" s="69" t="str">
        <f>CODE!P11</f>
        <v>栄教</v>
      </c>
      <c r="L99" s="69" t="str">
        <f>CODE!P12</f>
        <v>司書</v>
      </c>
    </row>
    <row r="100" spans="1:12" x14ac:dyDescent="0.15">
      <c r="A100" s="73" t="s">
        <v>962</v>
      </c>
      <c r="B100" s="59"/>
      <c r="C100" s="59" t="s">
        <v>876</v>
      </c>
      <c r="D100" s="59" t="s">
        <v>876</v>
      </c>
      <c r="E100" s="59" t="s">
        <v>876</v>
      </c>
      <c r="F100" s="59"/>
      <c r="G100" s="59"/>
      <c r="H100" s="59" t="s">
        <v>876</v>
      </c>
      <c r="I100" s="59"/>
      <c r="J100" s="59"/>
      <c r="K100" s="59"/>
      <c r="L100" s="59"/>
    </row>
    <row r="101" spans="1:12" x14ac:dyDescent="0.15">
      <c r="A101" s="73" t="s">
        <v>963</v>
      </c>
      <c r="B101" s="59" t="s">
        <v>876</v>
      </c>
      <c r="C101" s="59" t="s">
        <v>876</v>
      </c>
      <c r="D101" s="59" t="s">
        <v>876</v>
      </c>
      <c r="E101" s="59" t="s">
        <v>876</v>
      </c>
      <c r="F101" s="59" t="s">
        <v>876</v>
      </c>
      <c r="G101" s="59" t="s">
        <v>876</v>
      </c>
      <c r="H101" s="59" t="s">
        <v>876</v>
      </c>
      <c r="I101" s="59" t="s">
        <v>876</v>
      </c>
      <c r="J101" s="59" t="s">
        <v>876</v>
      </c>
      <c r="K101" s="59" t="s">
        <v>876</v>
      </c>
      <c r="L101" s="59"/>
    </row>
  </sheetData>
  <mergeCells count="20">
    <mergeCell ref="A81:A82"/>
    <mergeCell ref="B81:AE81"/>
    <mergeCell ref="A92:A93"/>
    <mergeCell ref="B92:AE92"/>
    <mergeCell ref="N11:P11"/>
    <mergeCell ref="Q11:S11"/>
    <mergeCell ref="AK14:AL14"/>
    <mergeCell ref="AM14:AN14"/>
    <mergeCell ref="A46:A47"/>
    <mergeCell ref="B46:AE46"/>
    <mergeCell ref="A2:A3"/>
    <mergeCell ref="B2:G2"/>
    <mergeCell ref="AL5:AM5"/>
    <mergeCell ref="AN5:AO5"/>
    <mergeCell ref="A10:A12"/>
    <mergeCell ref="B10:S10"/>
    <mergeCell ref="B11:D11"/>
    <mergeCell ref="E11:G11"/>
    <mergeCell ref="H11:J11"/>
    <mergeCell ref="K11:M11"/>
  </mergeCells>
  <phoneticPr fontId="1"/>
  <conditionalFormatting sqref="B4:G6">
    <cfRule type="expression" dxfId="5" priority="1582">
      <formula>IF(B4="",TRUE,IF(B4="-",TRUE,FALSE))</formula>
    </cfRule>
  </conditionalFormatting>
  <conditionalFormatting sqref="B100:L101">
    <cfRule type="expression" dxfId="4" priority="1">
      <formula>IF(B100="",TRUE,IF(B100="-",TRUE,FALSE))</formula>
    </cfRule>
  </conditionalFormatting>
  <conditionalFormatting sqref="B13:S42">
    <cfRule type="expression" dxfId="3" priority="1132">
      <formula>IF(B13="",TRUE,IF(B13="-",TRUE,FALSE))</formula>
    </cfRule>
  </conditionalFormatting>
  <conditionalFormatting sqref="B48:AE77">
    <cfRule type="expression" dxfId="2" priority="23">
      <formula>IF(B48="",TRUE,IF(B48="-",TRUE,FALSE))</formula>
    </cfRule>
  </conditionalFormatting>
  <conditionalFormatting sqref="B83:AE88">
    <cfRule type="expression" dxfId="1" priority="85">
      <formula>IF(B83="",TRUE,IF(B83="-",TRUE,FALSE))</formula>
    </cfRule>
  </conditionalFormatting>
  <conditionalFormatting sqref="B94:AE95">
    <cfRule type="expression" dxfId="0" priority="25">
      <formula>IF(B94="",TRUE,IF(B94="-",TRUE,FALSE))</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78</vt:i4>
      </vt:variant>
    </vt:vector>
  </HeadingPairs>
  <TitlesOfParts>
    <vt:vector size="82" baseType="lpstr">
      <vt:lpstr>志願書</vt:lpstr>
      <vt:lpstr>プレゼンテーションシート</vt:lpstr>
      <vt:lpstr>CODE</vt:lpstr>
      <vt:lpstr>対応表</vt:lpstr>
      <vt:lpstr>志願書!Print_Area</vt:lpstr>
      <vt:lpstr>CODE!RANGE_SCHOOLCODE</vt:lpstr>
      <vt:lpstr>VALUE_ADDRESS1</vt:lpstr>
      <vt:lpstr>VALUE_ADDRESS2</vt:lpstr>
      <vt:lpstr>VALUE_ADDRESS3</vt:lpstr>
      <vt:lpstr>VALUE_AGE1</vt:lpstr>
      <vt:lpstr>VALUE_AGE2</vt:lpstr>
      <vt:lpstr>VALUE_APPOINTMENTYEAR</vt:lpstr>
      <vt:lpstr>対応表!VALUE_BIRTHDAY</vt:lpstr>
      <vt:lpstr>VALUE_ERANAME</vt:lpstr>
      <vt:lpstr>VALUE_EXPKINMUTI1</vt:lpstr>
      <vt:lpstr>VALUE_EXPKINMUTI2</vt:lpstr>
      <vt:lpstr>VALUE_EXPKINMUTI3</vt:lpstr>
      <vt:lpstr>VALUE_EXPSHOKUSHUCODE1</vt:lpstr>
      <vt:lpstr>VALUE_EXPSHOKUSHUCODE2</vt:lpstr>
      <vt:lpstr>VALUE_EXPSHOKUSHUCODE3</vt:lpstr>
      <vt:lpstr>対応表!VALUE_EXPTEACH</vt:lpstr>
      <vt:lpstr>VALUE_FAMILYNAME</vt:lpstr>
      <vt:lpstr>VALUE_FIRSTNAME</vt:lpstr>
      <vt:lpstr>対応表!VALUE_GRADUATIONCODE</vt:lpstr>
      <vt:lpstr>VALUE_GRADUATIONERANAME</vt:lpstr>
      <vt:lpstr>VALUE_GRADUATIONMONTH1</vt:lpstr>
      <vt:lpstr>VALUE_GRADUATIONMONTH2</vt:lpstr>
      <vt:lpstr>VALUE_GRADUATIONMONTH3</vt:lpstr>
      <vt:lpstr>VALUE_GRADUATIONMONTH4</vt:lpstr>
      <vt:lpstr>VALUE_GRADUATIONMONTH5</vt:lpstr>
      <vt:lpstr>VALUE_GRADUATIONMONTH6</vt:lpstr>
      <vt:lpstr>VALUE_GRADUATIONMONTH7</vt:lpstr>
      <vt:lpstr>VALUE_GRADUATIONYEAR</vt:lpstr>
      <vt:lpstr>対応表!VALUE_KOSHUKYOKA1</vt:lpstr>
      <vt:lpstr>対応表!VALUE_KOSHUKYOKA2</vt:lpstr>
      <vt:lpstr>対応表!VALUE_MENJO</vt:lpstr>
      <vt:lpstr>対応表!VALUE_MENJOKUBUN</vt:lpstr>
      <vt:lpstr>VALUE_MENKYOERANAME1</vt:lpstr>
      <vt:lpstr>VALUE_MENKYOERANAME2</vt:lpstr>
      <vt:lpstr>VALUE_MENKYOERANAME3</vt:lpstr>
      <vt:lpstr>VALUE_MENKYOERANAME4</vt:lpstr>
      <vt:lpstr>VALUE_MENKYOERANAME5</vt:lpstr>
      <vt:lpstr>VALUE_MENKYOERANAME6</vt:lpstr>
      <vt:lpstr>VALUE_MENKYOERANAME7</vt:lpstr>
      <vt:lpstr>VALUE_MENKYONAME1</vt:lpstr>
      <vt:lpstr>VALUE_MENKYONAME2</vt:lpstr>
      <vt:lpstr>VALUE_MENKYONAME3</vt:lpstr>
      <vt:lpstr>VALUE_MENKYONAME4</vt:lpstr>
      <vt:lpstr>VALUE_MENKYONAME5</vt:lpstr>
      <vt:lpstr>VALUE_MENKYONAME6</vt:lpstr>
      <vt:lpstr>VALUE_MENKYONAME7</vt:lpstr>
      <vt:lpstr>VALUE_MENKYOYEAR1</vt:lpstr>
      <vt:lpstr>VALUE_MENKYOYEAR2</vt:lpstr>
      <vt:lpstr>VALUE_MENKYOYEAR3</vt:lpstr>
      <vt:lpstr>VALUE_MENKYOYEAR4</vt:lpstr>
      <vt:lpstr>VALUE_MENKYOYEAR5</vt:lpstr>
      <vt:lpstr>VALUE_MENKYOYEAR6</vt:lpstr>
      <vt:lpstr>VALUE_MENKYOYEAR7</vt:lpstr>
      <vt:lpstr>VALUE_MOBILEPHONENUMBER1</vt:lpstr>
      <vt:lpstr>VALUE_MOBILEPHONENUMBER2</vt:lpstr>
      <vt:lpstr>VALUE_MOBILEPHONENUMBER3</vt:lpstr>
      <vt:lpstr>対応表!VALUE_NOMENJO</vt:lpstr>
      <vt:lpstr>対応表!VALUE_NOPUNISH</vt:lpstr>
      <vt:lpstr>対応表!VALUE_PERSONALDATANOPERM</vt:lpstr>
      <vt:lpstr>対応表!VALUE_PERSONALDATAPERM</vt:lpstr>
      <vt:lpstr>VALUE_PHONENUMBER1</vt:lpstr>
      <vt:lpstr>VALUE_PHONENUMBER2</vt:lpstr>
      <vt:lpstr>VALUE_PHONENUMBER3</vt:lpstr>
      <vt:lpstr>VALUE_POSTCODE1</vt:lpstr>
      <vt:lpstr>VALUE_POSTCODE2</vt:lpstr>
      <vt:lpstr>対応表!VALUE_PREFCODE</vt:lpstr>
      <vt:lpstr>VALUE_PREFCODE1</vt:lpstr>
      <vt:lpstr>VALUE_PREFCODE2</vt:lpstr>
      <vt:lpstr>対応表!VALUE_PUNISH</vt:lpstr>
      <vt:lpstr>対応表!VALUE_SCHOOLCODE</vt:lpstr>
      <vt:lpstr>VALUE_SCHOOLFACULTYCODE</vt:lpstr>
      <vt:lpstr>対応表!VALUE_SENKOKUBUN</vt:lpstr>
      <vt:lpstr>VALUE_SEX</vt:lpstr>
      <vt:lpstr>対応表!VALUE_SHIGANKUBUN</vt:lpstr>
      <vt:lpstr>対応表!VALUE_ZITSUGI1</vt:lpstr>
      <vt:lpstr>対応表!VALUE_ZITSUGI2</vt:lpstr>
      <vt:lpstr>VARUE_BIRTDAY_BASEDATE</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hoshikawa suzuka</dc:creator>
  <cp:lastModifiedBy>幸野 実柚</cp:lastModifiedBy>
  <cp:lastPrinted>2025-03-24T01:07:29Z</cp:lastPrinted>
  <dcterms:created xsi:type="dcterms:W3CDTF">2013-03-12T09:00:50Z</dcterms:created>
  <dcterms:modified xsi:type="dcterms:W3CDTF">2025-03-24T01:56:21Z</dcterms:modified>
</cp:coreProperties>
</file>