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kmpfsv\1人事担当\01_永年\30_教職員採用\01教員採用\採用試験R7\志願書検討\オーイーシーから送付\"/>
    </mc:Choice>
  </mc:AlternateContent>
  <xr:revisionPtr revIDLastSave="0" documentId="13_ncr:1_{D2A51122-918B-480B-8393-66DC9FE47A25}" xr6:coauthVersionLast="36" xr6:coauthVersionMax="36" xr10:uidLastSave="{00000000-0000-0000-0000-000000000000}"/>
  <bookViews>
    <workbookView xWindow="0" yWindow="0" windowWidth="20490" windowHeight="7560" xr2:uid="{00000000-000D-0000-FFFF-FFFF00000000}"/>
  </bookViews>
  <sheets>
    <sheet name="志願書Ⅰ" sheetId="11" r:id="rId1"/>
    <sheet name="志願書Ⅱ" sheetId="12" r:id="rId2"/>
    <sheet name="プレゼンテーションシート" sheetId="17" r:id="rId3"/>
    <sheet name="CODE" sheetId="14" state="hidden" r:id="rId4"/>
    <sheet name="対応表" sheetId="16" state="hidden" r:id="rId5"/>
  </sheets>
  <definedNames>
    <definedName name="_xlnm._FilterDatabase" localSheetId="0" hidden="1">志願書Ⅰ!$A$3:$K$8</definedName>
    <definedName name="_xlnm.Print_Area" localSheetId="0">志願書Ⅰ!$A$1:$AE$68</definedName>
    <definedName name="RANGE_SCHOOLCODE" localSheetId="3">CODE!$E$2:$E$271</definedName>
    <definedName name="VALUE_ADDRESS1" localSheetId="0">志願書Ⅰ!$C$33</definedName>
    <definedName name="VALUE_ADDRESS2" localSheetId="0">志願書Ⅰ!$K$33</definedName>
    <definedName name="VALUE_ADDRESS3" localSheetId="0">志願書Ⅰ!$V$33</definedName>
    <definedName name="VALUE_AGE1" localSheetId="0">志願書Ⅰ!$AD$29</definedName>
    <definedName name="VALUE_AGE2" localSheetId="0">志願書Ⅰ!$AE$29</definedName>
    <definedName name="VALUE_APPOINTMENTYEAR">対応表!$AL$2</definedName>
    <definedName name="VALUE_BIRTHDAY" localSheetId="4">対応表!$AM$2</definedName>
    <definedName name="VALUE_ERANAME" localSheetId="0">志願書Ⅰ!$X$28</definedName>
    <definedName name="VALUE_EXPKINMUSAKI1" localSheetId="0">志願書Ⅰ!$W$50</definedName>
    <definedName name="VALUE_EXPKINMUSAKI2" localSheetId="0">志願書Ⅰ!$W$51</definedName>
    <definedName name="VALUE_EXPKINMUSAKI3" localSheetId="0">志願書Ⅰ!$W$52</definedName>
    <definedName name="VALUE_EXPKINMUTI1" localSheetId="0">志願書Ⅰ!$U$50</definedName>
    <definedName name="VALUE_EXPKINMUTI2" localSheetId="0">志願書Ⅰ!$U$51</definedName>
    <definedName name="VALUE_EXPKINMUTI3" localSheetId="0">志願書Ⅰ!$U$52</definedName>
    <definedName name="VALUE_EXPSHOKUSHUCODE1" localSheetId="0">志願書Ⅰ!$S$50</definedName>
    <definedName name="VALUE_EXPSHOKUSHUCODE2" localSheetId="0">志願書Ⅰ!$S$51</definedName>
    <definedName name="VALUE_EXPSHOKUSHUCODE3" localSheetId="0">志願書Ⅰ!$S$52</definedName>
    <definedName name="VALUE_EXPTEACH" localSheetId="4">対応表!$AD$19</definedName>
    <definedName name="VALUE_FAMILYNAME">志願書Ⅰ!$C$28</definedName>
    <definedName name="VALUE_FAMILYNAMEKANA">志願書Ⅰ!$C$26</definedName>
    <definedName name="VALUE_FIRSTNAME">志願書Ⅰ!$L$28</definedName>
    <definedName name="VALUE_FIRSTNAMEKANA">志願書Ⅰ!$L$26</definedName>
    <definedName name="VALUE_GENKINMUTICODE" localSheetId="0">志願書Ⅰ!$W$44</definedName>
    <definedName name="VALUE_GENSHOKUSHUCODE" localSheetId="0">志願書Ⅰ!$U$44</definedName>
    <definedName name="VALUE_GRADUATIONCODE" localSheetId="4">対応表!$W$7</definedName>
    <definedName name="VALUE_GRADUATIONERANAME" localSheetId="0">志願書Ⅰ!$K$44</definedName>
    <definedName name="VALUE_GRADUATIONMONTH" localSheetId="0">志願書Ⅰ!$L$50</definedName>
    <definedName name="VALUE_GRADUATIONYEAR" localSheetId="0">志願書Ⅰ!$M$44</definedName>
    <definedName name="VALUE_HAIRYO" localSheetId="0">志願書Ⅰ!$Q$54</definedName>
    <definedName name="VALUE_KOSHUKYOKA1" localSheetId="4">対応表!$X$2</definedName>
    <definedName name="VALUE_KOSHUKYOKA1_1">志願書Ⅰ!$S$6</definedName>
    <definedName name="VALUE_KOSHUKYOKA1_2">志願書Ⅰ!$U$6</definedName>
    <definedName name="VALUE_KOSHUKYOKA1_3">志願書Ⅰ!$W$6</definedName>
    <definedName name="VALUE_KOSHUKYOKA2" localSheetId="4">対応表!$Y$2</definedName>
    <definedName name="VALUE_KOSHUKYOKA2_1">志願書Ⅰ!$Z$6</definedName>
    <definedName name="VALUE_KOSHUKYOKA2_2">志願書Ⅰ!$AB$6</definedName>
    <definedName name="VALUE_KOSHUKYOKA2_3">志願書Ⅰ!$AD$6</definedName>
    <definedName name="VALUE_KYOKA1" localSheetId="0">志願書Ⅰ!$F$50</definedName>
    <definedName name="VALUE_KYOKA2" localSheetId="0">志願書Ⅰ!$F$51</definedName>
    <definedName name="VALUE_KYOKA3" localSheetId="0">志願書Ⅰ!$F$52</definedName>
    <definedName name="VALUE_KYOKA4" localSheetId="0">志願書Ⅰ!$F$53</definedName>
    <definedName name="VALUE_KYOKA5" localSheetId="0">志願書Ⅰ!$F$54</definedName>
    <definedName name="VALUE_KYOKA6" localSheetId="0">志願書Ⅰ!$F$55</definedName>
    <definedName name="VALUE_KYOKA7" localSheetId="0">志願書Ⅰ!$F$56</definedName>
    <definedName name="VALUE_MENJO" localSheetId="4">対応表!$AJ$6</definedName>
    <definedName name="VALUE_MENJO1AGO" localSheetId="0">志願書Ⅰ!#REF!</definedName>
    <definedName name="VALUE_MENJO2AGO" localSheetId="0">志願書Ⅰ!#REF!</definedName>
    <definedName name="VALUE_MENJOKUBUN" localSheetId="4">対応表!$V$7</definedName>
    <definedName name="VALUE_MENKYOERANAME1" localSheetId="0">志願書Ⅰ!$H$50</definedName>
    <definedName name="VALUE_MENKYOERANAME2" localSheetId="0">志願書Ⅰ!$H$51</definedName>
    <definedName name="VALUE_MENKYOERANAME3" localSheetId="0">志願書Ⅰ!$H$52</definedName>
    <definedName name="VALUE_MENKYOERANAME4" localSheetId="0">志願書Ⅰ!$H$53</definedName>
    <definedName name="VALUE_MENKYOERANAME5" localSheetId="0">志願書Ⅰ!$H$54</definedName>
    <definedName name="VALUE_MENKYOERANAME6" localSheetId="0">志願書Ⅰ!$H$55</definedName>
    <definedName name="VALUE_MENKYOERANAME7" localSheetId="0">志願書Ⅰ!$H$56</definedName>
    <definedName name="VALUE_MENKYOMONTH1" localSheetId="0">志願書Ⅰ!$L$50</definedName>
    <definedName name="VALUE_MENKYOMONTH2" localSheetId="0">志願書Ⅰ!$L$51</definedName>
    <definedName name="VALUE_MENKYOMONTH3" localSheetId="0">志願書Ⅰ!$L$52</definedName>
    <definedName name="VALUE_MENKYOMONTH4" localSheetId="0">志願書Ⅰ!$L$53</definedName>
    <definedName name="VALUE_MENKYOMONTH5" localSheetId="0">志願書Ⅰ!$L$54</definedName>
    <definedName name="VALUE_MENKYOMONTH6" localSheetId="0">志願書Ⅰ!$L$55</definedName>
    <definedName name="VALUE_MENKYOMONTH7" localSheetId="0">志願書Ⅰ!$L$56</definedName>
    <definedName name="VALUE_MENKYONAME1" localSheetId="0">志願書Ⅰ!$C$50</definedName>
    <definedName name="VALUE_MENKYONAME2" localSheetId="0">志願書Ⅰ!$C$51</definedName>
    <definedName name="VALUE_MENKYONAME3" localSheetId="0">志願書Ⅰ!$C$52</definedName>
    <definedName name="VALUE_MENKYONAME4" localSheetId="0">志願書Ⅰ!$C$53</definedName>
    <definedName name="VALUE_MENKYONAME5" localSheetId="0">志願書Ⅰ!$C$54</definedName>
    <definedName name="VALUE_MENKYONAME6" localSheetId="0">志願書Ⅰ!$C$55</definedName>
    <definedName name="VALUE_MENKYONAME7" localSheetId="0">志願書Ⅰ!$C$56</definedName>
    <definedName name="VALUE_MENKYOSYUTOKUCODE1" localSheetId="0">志願書Ⅰ!$N$50</definedName>
    <definedName name="VALUE_MENKYOSYUTOKUCODE2" localSheetId="0">志願書Ⅰ!$N$51</definedName>
    <definedName name="VALUE_MENKYOSYUTOKUCODE3" localSheetId="0">志願書Ⅰ!$N$52</definedName>
    <definedName name="VALUE_MENKYOSYUTOKUCODE4" localSheetId="0">志願書Ⅰ!$N$53</definedName>
    <definedName name="VALUE_MENKYOSYUTOKUCODE5" localSheetId="0">志願書Ⅰ!$N$54</definedName>
    <definedName name="VALUE_MENKYOSYUTOKUCODE6" localSheetId="0">志願書Ⅰ!$N$55</definedName>
    <definedName name="VALUE_MENKYOSYUTOKUCODE7" localSheetId="0">志願書Ⅰ!$N$56</definedName>
    <definedName name="VALUE_MENKYOYEAR1" localSheetId="0">志願書Ⅰ!$J$50</definedName>
    <definedName name="VALUE_MENKYOYEAR2" localSheetId="0">志願書Ⅰ!$J$51</definedName>
    <definedName name="VALUE_MENKYOYEAR3" localSheetId="0">志願書Ⅰ!$J$52</definedName>
    <definedName name="VALUE_MENKYOYEAR4" localSheetId="0">志願書Ⅰ!$J$53</definedName>
    <definedName name="VALUE_MENKYOYEAR5" localSheetId="0">志願書Ⅰ!$J$54</definedName>
    <definedName name="VALUE_MENKYOYEAR6" localSheetId="0">志願書Ⅰ!$J$55</definedName>
    <definedName name="VALUE_MENKYOYEAR7" localSheetId="0">志願書Ⅰ!$J$56</definedName>
    <definedName name="VALUE_MENSETSUMENJO" localSheetId="0">志願書Ⅰ!$V$66</definedName>
    <definedName name="VALUE_MOBILEPHONENUMBER1" localSheetId="0">志願書Ⅰ!$T$36</definedName>
    <definedName name="VALUE_MOBILEPHONENUMBER2" localSheetId="0">志願書Ⅰ!$X$36</definedName>
    <definedName name="VALUE_MOBILEPHONENUMBER3" localSheetId="0">志願書Ⅰ!$AB$36</definedName>
    <definedName name="VALUE_NAME" localSheetId="1">志願書Ⅱ!$Z$38</definedName>
    <definedName name="VALUE_NAMEKANA" localSheetId="1">志願書Ⅱ!$AB$37</definedName>
    <definedName name="VALUE_NOMENJO" localSheetId="4">対応表!$AJ$7</definedName>
    <definedName name="VALUE_NOPUNISH" localSheetId="4">対応表!$AJ$11</definedName>
    <definedName name="VALUE_PERSONALDATANOPERM" localSheetId="4">対応表!$AJ$3</definedName>
    <definedName name="VALUE_PERSONALDATAPERM" localSheetId="4">対応表!$AJ$2</definedName>
    <definedName name="VALUE_PERSONNELDATA" localSheetId="0">志願書Ⅰ!$V$63</definedName>
    <definedName name="VALUE_PHONENUMBER1" localSheetId="0">志願書Ⅰ!$F$36</definedName>
    <definedName name="VALUE_PHONENUMBER2" localSheetId="0">志願書Ⅰ!$I$36</definedName>
    <definedName name="VALUE_PHONENUMBER3" localSheetId="0">志願書Ⅰ!$N$36</definedName>
    <definedName name="VALUE_POSTCODE1" localSheetId="0">志願書Ⅰ!$C$31</definedName>
    <definedName name="VALUE_POSTCODE2" localSheetId="0">志願書Ⅰ!$G$31</definedName>
    <definedName name="VALUE_PREFCODE" localSheetId="4">対応表!$AD$2</definedName>
    <definedName name="VALUE_PREFCODE1" localSheetId="0">志願書Ⅰ!$K$31</definedName>
    <definedName name="VALUE_PREFCODE2" localSheetId="0">志願書Ⅰ!$M$31</definedName>
    <definedName name="VALUE_PUNISH" localSheetId="4">対応表!$AJ$10</definedName>
    <definedName name="VALUE_SCHOOLCODE" localSheetId="4">対応表!$AD$3</definedName>
    <definedName name="VALUE_SCHOOLFACULTYCODE" localSheetId="0">志願書Ⅰ!$Q$40</definedName>
    <definedName name="VALUE_SENKOKUBUN" localSheetId="4">対応表!$V$2</definedName>
    <definedName name="VALUE_SEX" localSheetId="0">志願書Ⅰ!$V$27</definedName>
    <definedName name="VALUE_SHIGANKUBUN" localSheetId="4">対応表!$W$2</definedName>
    <definedName name="VALUE_SHUBETSU1" localSheetId="0">志願書Ⅰ!$E$50</definedName>
    <definedName name="VALUE_SHUBETSU2" localSheetId="0">志願書Ⅰ!$E$51</definedName>
    <definedName name="VALUE_SHUBETSU3" localSheetId="0">志願書Ⅰ!$E$52</definedName>
    <definedName name="VALUE_SHUBETSU4" localSheetId="0">志願書Ⅰ!$E$53</definedName>
    <definedName name="VALUE_SHUBETSU5" localSheetId="0">志願書Ⅰ!$E$54</definedName>
    <definedName name="VALUE_SHUBETSU6" localSheetId="0">志願書Ⅰ!$E$55</definedName>
    <definedName name="VALUE_SHUBETSU7" localSheetId="0">志願書Ⅰ!$E$56</definedName>
    <definedName name="VALUE_ZITSUGI1" localSheetId="4">対応表!$Z$2</definedName>
    <definedName name="VALUE_ZITSUGI2" localSheetId="4">対応表!$AA$2</definedName>
    <definedName name="VARUE_SPORTSART">志願書Ⅰ!$M$5</definedName>
  </definedNames>
  <calcPr calcId="191029"/>
</workbook>
</file>

<file path=xl/calcChain.xml><?xml version="1.0" encoding="utf-8"?>
<calcChain xmlns="http://schemas.openxmlformats.org/spreadsheetml/2006/main">
  <c r="W2" i="16" l="1"/>
  <c r="AD24" i="16" s="1"/>
  <c r="U2" i="16"/>
  <c r="L9" i="17"/>
  <c r="V2" i="16"/>
  <c r="AE24" i="16" l="1"/>
  <c r="AE23" i="16" s="1"/>
  <c r="AG59" i="12"/>
  <c r="AG58" i="12"/>
  <c r="AG57" i="12"/>
  <c r="X60" i="12"/>
  <c r="X59" i="12"/>
  <c r="X57" i="12"/>
  <c r="U38" i="12" l="1"/>
  <c r="X58" i="12"/>
  <c r="A1" i="11"/>
  <c r="Y2" i="16" l="1"/>
  <c r="X2" i="16"/>
  <c r="M8" i="17"/>
  <c r="W8" i="17"/>
  <c r="U8" i="17"/>
  <c r="S8" i="17"/>
  <c r="Q8" i="17"/>
  <c r="O8" i="17"/>
  <c r="N46" i="12"/>
  <c r="T49" i="12"/>
  <c r="Q49" i="12"/>
  <c r="N49" i="12"/>
  <c r="T46" i="12"/>
  <c r="Q46" i="12"/>
  <c r="B3" i="17"/>
  <c r="Z38" i="12"/>
  <c r="D2" i="17"/>
  <c r="AB37" i="12"/>
  <c r="A1" i="17"/>
  <c r="B1" i="12"/>
  <c r="R52" i="11"/>
  <c r="R51" i="11"/>
  <c r="R50" i="11"/>
  <c r="X29" i="11"/>
  <c r="W12" i="17"/>
  <c r="W11" i="17"/>
  <c r="W10" i="17"/>
  <c r="O12" i="17"/>
  <c r="O11" i="17"/>
  <c r="G12" i="17"/>
  <c r="G11" i="17"/>
  <c r="P5" i="17"/>
  <c r="K54" i="12"/>
  <c r="K55" i="12"/>
  <c r="H82" i="16"/>
  <c r="AC23" i="16" l="1"/>
  <c r="T11" i="16"/>
  <c r="AA30" i="16" s="1"/>
  <c r="U12" i="16"/>
  <c r="V12" i="16"/>
  <c r="T12" i="16"/>
  <c r="AD8" i="16" l="1"/>
  <c r="AD7" i="16"/>
  <c r="L99" i="16" l="1"/>
  <c r="K99" i="16"/>
  <c r="J99" i="16"/>
  <c r="I99" i="16"/>
  <c r="H99" i="16"/>
  <c r="G99" i="16"/>
  <c r="F99" i="16"/>
  <c r="E99" i="16"/>
  <c r="D99" i="16"/>
  <c r="C99" i="16"/>
  <c r="B99" i="16"/>
  <c r="W7" i="16"/>
  <c r="AL7" i="16" l="1"/>
  <c r="AL6" i="16" s="1"/>
  <c r="V7" i="16"/>
  <c r="Z2" i="16"/>
  <c r="AA2" i="16"/>
  <c r="G3" i="16" l="1"/>
  <c r="F3" i="16"/>
  <c r="E3" i="16"/>
  <c r="D3" i="16"/>
  <c r="C3" i="16"/>
  <c r="B3" i="16"/>
  <c r="AD13" i="16" l="1"/>
  <c r="AD15" i="16"/>
  <c r="AA25" i="16" l="1"/>
  <c r="AA26" i="16"/>
  <c r="AA27" i="16"/>
  <c r="AA28" i="16"/>
  <c r="AA29" i="16"/>
  <c r="AA31" i="16"/>
  <c r="AA32" i="16"/>
  <c r="AA33" i="16"/>
  <c r="Z25" i="16"/>
  <c r="Z26" i="16"/>
  <c r="Z27" i="16"/>
  <c r="Z28" i="16"/>
  <c r="Z29" i="16"/>
  <c r="Z31" i="16"/>
  <c r="Z32" i="16"/>
  <c r="Z33" i="16"/>
  <c r="Z24" i="16"/>
  <c r="Z23" i="16" s="1"/>
  <c r="AD23" i="16" s="1"/>
  <c r="AA24" i="16"/>
  <c r="J5" i="17" l="1"/>
  <c r="C9" i="17"/>
  <c r="C8" i="17"/>
  <c r="C7" i="17"/>
  <c r="C6" i="17"/>
  <c r="C5" i="17"/>
  <c r="C4" i="17"/>
  <c r="K53" i="12"/>
  <c r="K56" i="12"/>
  <c r="K43" i="12"/>
  <c r="K44" i="12"/>
  <c r="K45" i="12"/>
  <c r="K42" i="12"/>
  <c r="K41" i="12"/>
  <c r="J7" i="17" l="1"/>
  <c r="AO7" i="16" l="1"/>
  <c r="AP7" i="16" s="1"/>
  <c r="AO6" i="16"/>
  <c r="AP6" i="16" s="1"/>
  <c r="AK27" i="16" l="1"/>
  <c r="AL27" i="16" s="1"/>
  <c r="AM27" i="16"/>
  <c r="AN27" i="16" s="1"/>
  <c r="AK28" i="16"/>
  <c r="AL28" i="16" s="1"/>
  <c r="AM28" i="16"/>
  <c r="AN28" i="16" s="1"/>
  <c r="AK15" i="16"/>
  <c r="AL15" i="16" s="1"/>
  <c r="AI16" i="16"/>
  <c r="AJ16" i="16" s="1"/>
  <c r="AK16" i="16"/>
  <c r="AL16" i="16" s="1"/>
  <c r="AI17" i="16"/>
  <c r="AJ17" i="16" s="1"/>
  <c r="AK17" i="16"/>
  <c r="AL17" i="16" s="1"/>
  <c r="AI18" i="16"/>
  <c r="AJ18" i="16" s="1"/>
  <c r="AK18" i="16"/>
  <c r="AL18" i="16" s="1"/>
  <c r="AI19" i="16"/>
  <c r="AJ19" i="16" s="1"/>
  <c r="AK19" i="16"/>
  <c r="AL19" i="16" s="1"/>
  <c r="AK20" i="16"/>
  <c r="AL20" i="16" s="1"/>
  <c r="AM20" i="16"/>
  <c r="AN20" i="16" s="1"/>
  <c r="AK21" i="16"/>
  <c r="AL21" i="16" s="1"/>
  <c r="AM21" i="16"/>
  <c r="AN21" i="16" s="1"/>
  <c r="AK22" i="16"/>
  <c r="AL22" i="16" s="1"/>
  <c r="AM22" i="16"/>
  <c r="AN22" i="16" s="1"/>
  <c r="AK23" i="16"/>
  <c r="AL23" i="16" s="1"/>
  <c r="AM23" i="16"/>
  <c r="AN23" i="16" s="1"/>
  <c r="AK24" i="16"/>
  <c r="AL24" i="16" s="1"/>
  <c r="AM24" i="16"/>
  <c r="AN24" i="16" s="1"/>
  <c r="AK25" i="16"/>
  <c r="AL25" i="16" s="1"/>
  <c r="AM25" i="16"/>
  <c r="AN25" i="16" s="1"/>
  <c r="AK26" i="16"/>
  <c r="AL26" i="16" s="1"/>
  <c r="AM26" i="16"/>
  <c r="AN26" i="16" s="1"/>
  <c r="AI15" i="16"/>
  <c r="AJ15" i="16" s="1"/>
  <c r="AM7" i="16"/>
  <c r="AN7" i="16" s="1"/>
  <c r="AM8" i="16"/>
  <c r="AN8" i="16" s="1"/>
  <c r="AM9" i="16"/>
  <c r="AN9" i="16" s="1"/>
  <c r="AM10" i="16"/>
  <c r="AN10" i="16" s="1"/>
  <c r="AM11" i="16"/>
  <c r="AN11" i="16" s="1"/>
  <c r="AM12" i="16"/>
  <c r="AN12" i="16" s="1"/>
  <c r="AM6" i="16"/>
  <c r="AN6" i="16" s="1"/>
  <c r="AM3" i="16"/>
  <c r="AM2" i="16" s="1"/>
  <c r="AN2" i="16" s="1"/>
  <c r="AM15" i="16" l="1"/>
  <c r="AP2" i="16"/>
  <c r="AO2" i="16"/>
  <c r="AD29" i="11" s="1"/>
  <c r="AO23" i="16"/>
  <c r="AM18" i="16"/>
  <c r="AO28" i="16"/>
  <c r="AM17" i="16"/>
  <c r="AO26" i="16"/>
  <c r="AO27" i="16"/>
  <c r="AO24" i="16"/>
  <c r="AO20" i="16"/>
  <c r="AO22" i="16"/>
  <c r="AM19" i="16"/>
  <c r="AM16" i="16"/>
  <c r="AO21" i="16"/>
  <c r="AO25" i="16"/>
  <c r="AE29" i="11" l="1"/>
  <c r="Y44" i="12" l="1"/>
  <c r="Q3" i="17"/>
  <c r="F60" i="12" l="1"/>
  <c r="F59" i="12"/>
  <c r="F58" i="12"/>
  <c r="X5" i="17"/>
  <c r="U44" i="12"/>
  <c r="T5" i="17"/>
  <c r="U43" i="12"/>
  <c r="U42" i="12"/>
  <c r="K48" i="12"/>
  <c r="J9" i="17"/>
  <c r="J8" i="17"/>
  <c r="J6" i="17"/>
  <c r="J4" i="17"/>
  <c r="K40" i="12"/>
  <c r="AD18" i="16" l="1"/>
  <c r="AD17" i="16"/>
  <c r="AD16" i="16"/>
  <c r="AD14" i="16"/>
  <c r="AD12" i="16"/>
  <c r="AD11" i="16"/>
  <c r="AD10" i="16"/>
  <c r="AD9" i="16"/>
  <c r="AD6" i="16"/>
  <c r="AD5" i="16"/>
  <c r="AD4" i="16"/>
  <c r="AD3" i="16"/>
  <c r="AD2" i="16"/>
  <c r="AE93" i="16"/>
  <c r="AD82" i="16"/>
  <c r="AC82" i="16"/>
  <c r="A74" i="16"/>
  <c r="A73" i="16"/>
  <c r="Z47" i="16"/>
  <c r="Y47" i="16"/>
  <c r="X93" i="16"/>
  <c r="W93" i="16"/>
  <c r="V82" i="16"/>
  <c r="U82" i="16"/>
  <c r="A66" i="16"/>
  <c r="A65" i="16"/>
  <c r="R47" i="16"/>
  <c r="Q47" i="16"/>
  <c r="P93" i="16"/>
  <c r="O93" i="16"/>
  <c r="N82" i="16"/>
  <c r="M82" i="16"/>
  <c r="A58" i="16"/>
  <c r="A57" i="16"/>
  <c r="J47" i="16"/>
  <c r="I47" i="16"/>
  <c r="H93" i="16"/>
  <c r="G93" i="16"/>
  <c r="F82" i="16"/>
  <c r="E82" i="16"/>
  <c r="A50" i="16"/>
  <c r="A49" i="16"/>
  <c r="B47" i="16"/>
  <c r="S12" i="16"/>
  <c r="R12" i="16"/>
  <c r="Q12" i="16"/>
  <c r="P12" i="16"/>
  <c r="O12" i="16"/>
  <c r="N12" i="16"/>
  <c r="G12" i="16"/>
  <c r="F12" i="16"/>
  <c r="E12" i="16"/>
  <c r="J12" i="16"/>
  <c r="I12" i="16"/>
  <c r="H12" i="16"/>
  <c r="D12" i="16"/>
  <c r="C12" i="16"/>
  <c r="B12" i="16"/>
  <c r="Q11" i="16"/>
  <c r="N11" i="16"/>
  <c r="E11" i="16"/>
  <c r="H11" i="16"/>
  <c r="B11" i="16"/>
  <c r="AD19" i="16"/>
  <c r="F47" i="16" l="1"/>
  <c r="A61" i="16"/>
  <c r="A69" i="16"/>
  <c r="D47" i="16"/>
  <c r="L47" i="16"/>
  <c r="I82" i="16"/>
  <c r="V47" i="16"/>
  <c r="Q82" i="16"/>
  <c r="AB47" i="16"/>
  <c r="AC47" i="16"/>
  <c r="AD47" i="16"/>
  <c r="E47" i="16"/>
  <c r="A68" i="16"/>
  <c r="M47" i="16"/>
  <c r="A52" i="16"/>
  <c r="A70" i="16"/>
  <c r="Y82" i="16"/>
  <c r="N47" i="16"/>
  <c r="A53" i="16"/>
  <c r="A76" i="16"/>
  <c r="T47" i="16"/>
  <c r="A54" i="16"/>
  <c r="A77" i="16"/>
  <c r="X82" i="16"/>
  <c r="U47" i="16"/>
  <c r="A60" i="16"/>
  <c r="A62" i="16"/>
  <c r="P82" i="16"/>
  <c r="J93" i="16"/>
  <c r="Z93" i="16"/>
  <c r="S93" i="16"/>
  <c r="J82" i="16"/>
  <c r="D93" i="16"/>
  <c r="T93" i="16"/>
  <c r="C47" i="16"/>
  <c r="K47" i="16"/>
  <c r="S47" i="16"/>
  <c r="AA47" i="16"/>
  <c r="A51" i="16"/>
  <c r="A59" i="16"/>
  <c r="A67" i="16"/>
  <c r="A75" i="16"/>
  <c r="G82" i="16"/>
  <c r="O82" i="16"/>
  <c r="W82" i="16"/>
  <c r="AE82" i="16"/>
  <c r="I93" i="16"/>
  <c r="Q93" i="16"/>
  <c r="Y93" i="16"/>
  <c r="AA93" i="16"/>
  <c r="B82" i="16"/>
  <c r="L93" i="16"/>
  <c r="G47" i="16"/>
  <c r="O47" i="16"/>
  <c r="W47" i="16"/>
  <c r="AE47" i="16"/>
  <c r="A55" i="16"/>
  <c r="A63" i="16"/>
  <c r="A71" i="16"/>
  <c r="C82" i="16"/>
  <c r="K82" i="16"/>
  <c r="S82" i="16"/>
  <c r="AA82" i="16"/>
  <c r="E93" i="16"/>
  <c r="M93" i="16"/>
  <c r="U93" i="16"/>
  <c r="AC93" i="16"/>
  <c r="H47" i="16"/>
  <c r="P47" i="16"/>
  <c r="X47" i="16"/>
  <c r="A48" i="16"/>
  <c r="AF23" i="16" s="1"/>
  <c r="A56" i="16"/>
  <c r="A64" i="16"/>
  <c r="A72" i="16"/>
  <c r="D82" i="16"/>
  <c r="L82" i="16"/>
  <c r="T82" i="16"/>
  <c r="AB82" i="16"/>
  <c r="F93" i="16"/>
  <c r="N93" i="16"/>
  <c r="V93" i="16"/>
  <c r="AD93" i="16"/>
  <c r="B93" i="16"/>
  <c r="R93" i="16"/>
  <c r="C93" i="16"/>
  <c r="K93" i="16"/>
  <c r="R82" i="16"/>
  <c r="Z82" i="16"/>
  <c r="AB93" i="16"/>
  <c r="AA23" i="16" l="1"/>
  <c r="AB23" i="16" s="1"/>
  <c r="K52" i="12"/>
  <c r="K51" i="12"/>
  <c r="K50" i="12"/>
  <c r="K49" i="12"/>
  <c r="P54" i="12"/>
  <c r="P53" i="12"/>
  <c r="AH38" i="12"/>
</calcChain>
</file>

<file path=xl/sharedStrings.xml><?xml version="1.0" encoding="utf-8"?>
<sst xmlns="http://schemas.openxmlformats.org/spreadsheetml/2006/main" count="1757" uniqueCount="1086">
  <si>
    <t>選考区分</t>
    <rPh sb="0" eb="2">
      <t>センコウ</t>
    </rPh>
    <rPh sb="2" eb="4">
      <t>クブン</t>
    </rPh>
    <phoneticPr fontId="1"/>
  </si>
  <si>
    <t>フリガナ</t>
    <phoneticPr fontId="1"/>
  </si>
  <si>
    <t>卒業区分</t>
    <rPh sb="0" eb="2">
      <t>ソツギョウ</t>
    </rPh>
    <rPh sb="2" eb="4">
      <t>クブン</t>
    </rPh>
    <phoneticPr fontId="1"/>
  </si>
  <si>
    <t>他府県現職</t>
    <rPh sb="0" eb="3">
      <t>タフケン</t>
    </rPh>
    <rPh sb="3" eb="5">
      <t>ゲンショク</t>
    </rPh>
    <phoneticPr fontId="1"/>
  </si>
  <si>
    <t>スペシャリスト特別選考</t>
    <rPh sb="7" eb="9">
      <t>トクベツ</t>
    </rPh>
    <rPh sb="9" eb="11">
      <t>センコウ</t>
    </rPh>
    <phoneticPr fontId="1"/>
  </si>
  <si>
    <t>大学推薦特別選考</t>
    <rPh sb="0" eb="2">
      <t>ダイガク</t>
    </rPh>
    <rPh sb="2" eb="4">
      <t>スイセン</t>
    </rPh>
    <rPh sb="4" eb="6">
      <t>トクベツ</t>
    </rPh>
    <rPh sb="6" eb="8">
      <t>センコウ</t>
    </rPh>
    <phoneticPr fontId="1"/>
  </si>
  <si>
    <t>免除区分</t>
    <rPh sb="0" eb="2">
      <t>メンジョ</t>
    </rPh>
    <rPh sb="2" eb="4">
      <t>クブン</t>
    </rPh>
    <phoneticPr fontId="1"/>
  </si>
  <si>
    <t>柔道</t>
  </si>
  <si>
    <t>剣道</t>
  </si>
  <si>
    <t>ダンス</t>
  </si>
  <si>
    <t>バレーボール</t>
  </si>
  <si>
    <t>氏名</t>
    <phoneticPr fontId="1"/>
  </si>
  <si>
    <t>最終学校</t>
    <phoneticPr fontId="1"/>
  </si>
  <si>
    <t>郵便番号</t>
    <phoneticPr fontId="1"/>
  </si>
  <si>
    <t>－</t>
    <phoneticPr fontId="1"/>
  </si>
  <si>
    <t>学校コード</t>
    <phoneticPr fontId="1"/>
  </si>
  <si>
    <t>学校名</t>
    <phoneticPr fontId="1"/>
  </si>
  <si>
    <t>生年月日</t>
    <phoneticPr fontId="1"/>
  </si>
  <si>
    <t>年</t>
    <rPh sb="0" eb="1">
      <t>ネン</t>
    </rPh>
    <phoneticPr fontId="1"/>
  </si>
  <si>
    <t>月</t>
    <rPh sb="0" eb="1">
      <t>ツキ</t>
    </rPh>
    <phoneticPr fontId="1"/>
  </si>
  <si>
    <t>日</t>
    <rPh sb="0" eb="1">
      <t>ニチ</t>
    </rPh>
    <phoneticPr fontId="1"/>
  </si>
  <si>
    <t>卒業・修了（見込み）年月</t>
    <phoneticPr fontId="1"/>
  </si>
  <si>
    <t>既に卒業（修了）</t>
    <rPh sb="0" eb="1">
      <t>スデ</t>
    </rPh>
    <phoneticPr fontId="1"/>
  </si>
  <si>
    <t>取得（見込み）教員免許状</t>
    <phoneticPr fontId="1"/>
  </si>
  <si>
    <t>番号</t>
    <rPh sb="0" eb="2">
      <t>バンゴウ</t>
    </rPh>
    <phoneticPr fontId="1"/>
  </si>
  <si>
    <t>取得（見込）年月</t>
    <rPh sb="0" eb="2">
      <t>シュトク</t>
    </rPh>
    <rPh sb="3" eb="5">
      <t>ミコ</t>
    </rPh>
    <rPh sb="6" eb="7">
      <t>ネン</t>
    </rPh>
    <rPh sb="7" eb="8">
      <t>ツキ</t>
    </rPh>
    <phoneticPr fontId="1"/>
  </si>
  <si>
    <t>元号</t>
    <rPh sb="0" eb="2">
      <t>ゲンゴウ</t>
    </rPh>
    <phoneticPr fontId="1"/>
  </si>
  <si>
    <t>教職経験の状況</t>
    <phoneticPr fontId="1"/>
  </si>
  <si>
    <t>校種
職種</t>
    <rPh sb="3" eb="5">
      <t>ショクシュ</t>
    </rPh>
    <phoneticPr fontId="1"/>
  </si>
  <si>
    <t>種別</t>
    <phoneticPr fontId="1"/>
  </si>
  <si>
    <t>あり</t>
    <phoneticPr fontId="1"/>
  </si>
  <si>
    <t>年度</t>
    <phoneticPr fontId="1"/>
  </si>
  <si>
    <t>当該年度の
主な勤務先名称</t>
    <rPh sb="0" eb="2">
      <t>トウガイ</t>
    </rPh>
    <rPh sb="2" eb="4">
      <t>ネンド</t>
    </rPh>
    <rPh sb="6" eb="7">
      <t>オモ</t>
    </rPh>
    <rPh sb="8" eb="11">
      <t>キンムサキ</t>
    </rPh>
    <rPh sb="11" eb="13">
      <t>メイショウ</t>
    </rPh>
    <phoneticPr fontId="1"/>
  </si>
  <si>
    <t>職種
コード</t>
    <rPh sb="0" eb="2">
      <t>ショクシュ</t>
    </rPh>
    <phoneticPr fontId="1"/>
  </si>
  <si>
    <t>一般選考</t>
    <rPh sb="0" eb="2">
      <t>イッパン</t>
    </rPh>
    <rPh sb="2" eb="4">
      <t>センコウ</t>
    </rPh>
    <phoneticPr fontId="1"/>
  </si>
  <si>
    <t>電話番号</t>
    <phoneticPr fontId="1"/>
  </si>
  <si>
    <t>自宅</t>
    <rPh sb="0" eb="2">
      <t>ジタク</t>
    </rPh>
    <phoneticPr fontId="1"/>
  </si>
  <si>
    <t>携帯電話</t>
    <rPh sb="0" eb="2">
      <t>ケイタイ</t>
    </rPh>
    <rPh sb="2" eb="4">
      <t>デンワ</t>
    </rPh>
    <phoneticPr fontId="1"/>
  </si>
  <si>
    <t>３つのうち
１つを選ぶ</t>
    <phoneticPr fontId="1"/>
  </si>
  <si>
    <t>現住所</t>
    <phoneticPr fontId="1"/>
  </si>
  <si>
    <t>学部名・専攻名等　　</t>
    <rPh sb="0" eb="3">
      <t>ガクブメイ</t>
    </rPh>
    <rPh sb="7" eb="8">
      <t>ナド</t>
    </rPh>
    <phoneticPr fontId="1"/>
  </si>
  <si>
    <t>志願区分</t>
    <rPh sb="0" eb="2">
      <t>シガン</t>
    </rPh>
    <rPh sb="2" eb="4">
      <t>クブン</t>
    </rPh>
    <phoneticPr fontId="1"/>
  </si>
  <si>
    <t>学部
コード</t>
    <rPh sb="0" eb="2">
      <t>ガクブ</t>
    </rPh>
    <phoneticPr fontId="1"/>
  </si>
  <si>
    <r>
      <t>実技試験</t>
    </r>
    <r>
      <rPr>
        <sz val="8"/>
        <color theme="1"/>
        <rFont val="ＭＳ 明朝"/>
        <family val="1"/>
        <charset val="128"/>
      </rPr>
      <t>（該当校種及び教科志願者のみ記入）</t>
    </r>
    <rPh sb="0" eb="4">
      <t>ジツギシケン</t>
    </rPh>
    <rPh sb="5" eb="7">
      <t>ガイトウ</t>
    </rPh>
    <rPh sb="7" eb="9">
      <t>コウシュ</t>
    </rPh>
    <rPh sb="9" eb="10">
      <t>オヨ</t>
    </rPh>
    <rPh sb="11" eb="13">
      <t>キョウカ</t>
    </rPh>
    <rPh sb="13" eb="16">
      <t>シガンシャ</t>
    </rPh>
    <rPh sb="18" eb="20">
      <t>キニュウ</t>
    </rPh>
    <phoneticPr fontId="1"/>
  </si>
  <si>
    <t>名</t>
    <rPh sb="0" eb="1">
      <t>ナ</t>
    </rPh>
    <phoneticPr fontId="1"/>
  </si>
  <si>
    <t>月</t>
    <phoneticPr fontId="1"/>
  </si>
  <si>
    <t>取得
コード</t>
    <rPh sb="0" eb="2">
      <t>シュトク</t>
    </rPh>
    <phoneticPr fontId="1"/>
  </si>
  <si>
    <t>市外局番から記入すること</t>
    <phoneticPr fontId="1"/>
  </si>
  <si>
    <t>現在の
職業</t>
    <phoneticPr fontId="1"/>
  </si>
  <si>
    <t>一般採用枠</t>
    <phoneticPr fontId="1"/>
  </si>
  <si>
    <t>第１希望</t>
    <rPh sb="0" eb="1">
      <t>ダイ</t>
    </rPh>
    <rPh sb="2" eb="4">
      <t>キボウ</t>
    </rPh>
    <phoneticPr fontId="1"/>
  </si>
  <si>
    <t>北部採用枠</t>
    <phoneticPr fontId="1"/>
  </si>
  <si>
    <t>職種
コード</t>
    <phoneticPr fontId="1"/>
  </si>
  <si>
    <t>教職経験
の有無</t>
    <phoneticPr fontId="1"/>
  </si>
  <si>
    <t>なし</t>
    <phoneticPr fontId="1"/>
  </si>
  <si>
    <t>市･区･郡･町･村名</t>
    <rPh sb="0" eb="1">
      <t>シ</t>
    </rPh>
    <rPh sb="2" eb="3">
      <t>ク</t>
    </rPh>
    <rPh sb="4" eb="5">
      <t>グン</t>
    </rPh>
    <rPh sb="6" eb="7">
      <t>チョウ</t>
    </rPh>
    <rPh sb="8" eb="9">
      <t>ムラ</t>
    </rPh>
    <rPh sb="9" eb="10">
      <t>メイ</t>
    </rPh>
    <phoneticPr fontId="1"/>
  </si>
  <si>
    <t>字･町名、丁目、番地、号地</t>
    <rPh sb="0" eb="1">
      <t>アザ</t>
    </rPh>
    <rPh sb="2" eb="3">
      <t>マチ</t>
    </rPh>
    <rPh sb="3" eb="4">
      <t>メイ</t>
    </rPh>
    <rPh sb="5" eb="7">
      <t>チョウメ</t>
    </rPh>
    <rPh sb="8" eb="10">
      <t>バンチ</t>
    </rPh>
    <rPh sb="11" eb="13">
      <t>ゴウチ</t>
    </rPh>
    <phoneticPr fontId="1"/>
  </si>
  <si>
    <t>マンション･アパート名、棟･室番号、様方等</t>
    <rPh sb="10" eb="11">
      <t>メイ</t>
    </rPh>
    <rPh sb="12" eb="13">
      <t>トウ</t>
    </rPh>
    <rPh sb="14" eb="15">
      <t>シツ</t>
    </rPh>
    <rPh sb="15" eb="17">
      <t>バンゴウ</t>
    </rPh>
    <rPh sb="18" eb="19">
      <t>サマ</t>
    </rPh>
    <rPh sb="19" eb="20">
      <t>カタ</t>
    </rPh>
    <rPh sb="20" eb="21">
      <t>トウ</t>
    </rPh>
    <phoneticPr fontId="1"/>
  </si>
  <si>
    <t>中・高外国語（英語）</t>
    <rPh sb="0" eb="1">
      <t>チュウ</t>
    </rPh>
    <rPh sb="2" eb="3">
      <t>コウ</t>
    </rPh>
    <rPh sb="3" eb="6">
      <t>ガイコクゴ</t>
    </rPh>
    <rPh sb="7" eb="9">
      <t>エイゴ</t>
    </rPh>
    <phoneticPr fontId="1"/>
  </si>
  <si>
    <t>都道府県コード</t>
    <rPh sb="0" eb="2">
      <t>トドウ</t>
    </rPh>
    <phoneticPr fontId="1"/>
  </si>
  <si>
    <t>京都府「教師力養成講座」修了者に係る大学推薦特別選考</t>
    <rPh sb="0" eb="3">
      <t>キョウトフ</t>
    </rPh>
    <rPh sb="4" eb="6">
      <t>キョウシ</t>
    </rPh>
    <rPh sb="6" eb="7">
      <t>チカラ</t>
    </rPh>
    <rPh sb="7" eb="9">
      <t>ヨウセイ</t>
    </rPh>
    <rPh sb="9" eb="11">
      <t>コウザ</t>
    </rPh>
    <rPh sb="12" eb="15">
      <t>シュウリョウシャ</t>
    </rPh>
    <rPh sb="16" eb="17">
      <t>カカ</t>
    </rPh>
    <rPh sb="18" eb="20">
      <t>ダイガク</t>
    </rPh>
    <rPh sb="20" eb="22">
      <t>スイセン</t>
    </rPh>
    <rPh sb="22" eb="24">
      <t>トクベツ</t>
    </rPh>
    <rPh sb="24" eb="26">
      <t>センコウ</t>
    </rPh>
    <phoneticPr fontId="1"/>
  </si>
  <si>
    <t>（</t>
    <phoneticPr fontId="1"/>
  </si>
  <si>
    <t>）</t>
    <phoneticPr fontId="1"/>
  </si>
  <si>
    <t>教科(科目)
・領域</t>
    <rPh sb="0" eb="2">
      <t>キョウカ</t>
    </rPh>
    <rPh sb="3" eb="5">
      <t>カモク</t>
    </rPh>
    <rPh sb="8" eb="10">
      <t>リョウイキ</t>
    </rPh>
    <phoneticPr fontId="1"/>
  </si>
  <si>
    <t>元号</t>
    <rPh sb="0" eb="2">
      <t>ゲンゴウ</t>
    </rPh>
    <phoneticPr fontId="1"/>
  </si>
  <si>
    <t>年</t>
    <phoneticPr fontId="1"/>
  </si>
  <si>
    <t>月</t>
    <phoneticPr fontId="1"/>
  </si>
  <si>
    <t>加点希望</t>
    <rPh sb="0" eb="2">
      <t>カテン</t>
    </rPh>
    <rPh sb="2" eb="4">
      <t>キボウ</t>
    </rPh>
    <phoneticPr fontId="1"/>
  </si>
  <si>
    <t>希望しない</t>
    <rPh sb="0" eb="2">
      <t>キボウ</t>
    </rPh>
    <phoneticPr fontId="1"/>
  </si>
  <si>
    <t>試験に際して配慮を要する内容</t>
    <phoneticPr fontId="1"/>
  </si>
  <si>
    <t>第２希望</t>
    <phoneticPr fontId="1"/>
  </si>
  <si>
    <t>国際貢献活動等経験者</t>
    <phoneticPr fontId="1"/>
  </si>
  <si>
    <t>小中連携推進枠</t>
    <rPh sb="0" eb="2">
      <t>ショウチュウ</t>
    </rPh>
    <rPh sb="2" eb="4">
      <t>レンケイ</t>
    </rPh>
    <rPh sb="4" eb="6">
      <t>スイシン</t>
    </rPh>
    <phoneticPr fontId="1"/>
  </si>
  <si>
    <r>
      <t>※</t>
    </r>
    <r>
      <rPr>
        <u/>
        <sz val="10"/>
        <color theme="1"/>
        <rFont val="ＭＳ 明朝"/>
        <family val="1"/>
        <charset val="128"/>
      </rPr>
      <t>新しいものから</t>
    </r>
    <r>
      <rPr>
        <sz val="10"/>
        <color theme="1"/>
        <rFont val="ＭＳ 明朝"/>
        <family val="1"/>
        <charset val="128"/>
      </rPr>
      <t>就職年次順に勤務先</t>
    </r>
    <r>
      <rPr>
        <u/>
        <sz val="10"/>
        <color theme="1"/>
        <rFont val="ＭＳ 明朝"/>
        <family val="1"/>
        <charset val="128"/>
      </rPr>
      <t>すべて</t>
    </r>
    <r>
      <rPr>
        <sz val="10"/>
        <color theme="1"/>
        <rFont val="ＭＳ 明朝"/>
        <family val="1"/>
        <charset val="128"/>
      </rPr>
      <t>を記入してください。</t>
    </r>
    <rPh sb="1" eb="2">
      <t>アタラ</t>
    </rPh>
    <rPh sb="8" eb="10">
      <t>シュウショク</t>
    </rPh>
    <rPh sb="10" eb="12">
      <t>ネンジ</t>
    </rPh>
    <rPh sb="12" eb="13">
      <t>ジュン</t>
    </rPh>
    <rPh sb="14" eb="17">
      <t>キンムサキ</t>
    </rPh>
    <rPh sb="21" eb="23">
      <t>キニュウ</t>
    </rPh>
    <phoneticPr fontId="1"/>
  </si>
  <si>
    <t>職　　　　　歴</t>
    <rPh sb="0" eb="1">
      <t>ショク</t>
    </rPh>
    <rPh sb="6" eb="7">
      <t>レキ</t>
    </rPh>
    <phoneticPr fontId="1"/>
  </si>
  <si>
    <t>期　　間</t>
    <rPh sb="0" eb="1">
      <t>キ</t>
    </rPh>
    <rPh sb="3" eb="4">
      <t>アイダ</t>
    </rPh>
    <phoneticPr fontId="1"/>
  </si>
  <si>
    <t>勤　　務　　先</t>
    <rPh sb="0" eb="1">
      <t>ツトム</t>
    </rPh>
    <rPh sb="3" eb="4">
      <t>ツトム</t>
    </rPh>
    <rPh sb="6" eb="7">
      <t>サキ</t>
    </rPh>
    <phoneticPr fontId="1"/>
  </si>
  <si>
    <t>職種・職名等</t>
    <phoneticPr fontId="1"/>
  </si>
  <si>
    <t>教職の場合
教科(科目)等</t>
    <phoneticPr fontId="1"/>
  </si>
  <si>
    <t>正職員・
臨時職員の別</t>
    <phoneticPr fontId="1"/>
  </si>
  <si>
    <t>日から</t>
    <rPh sb="0" eb="1">
      <t>ヒ</t>
    </rPh>
    <phoneticPr fontId="1"/>
  </si>
  <si>
    <t>日まで</t>
    <rPh sb="0" eb="1">
      <t>ヒ</t>
    </rPh>
    <phoneticPr fontId="1"/>
  </si>
  <si>
    <t>月</t>
  </si>
  <si>
    <t>刑罰、処分歴</t>
    <rPh sb="0" eb="2">
      <t>ケイバツ</t>
    </rPh>
    <rPh sb="3" eb="5">
      <t>ショブン</t>
    </rPh>
    <rPh sb="5" eb="6">
      <t>レキ</t>
    </rPh>
    <phoneticPr fontId="1"/>
  </si>
  <si>
    <t>ありの場合、時期及び種類</t>
    <rPh sb="3" eb="5">
      <t>バアイ</t>
    </rPh>
    <rPh sb="6" eb="8">
      <t>ジキ</t>
    </rPh>
    <rPh sb="8" eb="9">
      <t>オヨ</t>
    </rPh>
    <rPh sb="10" eb="12">
      <t>シュルイ</t>
    </rPh>
    <phoneticPr fontId="1"/>
  </si>
  <si>
    <t>日</t>
    <rPh sb="0" eb="1">
      <t>ヒ</t>
    </rPh>
    <phoneticPr fontId="1"/>
  </si>
  <si>
    <t>整理カード</t>
    <rPh sb="0" eb="2">
      <t>セイリ</t>
    </rPh>
    <phoneticPr fontId="1"/>
  </si>
  <si>
    <t>志　願　区　分</t>
    <phoneticPr fontId="1"/>
  </si>
  <si>
    <t>氏名</t>
    <rPh sb="0" eb="2">
      <t>シメイ</t>
    </rPh>
    <phoneticPr fontId="1"/>
  </si>
  <si>
    <t>性別</t>
    <rPh sb="0" eb="2">
      <t>セイベツ</t>
    </rPh>
    <phoneticPr fontId="1"/>
  </si>
  <si>
    <t>一般採用枠</t>
    <rPh sb="0" eb="2">
      <t>イッパン</t>
    </rPh>
    <rPh sb="2" eb="4">
      <t>サイヨウ</t>
    </rPh>
    <rPh sb="4" eb="5">
      <t>ワク</t>
    </rPh>
    <phoneticPr fontId="1"/>
  </si>
  <si>
    <t>選　考　区　分</t>
    <rPh sb="0" eb="1">
      <t>セン</t>
    </rPh>
    <rPh sb="2" eb="3">
      <t>コウ</t>
    </rPh>
    <rPh sb="4" eb="5">
      <t>ク</t>
    </rPh>
    <rPh sb="6" eb="7">
      <t>ブン</t>
    </rPh>
    <phoneticPr fontId="1"/>
  </si>
  <si>
    <t>北部採用枠</t>
    <rPh sb="0" eb="2">
      <t>ホクブ</t>
    </rPh>
    <rPh sb="2" eb="4">
      <t>サイヨウ</t>
    </rPh>
    <rPh sb="4" eb="5">
      <t>ワク</t>
    </rPh>
    <phoneticPr fontId="1"/>
  </si>
  <si>
    <t>小中連携推進枠</t>
    <rPh sb="0" eb="2">
      <t>ショウチュウ</t>
    </rPh>
    <rPh sb="2" eb="4">
      <t>レンケイ</t>
    </rPh>
    <rPh sb="4" eb="7">
      <t>スイシンワク</t>
    </rPh>
    <phoneticPr fontId="1"/>
  </si>
  <si>
    <t>受験番号</t>
    <rPh sb="0" eb="2">
      <t>ジュケン</t>
    </rPh>
    <rPh sb="2" eb="4">
      <t>バンゴウ</t>
    </rPh>
    <phoneticPr fontId="1"/>
  </si>
  <si>
    <t>※</t>
    <phoneticPr fontId="1"/>
  </si>
  <si>
    <t>第２希望</t>
    <rPh sb="0" eb="1">
      <t>ダイ</t>
    </rPh>
    <rPh sb="2" eb="4">
      <t>キボウ</t>
    </rPh>
    <phoneticPr fontId="1"/>
  </si>
  <si>
    <t>免　除　区　分</t>
    <rPh sb="0" eb="1">
      <t>メン</t>
    </rPh>
    <rPh sb="2" eb="3">
      <t>ジョ</t>
    </rPh>
    <rPh sb="4" eb="5">
      <t>ク</t>
    </rPh>
    <rPh sb="6" eb="7">
      <t>ブン</t>
    </rPh>
    <phoneticPr fontId="1"/>
  </si>
  <si>
    <t>大学推薦特別選考</t>
    <phoneticPr fontId="1"/>
  </si>
  <si>
    <t>実技試験</t>
    <phoneticPr fontId="1"/>
  </si>
  <si>
    <t>中・高外国語（英語）</t>
    <phoneticPr fontId="1"/>
  </si>
  <si>
    <t>中高
保体</t>
    <rPh sb="0" eb="1">
      <t>チュウ</t>
    </rPh>
    <rPh sb="1" eb="2">
      <t>コウ</t>
    </rPh>
    <rPh sb="3" eb="5">
      <t>ホタイ</t>
    </rPh>
    <phoneticPr fontId="1"/>
  </si>
  <si>
    <t>他府県現職</t>
    <phoneticPr fontId="1"/>
  </si>
  <si>
    <t>国際貢献活動等経験者</t>
    <rPh sb="0" eb="2">
      <t>コクサイ</t>
    </rPh>
    <rPh sb="2" eb="4">
      <t>コウケン</t>
    </rPh>
    <rPh sb="4" eb="6">
      <t>カツドウ</t>
    </rPh>
    <rPh sb="6" eb="7">
      <t>トウ</t>
    </rPh>
    <rPh sb="7" eb="10">
      <t>ケイケンシャ</t>
    </rPh>
    <phoneticPr fontId="1"/>
  </si>
  <si>
    <t>小論文</t>
    <rPh sb="0" eb="3">
      <t>ショウロンブン</t>
    </rPh>
    <phoneticPr fontId="1"/>
  </si>
  <si>
    <t>※記入不要</t>
    <rPh sb="1" eb="3">
      <t>キニュウ</t>
    </rPh>
    <rPh sb="3" eb="5">
      <t>フヨウ</t>
    </rPh>
    <phoneticPr fontId="1"/>
  </si>
  <si>
    <t/>
  </si>
  <si>
    <t>）方 〕</t>
    <phoneticPr fontId="1"/>
  </si>
  <si>
    <t>個人情報利用</t>
    <rPh sb="0" eb="2">
      <t>コジン</t>
    </rPh>
    <rPh sb="2" eb="4">
      <t>ジョウホウ</t>
    </rPh>
    <rPh sb="4" eb="6">
      <t>リヨウ</t>
    </rPh>
    <phoneticPr fontId="1"/>
  </si>
  <si>
    <t>同意する</t>
    <rPh sb="0" eb="2">
      <t>ドウイ</t>
    </rPh>
    <phoneticPr fontId="1"/>
  </si>
  <si>
    <t>同意しない</t>
    <rPh sb="0" eb="2">
      <t>ドウイ</t>
    </rPh>
    <phoneticPr fontId="1"/>
  </si>
  <si>
    <t>任期付き職員免除</t>
    <rPh sb="0" eb="2">
      <t>ニンキ</t>
    </rPh>
    <rPh sb="2" eb="3">
      <t>ツ</t>
    </rPh>
    <rPh sb="4" eb="6">
      <t>ショクイン</t>
    </rPh>
    <rPh sb="6" eb="8">
      <t>メンジョ</t>
    </rPh>
    <phoneticPr fontId="1"/>
  </si>
  <si>
    <t>希望する</t>
    <rPh sb="0" eb="2">
      <t>キボウ</t>
    </rPh>
    <phoneticPr fontId="1"/>
  </si>
  <si>
    <t>刑罰・処分歴</t>
    <rPh sb="0" eb="2">
      <t>ケイバツ</t>
    </rPh>
    <rPh sb="3" eb="5">
      <t>ショブン</t>
    </rPh>
    <rPh sb="5" eb="6">
      <t>レキ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</si>
  <si>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</si>
  <si>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</si>
  <si>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</si>
  <si>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</si>
  <si>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</si>
  <si>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</si>
  <si>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</si>
  <si>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</si>
  <si>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</si>
  <si>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</si>
  <si>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</si>
  <si>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</si>
  <si>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</si>
  <si>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</si>
  <si>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</si>
  <si>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</si>
  <si>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</si>
  <si>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</si>
  <si>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</si>
  <si>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</si>
  <si>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</si>
  <si>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</si>
  <si>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</si>
  <si>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</si>
  <si>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</si>
  <si>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</si>
  <si>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</si>
  <si>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</si>
  <si>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</si>
  <si>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</si>
  <si>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</si>
  <si>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</si>
  <si>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</si>
  <si>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</si>
  <si>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</si>
  <si>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</si>
  <si>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</si>
  <si>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</si>
  <si>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</si>
  <si>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</si>
  <si>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</si>
  <si>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</si>
  <si>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</si>
  <si>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</si>
  <si>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</si>
  <si>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</si>
  <si>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</si>
  <si>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</si>
  <si>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</si>
  <si>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</si>
  <si>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</si>
  <si>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</si>
  <si>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</si>
  <si>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</si>
  <si>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</si>
  <si>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</si>
  <si>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</si>
  <si>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</si>
  <si>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</si>
  <si>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</si>
  <si>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</si>
  <si>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</si>
  <si>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</si>
  <si>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</si>
  <si>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</si>
  <si>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</si>
  <si>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</si>
  <si>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</si>
  <si>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</si>
  <si>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</si>
  <si>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</si>
  <si>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</si>
  <si>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</si>
  <si>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</si>
  <si>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</si>
  <si>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</si>
  <si>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</si>
  <si>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</si>
  <si>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</si>
  <si>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</si>
  <si>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</si>
  <si>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</si>
  <si>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</si>
  <si>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</si>
  <si>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</si>
  <si>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</si>
  <si>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</si>
  <si>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</si>
  <si>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</si>
  <si>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</si>
  <si>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</si>
  <si>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</si>
  <si>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</si>
  <si>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</si>
  <si>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99</t>
  </si>
  <si>
    <t>99</t>
    <phoneticPr fontId="1"/>
  </si>
  <si>
    <t>01</t>
    <phoneticPr fontId="1"/>
  </si>
  <si>
    <t>正式採用の教諭</t>
    <phoneticPr fontId="1"/>
  </si>
  <si>
    <t>正式採用の養護教諭</t>
    <rPh sb="7" eb="9">
      <t>キョウユ</t>
    </rPh>
    <phoneticPr fontId="1"/>
  </si>
  <si>
    <t>02</t>
    <phoneticPr fontId="1"/>
  </si>
  <si>
    <t>正式採用の事務職員</t>
    <phoneticPr fontId="1"/>
  </si>
  <si>
    <t>正式採用の学校栄養職員</t>
    <phoneticPr fontId="1"/>
  </si>
  <si>
    <t>03</t>
    <phoneticPr fontId="1"/>
  </si>
  <si>
    <t>04</t>
    <phoneticPr fontId="1"/>
  </si>
  <si>
    <t>正式採用の実習助手・寄宿舎指導員</t>
    <phoneticPr fontId="1"/>
  </si>
  <si>
    <t>05</t>
    <phoneticPr fontId="1"/>
  </si>
  <si>
    <t>06</t>
    <phoneticPr fontId="1"/>
  </si>
  <si>
    <t>08</t>
    <phoneticPr fontId="1"/>
  </si>
  <si>
    <t>21</t>
    <phoneticPr fontId="1"/>
  </si>
  <si>
    <t>23</t>
    <phoneticPr fontId="1"/>
  </si>
  <si>
    <t>24</t>
    <phoneticPr fontId="1"/>
  </si>
  <si>
    <t>25</t>
    <phoneticPr fontId="1"/>
  </si>
  <si>
    <t>27</t>
    <phoneticPr fontId="1"/>
  </si>
  <si>
    <t>28</t>
    <phoneticPr fontId="1"/>
  </si>
  <si>
    <t>31</t>
    <phoneticPr fontId="1"/>
  </si>
  <si>
    <t>41</t>
    <phoneticPr fontId="1"/>
  </si>
  <si>
    <t>51</t>
  </si>
  <si>
    <t>51</t>
    <phoneticPr fontId="1"/>
  </si>
  <si>
    <t>61</t>
  </si>
  <si>
    <t>61</t>
    <phoneticPr fontId="1"/>
  </si>
  <si>
    <t>正式採用の栄養教諭</t>
    <rPh sb="7" eb="9">
      <t>キョウユ</t>
    </rPh>
    <phoneticPr fontId="1"/>
  </si>
  <si>
    <t>正式採用のその他の学校職員</t>
    <phoneticPr fontId="1"/>
  </si>
  <si>
    <t>常勤（任期付・臨時的任用）・非常勤の講師</t>
    <phoneticPr fontId="1"/>
  </si>
  <si>
    <t>常勤（任期付・臨時的任用）・非常勤の事務職員</t>
    <phoneticPr fontId="1"/>
  </si>
  <si>
    <t>常勤（任期付・臨時的任用）・非常勤の学校栄養職員</t>
    <phoneticPr fontId="1"/>
  </si>
  <si>
    <t>常勤（任期付・臨時的任用） ・非常勤の実習助手・寄宿舎指導員</t>
    <phoneticPr fontId="1"/>
  </si>
  <si>
    <t>特別支援学校の介助職員</t>
    <phoneticPr fontId="1"/>
  </si>
  <si>
    <t>常勤（任期付・臨時的任用） ・非常勤のその他の学校職員</t>
    <phoneticPr fontId="1"/>
  </si>
  <si>
    <t>民間会社の正社員・正職員</t>
    <phoneticPr fontId="1"/>
  </si>
  <si>
    <t>地方公務員（学校職員を除く。）</t>
    <phoneticPr fontId="1"/>
  </si>
  <si>
    <t>国家公務員（学校職員を除く。）</t>
    <phoneticPr fontId="1"/>
  </si>
  <si>
    <t>公社・公団等職員</t>
    <phoneticPr fontId="1"/>
  </si>
  <si>
    <t>その他（学生・アルバイト・自営等）</t>
    <rPh sb="2" eb="3">
      <t>タ</t>
    </rPh>
    <rPh sb="4" eb="6">
      <t>ガクセイ</t>
    </rPh>
    <rPh sb="13" eb="15">
      <t>ジエイ</t>
    </rPh>
    <rPh sb="15" eb="16">
      <t>ナド</t>
    </rPh>
    <phoneticPr fontId="1"/>
  </si>
  <si>
    <t>京都府立特別支援学校</t>
  </si>
  <si>
    <t>京都府立高等学校</t>
    <phoneticPr fontId="1"/>
  </si>
  <si>
    <t>府立中学校</t>
  </si>
  <si>
    <t>公立小・中学校（乙訓教育局管内）</t>
  </si>
  <si>
    <t>公立小・中学校（山城教育局管内）</t>
  </si>
  <si>
    <t>公立小・中・義務教育学校（南丹教育局管内）</t>
  </si>
  <si>
    <t>公立小・中学校（中丹教育局管内）</t>
  </si>
  <si>
    <t>公立小・中学校（丹後教育局管内）</t>
  </si>
  <si>
    <t>京都市立高等学校</t>
  </si>
  <si>
    <t>京都市立総合支援学校</t>
  </si>
  <si>
    <t>京都府内私立小・中・高等学校</t>
  </si>
  <si>
    <t>他府県・指定都市公立小・中・高・特別支援学校</t>
  </si>
  <si>
    <t>京都教育大学附属学校</t>
  </si>
  <si>
    <t>国立大学法人附属小・中・高・特別支援学校</t>
  </si>
  <si>
    <t>その他の勤務地、勤務先</t>
  </si>
  <si>
    <t>大学（国公立の教育学部）</t>
    <phoneticPr fontId="1"/>
  </si>
  <si>
    <t>大学（１以外）</t>
    <phoneticPr fontId="1"/>
  </si>
  <si>
    <t>大学院（修士課程）</t>
    <phoneticPr fontId="1"/>
  </si>
  <si>
    <t>大学院（博士課程）</t>
    <phoneticPr fontId="1"/>
  </si>
  <si>
    <t>大学院（教職大学院）</t>
    <phoneticPr fontId="1"/>
  </si>
  <si>
    <t>大学の専攻科</t>
    <phoneticPr fontId="1"/>
  </si>
  <si>
    <t>短期大学の学科</t>
    <phoneticPr fontId="1"/>
  </si>
  <si>
    <t>その他</t>
    <phoneticPr fontId="1"/>
  </si>
  <si>
    <t>小学</t>
    <rPh sb="0" eb="2">
      <t>ショウガク</t>
    </rPh>
    <phoneticPr fontId="1"/>
  </si>
  <si>
    <t>中学</t>
    <rPh sb="0" eb="2">
      <t>チュウガク</t>
    </rPh>
    <phoneticPr fontId="1"/>
  </si>
  <si>
    <t>高校</t>
    <rPh sb="0" eb="2">
      <t>コウコウ</t>
    </rPh>
    <phoneticPr fontId="1"/>
  </si>
  <si>
    <t>特支</t>
    <rPh sb="0" eb="2">
      <t>トクシ</t>
    </rPh>
    <phoneticPr fontId="1"/>
  </si>
  <si>
    <t>盲学</t>
    <rPh sb="0" eb="1">
      <t>モウ</t>
    </rPh>
    <rPh sb="1" eb="2">
      <t>ガク</t>
    </rPh>
    <phoneticPr fontId="1"/>
  </si>
  <si>
    <t>聾学</t>
    <rPh sb="0" eb="1">
      <t>ロウ</t>
    </rPh>
    <rPh sb="1" eb="2">
      <t>ガク</t>
    </rPh>
    <phoneticPr fontId="1"/>
  </si>
  <si>
    <t>養学</t>
    <rPh sb="0" eb="1">
      <t>ヨウ</t>
    </rPh>
    <rPh sb="1" eb="2">
      <t>マナブ</t>
    </rPh>
    <phoneticPr fontId="1"/>
  </si>
  <si>
    <t>幼稚</t>
    <rPh sb="0" eb="2">
      <t>ヨウチ</t>
    </rPh>
    <phoneticPr fontId="1"/>
  </si>
  <si>
    <t>養教</t>
    <rPh sb="0" eb="2">
      <t>ヨウキョウ</t>
    </rPh>
    <phoneticPr fontId="1"/>
  </si>
  <si>
    <t>栄教</t>
    <rPh sb="0" eb="1">
      <t>サカエ</t>
    </rPh>
    <rPh sb="1" eb="2">
      <t>キョウ</t>
    </rPh>
    <phoneticPr fontId="1"/>
  </si>
  <si>
    <t>司書</t>
    <rPh sb="0" eb="2">
      <t>シショ</t>
    </rPh>
    <phoneticPr fontId="1"/>
  </si>
  <si>
    <t>国立大学法人大学</t>
    <phoneticPr fontId="1"/>
  </si>
  <si>
    <t>京都府</t>
    <rPh sb="0" eb="3">
      <t>キョウトフ</t>
    </rPh>
    <phoneticPr fontId="1"/>
  </si>
  <si>
    <t>小学校</t>
    <rPh sb="0" eb="3">
      <t>ショウガッコウ</t>
    </rPh>
    <phoneticPr fontId="1"/>
  </si>
  <si>
    <t>中国語</t>
    <rPh sb="0" eb="1">
      <t>チュウ</t>
    </rPh>
    <rPh sb="1" eb="3">
      <t>コクゴ</t>
    </rPh>
    <phoneticPr fontId="1"/>
  </si>
  <si>
    <t>中社会</t>
    <rPh sb="0" eb="1">
      <t>チュウ</t>
    </rPh>
    <rPh sb="1" eb="3">
      <t>シャカイ</t>
    </rPh>
    <phoneticPr fontId="1"/>
  </si>
  <si>
    <t>中数学</t>
    <rPh sb="0" eb="1">
      <t>チュウ</t>
    </rPh>
    <rPh sb="1" eb="3">
      <t>スウガク</t>
    </rPh>
    <phoneticPr fontId="1"/>
  </si>
  <si>
    <t>中理科</t>
    <rPh sb="0" eb="1">
      <t>チュウ</t>
    </rPh>
    <rPh sb="1" eb="3">
      <t>リカ</t>
    </rPh>
    <phoneticPr fontId="1"/>
  </si>
  <si>
    <t>中音楽</t>
    <rPh sb="0" eb="1">
      <t>チュウ</t>
    </rPh>
    <rPh sb="1" eb="3">
      <t>オンガク</t>
    </rPh>
    <phoneticPr fontId="1"/>
  </si>
  <si>
    <t>中美術</t>
    <rPh sb="0" eb="1">
      <t>チュウ</t>
    </rPh>
    <rPh sb="1" eb="3">
      <t>ビジュツ</t>
    </rPh>
    <phoneticPr fontId="1"/>
  </si>
  <si>
    <t>08</t>
    <phoneticPr fontId="1"/>
  </si>
  <si>
    <t>中保体</t>
    <rPh sb="0" eb="1">
      <t>チュウ</t>
    </rPh>
    <rPh sb="1" eb="2">
      <t>タモツ</t>
    </rPh>
    <phoneticPr fontId="1"/>
  </si>
  <si>
    <t>中技術</t>
    <rPh sb="0" eb="1">
      <t>チュウ</t>
    </rPh>
    <rPh sb="1" eb="3">
      <t>ギジュツ</t>
    </rPh>
    <phoneticPr fontId="1"/>
  </si>
  <si>
    <t>中家庭</t>
    <rPh sb="0" eb="1">
      <t>チュウ</t>
    </rPh>
    <rPh sb="1" eb="3">
      <t>カテイ</t>
    </rPh>
    <phoneticPr fontId="1"/>
  </si>
  <si>
    <t>中英語</t>
    <rPh sb="0" eb="1">
      <t>チュウ</t>
    </rPh>
    <rPh sb="1" eb="3">
      <t>エイゴ</t>
    </rPh>
    <phoneticPr fontId="1"/>
  </si>
  <si>
    <t>高国語</t>
    <rPh sb="0" eb="1">
      <t>コウ</t>
    </rPh>
    <rPh sb="1" eb="3">
      <t>コクゴ</t>
    </rPh>
    <phoneticPr fontId="1"/>
  </si>
  <si>
    <t>高数学</t>
    <rPh sb="1" eb="3">
      <t>スウガク</t>
    </rPh>
    <phoneticPr fontId="1"/>
  </si>
  <si>
    <t>高理科</t>
    <rPh sb="1" eb="3">
      <t>リカ</t>
    </rPh>
    <phoneticPr fontId="1"/>
  </si>
  <si>
    <t>高音楽</t>
    <rPh sb="1" eb="3">
      <t>オンガク</t>
    </rPh>
    <phoneticPr fontId="1"/>
  </si>
  <si>
    <t>高保体</t>
    <rPh sb="1" eb="2">
      <t>タモツ</t>
    </rPh>
    <phoneticPr fontId="1"/>
  </si>
  <si>
    <t>高家庭</t>
    <rPh sb="1" eb="3">
      <t>カテイ</t>
    </rPh>
    <phoneticPr fontId="1"/>
  </si>
  <si>
    <t>高英語</t>
    <rPh sb="1" eb="3">
      <t>エイゴ</t>
    </rPh>
    <phoneticPr fontId="1"/>
  </si>
  <si>
    <t>高地公</t>
    <rPh sb="1" eb="2">
      <t>チ</t>
    </rPh>
    <rPh sb="2" eb="3">
      <t>コウ</t>
    </rPh>
    <phoneticPr fontId="1"/>
  </si>
  <si>
    <t>高書道</t>
    <rPh sb="1" eb="3">
      <t>ショドウ</t>
    </rPh>
    <phoneticPr fontId="1"/>
  </si>
  <si>
    <t>高情報</t>
    <rPh sb="1" eb="3">
      <t>ジョウホウ</t>
    </rPh>
    <phoneticPr fontId="1"/>
  </si>
  <si>
    <t>高農業</t>
    <rPh sb="1" eb="3">
      <t>ノウギョウ</t>
    </rPh>
    <phoneticPr fontId="1"/>
  </si>
  <si>
    <t>高工業</t>
    <rPh sb="1" eb="3">
      <t>コウギョウ</t>
    </rPh>
    <phoneticPr fontId="1"/>
  </si>
  <si>
    <t>高商業</t>
    <rPh sb="1" eb="3">
      <t>ショウギョウ</t>
    </rPh>
    <phoneticPr fontId="1"/>
  </si>
  <si>
    <t>高水産</t>
    <rPh sb="1" eb="3">
      <t>スイサン</t>
    </rPh>
    <phoneticPr fontId="1"/>
  </si>
  <si>
    <t>養教諭</t>
    <rPh sb="0" eb="1">
      <t>ヤシナ</t>
    </rPh>
    <rPh sb="1" eb="3">
      <t>キョウユ</t>
    </rPh>
    <phoneticPr fontId="1"/>
  </si>
  <si>
    <t>栄教諭</t>
    <rPh sb="0" eb="1">
      <t>サカエ</t>
    </rPh>
    <rPh sb="1" eb="3">
      <t>キョウユ</t>
    </rPh>
    <phoneticPr fontId="1"/>
  </si>
  <si>
    <t>鹿児島大学</t>
  </si>
  <si>
    <t>宮崎大学</t>
  </si>
  <si>
    <t>大分大学</t>
  </si>
  <si>
    <t>熊本大学</t>
  </si>
  <si>
    <t>佐賀大学</t>
  </si>
  <si>
    <t>鹿屋体育大学</t>
  </si>
  <si>
    <t>琉球大学</t>
  </si>
  <si>
    <t>長崎大学</t>
  </si>
  <si>
    <t>九州工業大学</t>
  </si>
  <si>
    <t>九州大学</t>
  </si>
  <si>
    <t>福岡教育大学</t>
  </si>
  <si>
    <t>香川大学</t>
  </si>
  <si>
    <t>鳴門教育大学</t>
  </si>
  <si>
    <t>高知大学</t>
  </si>
  <si>
    <t>愛媛大学</t>
  </si>
  <si>
    <t>徳島大学</t>
  </si>
  <si>
    <t>山口大学</t>
  </si>
  <si>
    <t>広島大学</t>
  </si>
  <si>
    <t>岡山大学</t>
  </si>
  <si>
    <t>島根大学</t>
  </si>
  <si>
    <t>鳥取大学</t>
  </si>
  <si>
    <t>上越教育大学</t>
  </si>
  <si>
    <t>福井大学</t>
  </si>
  <si>
    <t>金沢大学</t>
  </si>
  <si>
    <t>富山大学</t>
  </si>
  <si>
    <t>新潟大学</t>
  </si>
  <si>
    <t>三重大学</t>
  </si>
  <si>
    <t>名古屋工業大学</t>
  </si>
  <si>
    <t>愛知教育大学</t>
  </si>
  <si>
    <t>名古屋大学</t>
  </si>
  <si>
    <t>静岡大学</t>
  </si>
  <si>
    <t>岐阜大学</t>
  </si>
  <si>
    <t>信州大学</t>
  </si>
  <si>
    <t>山梨大学</t>
  </si>
  <si>
    <t>一橋大学</t>
  </si>
  <si>
    <t>東京大学</t>
  </si>
  <si>
    <t>東京海洋大学</t>
  </si>
  <si>
    <t>横浜国立大学</t>
  </si>
  <si>
    <t>お茶の水女子大学</t>
  </si>
  <si>
    <t>東京農工大学</t>
  </si>
  <si>
    <t>東京学芸大学</t>
  </si>
  <si>
    <t>千葉大学</t>
  </si>
  <si>
    <t>埼玉大学</t>
  </si>
  <si>
    <t>宇都宮大学</t>
  </si>
  <si>
    <t>筑波大学</t>
  </si>
  <si>
    <t>茨城大学</t>
  </si>
  <si>
    <t>秋田大学</t>
  </si>
  <si>
    <t>宮城教育大学</t>
  </si>
  <si>
    <t>福島大学</t>
  </si>
  <si>
    <t>山形大学</t>
  </si>
  <si>
    <t>東北大学</t>
  </si>
  <si>
    <t>岩手大学</t>
  </si>
  <si>
    <t>弘前大学</t>
  </si>
  <si>
    <t>帯広畜産大学</t>
  </si>
  <si>
    <t>北海道教育大学</t>
  </si>
  <si>
    <t>北海道大学</t>
  </si>
  <si>
    <t>奈良先端科学技術大学院大学</t>
  </si>
  <si>
    <t>兵庫教育大学</t>
  </si>
  <si>
    <t>滋賀大学</t>
  </si>
  <si>
    <t>和歌山大学</t>
  </si>
  <si>
    <t>奈良女子大学</t>
  </si>
  <si>
    <t>奈良教育大学</t>
  </si>
  <si>
    <t>神戸大学</t>
  </si>
  <si>
    <t>大阪教育大学</t>
  </si>
  <si>
    <t>大阪外国語大学</t>
  </si>
  <si>
    <t>大阪大学</t>
  </si>
  <si>
    <t>京都教育大学</t>
  </si>
  <si>
    <t>京都大学</t>
  </si>
  <si>
    <t>公立大学法人大学</t>
  </si>
  <si>
    <t>大手前栄養学</t>
  </si>
  <si>
    <t>京都栄養医療専門学校</t>
  </si>
  <si>
    <t>神戸市看護大学</t>
  </si>
  <si>
    <t>飯田女子短大</t>
  </si>
  <si>
    <t>鈴鹿短大</t>
  </si>
  <si>
    <t>武庫川女子大学短大部</t>
    <phoneticPr fontId="25"/>
  </si>
  <si>
    <t>兵庫大学短大部</t>
    <phoneticPr fontId="25"/>
  </si>
  <si>
    <t>湊川短大</t>
  </si>
  <si>
    <t>四天王寺大学短大部</t>
    <phoneticPr fontId="25"/>
  </si>
  <si>
    <t>東大阪大学短大部</t>
    <phoneticPr fontId="25"/>
  </si>
  <si>
    <t>藍野大学短大部</t>
    <phoneticPr fontId="25"/>
  </si>
  <si>
    <t>関西女子短大</t>
  </si>
  <si>
    <t>大阪成蹊短大</t>
  </si>
  <si>
    <t>大阪女子短大</t>
  </si>
  <si>
    <t>大阪薫英女子</t>
    <phoneticPr fontId="25"/>
  </si>
  <si>
    <t>大阪音楽大学短大部</t>
    <phoneticPr fontId="25"/>
  </si>
  <si>
    <t>奈良佐保短大</t>
  </si>
  <si>
    <t>滋賀文教短大</t>
  </si>
  <si>
    <t>滋賀短大</t>
  </si>
  <si>
    <t>華頂短大</t>
  </si>
  <si>
    <t>池坊短大</t>
  </si>
  <si>
    <t>京都西山短大</t>
  </si>
  <si>
    <t>京都外国語短大</t>
  </si>
  <si>
    <t>平安女学院大学短大部</t>
    <phoneticPr fontId="25"/>
  </si>
  <si>
    <t>嵯峨芸術大学短大部</t>
    <phoneticPr fontId="25"/>
  </si>
  <si>
    <t>大谷大学短大部</t>
    <phoneticPr fontId="25"/>
  </si>
  <si>
    <t>成美大学短大部</t>
    <phoneticPr fontId="25"/>
  </si>
  <si>
    <t>京都文教短大</t>
  </si>
  <si>
    <t>京都女子大学短大部</t>
    <phoneticPr fontId="25"/>
  </si>
  <si>
    <t>京都聖母女学院短大</t>
  </si>
  <si>
    <t>鹿児島国際大学</t>
  </si>
  <si>
    <t>九州女子大学</t>
  </si>
  <si>
    <t>南九州大学</t>
  </si>
  <si>
    <t>福岡大学</t>
  </si>
  <si>
    <t>徳島文理大学</t>
  </si>
  <si>
    <t>四国学院大学</t>
  </si>
  <si>
    <t>四国大学</t>
  </si>
  <si>
    <t>東亜大学</t>
  </si>
  <si>
    <t>広島文教女子</t>
    <phoneticPr fontId="25"/>
  </si>
  <si>
    <t>美作大学</t>
  </si>
  <si>
    <t>ﾉｰﾄﾙﾀﾞﾑ清心</t>
  </si>
  <si>
    <t>くらしき作陽大学</t>
  </si>
  <si>
    <t>岡山理科大学</t>
  </si>
  <si>
    <t>福井工業大学</t>
  </si>
  <si>
    <t>金沢工業大学</t>
  </si>
  <si>
    <t>皇學館大学</t>
  </si>
  <si>
    <t>岐阜聖徳学園</t>
  </si>
  <si>
    <t>椙山女学園大学</t>
  </si>
  <si>
    <t>名城大学</t>
  </si>
  <si>
    <t>日本福祉大学</t>
  </si>
  <si>
    <t>南山大学</t>
  </si>
  <si>
    <t>名古屋芸術大</t>
    <phoneticPr fontId="25"/>
  </si>
  <si>
    <t>名古屋学院大学</t>
  </si>
  <si>
    <t>至学館大学</t>
  </si>
  <si>
    <t>中京大学</t>
  </si>
  <si>
    <t>愛知工業大学</t>
  </si>
  <si>
    <t>愛知学院大学</t>
  </si>
  <si>
    <t>愛知大学</t>
  </si>
  <si>
    <t>岐阜女子大学</t>
  </si>
  <si>
    <t>帝京大学</t>
  </si>
  <si>
    <t>国際武道大学</t>
  </si>
  <si>
    <t>早稲田大学</t>
  </si>
  <si>
    <t>立教大学</t>
  </si>
  <si>
    <t>明治大学</t>
  </si>
  <si>
    <t>武蔵野美術大</t>
    <phoneticPr fontId="25"/>
  </si>
  <si>
    <t>武蔵野大学</t>
  </si>
  <si>
    <t>武蔵野音楽大</t>
    <phoneticPr fontId="25"/>
  </si>
  <si>
    <t>法政大学</t>
  </si>
  <si>
    <t>日本体育大学</t>
  </si>
  <si>
    <t>日本女子体育</t>
    <phoneticPr fontId="25"/>
  </si>
  <si>
    <t>日本大学</t>
  </si>
  <si>
    <t>二松學舎大学</t>
  </si>
  <si>
    <t>東洋大学</t>
  </si>
  <si>
    <t>東京理科大学</t>
  </si>
  <si>
    <t>東京農業大学</t>
  </si>
  <si>
    <t>東京女子体育</t>
    <phoneticPr fontId="25"/>
  </si>
  <si>
    <t>東京家政大学</t>
  </si>
  <si>
    <t>東海大学</t>
  </si>
  <si>
    <t>中央大学</t>
  </si>
  <si>
    <t>玉川大学</t>
  </si>
  <si>
    <t>拓殖大学</t>
  </si>
  <si>
    <t>大東文化大学</t>
  </si>
  <si>
    <t>創価大学</t>
  </si>
  <si>
    <t>専修大学</t>
  </si>
  <si>
    <t>成城大学</t>
  </si>
  <si>
    <t>上智大学</t>
  </si>
  <si>
    <t>順天堂大学</t>
  </si>
  <si>
    <t>駒澤大学</t>
  </si>
  <si>
    <t>国士舘大学</t>
  </si>
  <si>
    <t>國學院大学</t>
  </si>
  <si>
    <t>慶應義塾大学</t>
  </si>
  <si>
    <t>亜細亜大学</t>
  </si>
  <si>
    <t>青山学院大学</t>
  </si>
  <si>
    <t>日本工業大学</t>
  </si>
  <si>
    <t>東北福祉大学</t>
  </si>
  <si>
    <t>東北学院大学</t>
  </si>
  <si>
    <t>仙台大学</t>
  </si>
  <si>
    <t>酪農学園大学</t>
  </si>
  <si>
    <t>札幌学院大学</t>
  </si>
  <si>
    <t>札幌大学</t>
  </si>
  <si>
    <t>桃山学院教育大学</t>
  </si>
  <si>
    <t>奈良学園大学</t>
  </si>
  <si>
    <t>びわこ成蹊スポーツ大学</t>
  </si>
  <si>
    <t>成安造形大学</t>
  </si>
  <si>
    <t>畿央大学</t>
  </si>
  <si>
    <t>奈良大学</t>
  </si>
  <si>
    <t>天理大学</t>
  </si>
  <si>
    <t>帝塚山大学</t>
  </si>
  <si>
    <t>姫路獨協大学</t>
  </si>
  <si>
    <t>関西国際大学</t>
  </si>
  <si>
    <t>兵庫大学</t>
  </si>
  <si>
    <t>武庫川女子大学</t>
  </si>
  <si>
    <t>園田学園女子大学</t>
  </si>
  <si>
    <t>神戸学院大学</t>
  </si>
  <si>
    <t>神戸親和女子大学</t>
  </si>
  <si>
    <t>神戸女子大学</t>
  </si>
  <si>
    <t>神戸女学院大学</t>
  </si>
  <si>
    <t>甲南女子大学</t>
  </si>
  <si>
    <t>甲南大学</t>
  </si>
  <si>
    <t>関西学院大学</t>
  </si>
  <si>
    <t>大手前大学</t>
  </si>
  <si>
    <t>聖トマス大学</t>
  </si>
  <si>
    <t>芦屋大学</t>
  </si>
  <si>
    <t>東大阪大学</t>
  </si>
  <si>
    <t>常磐会学園大学</t>
  </si>
  <si>
    <t>摂南大学</t>
  </si>
  <si>
    <t>関西福祉科学大学</t>
  </si>
  <si>
    <t>大阪成蹊大学</t>
  </si>
  <si>
    <t>桃山学院大学</t>
  </si>
  <si>
    <t>阪南大学</t>
  </si>
  <si>
    <t>梅花女子大学</t>
  </si>
  <si>
    <t>大阪国際大学</t>
  </si>
  <si>
    <t>相愛大学</t>
  </si>
  <si>
    <t>四天王寺大学</t>
  </si>
  <si>
    <t>近畿大学</t>
  </si>
  <si>
    <t>関西外国語大学</t>
  </si>
  <si>
    <t>関西大学</t>
  </si>
  <si>
    <t>追手門学院大学</t>
  </si>
  <si>
    <t>大阪大谷大学</t>
  </si>
  <si>
    <t>大阪電気通信大学</t>
  </si>
  <si>
    <t>大阪体育大学</t>
  </si>
  <si>
    <t>大阪商業大学</t>
  </si>
  <si>
    <t>大阪樟蔭女子大学</t>
  </si>
  <si>
    <t>大阪産業大学</t>
  </si>
  <si>
    <t>大阪工業大学</t>
  </si>
  <si>
    <t>大阪芸術大学</t>
  </si>
  <si>
    <t>大阪経済法科大学</t>
  </si>
  <si>
    <t>大阪経済大学</t>
  </si>
  <si>
    <t>大阪学院大学</t>
  </si>
  <si>
    <t>大阪音楽大学</t>
  </si>
  <si>
    <t>京都華頂大学</t>
  </si>
  <si>
    <t>成美大学</t>
  </si>
  <si>
    <t>京都芸術大学</t>
  </si>
  <si>
    <t>嵯峨美術大学</t>
  </si>
  <si>
    <t>京都文教大学</t>
  </si>
  <si>
    <t>京都精華大学</t>
  </si>
  <si>
    <t>龍谷大学</t>
  </si>
  <si>
    <t>立命館大学</t>
  </si>
  <si>
    <t>佛教大学</t>
  </si>
  <si>
    <t>花園大学</t>
  </si>
  <si>
    <t>京都ノートルダム女子大学</t>
  </si>
  <si>
    <t>同志社女子大学</t>
  </si>
  <si>
    <t>同志社大学</t>
  </si>
  <si>
    <t>京都橘大学</t>
  </si>
  <si>
    <t>京都光華女子大学</t>
  </si>
  <si>
    <t>京都女子大学</t>
  </si>
  <si>
    <t>京都産業大学</t>
  </si>
  <si>
    <t>京都先端科学大学</t>
  </si>
  <si>
    <t>京都外国語大学</t>
  </si>
  <si>
    <t>大谷大学</t>
  </si>
  <si>
    <t>北九州市立大学</t>
  </si>
  <si>
    <t>高知県立大学</t>
  </si>
  <si>
    <t>下関市立大学</t>
  </si>
  <si>
    <t>山口県立大学</t>
  </si>
  <si>
    <t>金沢美術工芸大学</t>
  </si>
  <si>
    <t>愛知県立芸術大学</t>
  </si>
  <si>
    <t>愛知県立大学</t>
  </si>
  <si>
    <t>静岡県立大学</t>
  </si>
  <si>
    <t>都留文科大学</t>
  </si>
  <si>
    <t>横浜市立大学</t>
  </si>
  <si>
    <t>東京都立大学</t>
  </si>
  <si>
    <t>高崎経済大学</t>
  </si>
  <si>
    <t>滋賀県立大学</t>
  </si>
  <si>
    <t>奈良県立大学</t>
  </si>
  <si>
    <t>兵庫県立大学</t>
  </si>
  <si>
    <t>神戸市外国語大学</t>
  </si>
  <si>
    <t>大阪府立大学</t>
  </si>
  <si>
    <t>大阪市立大学</t>
  </si>
  <si>
    <t>福知山公立大学</t>
  </si>
  <si>
    <t>京都府立医科大学</t>
  </si>
  <si>
    <t>京都府立大学</t>
  </si>
  <si>
    <t>私立大学</t>
    <rPh sb="0" eb="2">
      <t>シリツ</t>
    </rPh>
    <rPh sb="2" eb="4">
      <t>ダイガク</t>
    </rPh>
    <phoneticPr fontId="1"/>
  </si>
  <si>
    <t>短期大学（短期大学部を含む）</t>
    <phoneticPr fontId="1"/>
  </si>
  <si>
    <t>その他の学校</t>
    <rPh sb="2" eb="3">
      <t>タ</t>
    </rPh>
    <rPh sb="4" eb="6">
      <t>ガッコウ</t>
    </rPh>
    <phoneticPr fontId="1"/>
  </si>
  <si>
    <t>最終学校（コード）</t>
    <rPh sb="0" eb="2">
      <t>サイシュウ</t>
    </rPh>
    <rPh sb="2" eb="4">
      <t>ガッコウ</t>
    </rPh>
    <phoneticPr fontId="1"/>
  </si>
  <si>
    <t>最終学校（名称）</t>
    <rPh sb="0" eb="2">
      <t>サイシュウ</t>
    </rPh>
    <rPh sb="2" eb="4">
      <t>ガッコウ</t>
    </rPh>
    <rPh sb="5" eb="7">
      <t>メイショウ</t>
    </rPh>
    <phoneticPr fontId="1"/>
  </si>
  <si>
    <t>都道府県（コード）</t>
    <rPh sb="0" eb="4">
      <t>トドウフケン</t>
    </rPh>
    <phoneticPr fontId="1"/>
  </si>
  <si>
    <t>都道府県（名称）</t>
    <rPh sb="0" eb="4">
      <t>トドウフケン</t>
    </rPh>
    <phoneticPr fontId="1"/>
  </si>
  <si>
    <t>志願区分：校種等・教科（名称）</t>
    <rPh sb="0" eb="2">
      <t>シガン</t>
    </rPh>
    <rPh sb="2" eb="4">
      <t>クブン</t>
    </rPh>
    <rPh sb="5" eb="7">
      <t>コウシュ</t>
    </rPh>
    <rPh sb="7" eb="8">
      <t>トウ</t>
    </rPh>
    <rPh sb="9" eb="11">
      <t>キョウカ</t>
    </rPh>
    <phoneticPr fontId="1"/>
  </si>
  <si>
    <t>志願区分：校種等・教科（コード）</t>
    <rPh sb="0" eb="2">
      <t>シガン</t>
    </rPh>
    <rPh sb="2" eb="4">
      <t>クブン</t>
    </rPh>
    <rPh sb="5" eb="7">
      <t>コウシュ</t>
    </rPh>
    <rPh sb="7" eb="8">
      <t>トウ</t>
    </rPh>
    <rPh sb="9" eb="11">
      <t>キョウカ</t>
    </rPh>
    <phoneticPr fontId="1"/>
  </si>
  <si>
    <t>学部（名称）</t>
    <rPh sb="0" eb="2">
      <t>ガクブ</t>
    </rPh>
    <phoneticPr fontId="1"/>
  </si>
  <si>
    <t>学部（コード）</t>
    <rPh sb="0" eb="2">
      <t>ガクブ</t>
    </rPh>
    <phoneticPr fontId="1"/>
  </si>
  <si>
    <t>職種（コード）</t>
    <rPh sb="0" eb="2">
      <t>ショクシュ</t>
    </rPh>
    <phoneticPr fontId="1"/>
  </si>
  <si>
    <t>勤務地（コード）</t>
    <rPh sb="0" eb="3">
      <t>キンムチ</t>
    </rPh>
    <phoneticPr fontId="1"/>
  </si>
  <si>
    <t>教員免許：校種・職種（コード）</t>
    <rPh sb="0" eb="2">
      <t>キョウイン</t>
    </rPh>
    <rPh sb="2" eb="4">
      <t>メンキョ</t>
    </rPh>
    <rPh sb="5" eb="7">
      <t>コウシュ</t>
    </rPh>
    <rPh sb="8" eb="10">
      <t>ショクシュ</t>
    </rPh>
    <phoneticPr fontId="1"/>
  </si>
  <si>
    <t>職種（名称）</t>
    <rPh sb="0" eb="2">
      <t>ショクシュ</t>
    </rPh>
    <phoneticPr fontId="1"/>
  </si>
  <si>
    <t>勤務地（名称）</t>
    <rPh sb="0" eb="3">
      <t>キンムチ</t>
    </rPh>
    <phoneticPr fontId="1"/>
  </si>
  <si>
    <t>教員免許：校種・職種（名称）</t>
    <rPh sb="0" eb="2">
      <t>キョウイン</t>
    </rPh>
    <rPh sb="2" eb="4">
      <t>メンキョ</t>
    </rPh>
    <rPh sb="5" eb="7">
      <t>コウシュ</t>
    </rPh>
    <rPh sb="8" eb="10">
      <t>ショクシュ</t>
    </rPh>
    <phoneticPr fontId="1"/>
  </si>
  <si>
    <t>学校コード</t>
    <rPh sb="0" eb="2">
      <t>ガッコウ</t>
    </rPh>
    <phoneticPr fontId="1"/>
  </si>
  <si>
    <t>2001</t>
    <phoneticPr fontId="25"/>
  </si>
  <si>
    <t>1102</t>
    <phoneticPr fontId="1"/>
  </si>
  <si>
    <t>1105</t>
  </si>
  <si>
    <t>1106</t>
  </si>
  <si>
    <t>1107</t>
  </si>
  <si>
    <t>1108</t>
  </si>
  <si>
    <t>1109</t>
  </si>
  <si>
    <t>1110</t>
  </si>
  <si>
    <t>1303</t>
  </si>
  <si>
    <t>1304</t>
  </si>
  <si>
    <t>1305</t>
  </si>
  <si>
    <t>1306</t>
  </si>
  <si>
    <t>1307</t>
  </si>
  <si>
    <t>1404</t>
  </si>
  <si>
    <t>1405</t>
  </si>
  <si>
    <t>1406</t>
  </si>
  <si>
    <t>1407</t>
  </si>
  <si>
    <t>1408</t>
  </si>
  <si>
    <t>1409</t>
  </si>
  <si>
    <t>1410</t>
  </si>
  <si>
    <t>1411</t>
  </si>
  <si>
    <t>1412</t>
  </si>
  <si>
    <t>1504</t>
  </si>
  <si>
    <t>1505</t>
  </si>
  <si>
    <t>1506</t>
  </si>
  <si>
    <t>1507</t>
  </si>
  <si>
    <t>1508</t>
  </si>
  <si>
    <t>1603</t>
  </si>
  <si>
    <t>1604</t>
  </si>
  <si>
    <t>1605</t>
  </si>
  <si>
    <t>1703</t>
  </si>
  <si>
    <t>1704</t>
  </si>
  <si>
    <t>1705</t>
  </si>
  <si>
    <t>1803</t>
  </si>
  <si>
    <t>1804</t>
  </si>
  <si>
    <t>1805</t>
  </si>
  <si>
    <t>1903</t>
  </si>
  <si>
    <t>1904</t>
  </si>
  <si>
    <t>1905</t>
  </si>
  <si>
    <t>1906</t>
  </si>
  <si>
    <t>1907</t>
  </si>
  <si>
    <t>1908</t>
  </si>
  <si>
    <t>1909</t>
  </si>
  <si>
    <t>1910</t>
  </si>
  <si>
    <t>1911</t>
  </si>
  <si>
    <t>2003</t>
  </si>
  <si>
    <t>2004</t>
  </si>
  <si>
    <t>2103</t>
  </si>
  <si>
    <t>2104</t>
  </si>
  <si>
    <t>2105</t>
  </si>
  <si>
    <t>2106</t>
  </si>
  <si>
    <t>2503</t>
  </si>
  <si>
    <t>2504</t>
  </si>
  <si>
    <t>3003</t>
  </si>
  <si>
    <t>3004</t>
  </si>
  <si>
    <t>3005</t>
  </si>
  <si>
    <t>3006</t>
  </si>
  <si>
    <t>3007</t>
  </si>
  <si>
    <t>3008</t>
  </si>
  <si>
    <t>3009</t>
  </si>
  <si>
    <t>3010</t>
  </si>
  <si>
    <t>3011</t>
  </si>
  <si>
    <t>3012</t>
  </si>
  <si>
    <t>3013</t>
  </si>
  <si>
    <t>3014</t>
  </si>
  <si>
    <t>3015</t>
  </si>
  <si>
    <t>3016</t>
  </si>
  <si>
    <t>3017</t>
  </si>
  <si>
    <t>3018</t>
  </si>
  <si>
    <t>3019</t>
  </si>
  <si>
    <t>3020</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</si>
  <si>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</si>
  <si>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</si>
  <si>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</si>
  <si>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</si>
  <si>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</si>
  <si>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</si>
  <si>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</si>
  <si>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</si>
  <si>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</si>
  <si>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</si>
  <si>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</si>
  <si>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</si>
  <si>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</si>
  <si>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</si>
  <si>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</si>
  <si>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</si>
  <si>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</si>
  <si>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</si>
  <si>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</si>
  <si>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</si>
  <si>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</si>
  <si>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</si>
  <si>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</si>
  <si>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</si>
  <si>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</si>
  <si>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</si>
  <si>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</si>
  <si>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</si>
  <si>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</si>
  <si>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</si>
  <si>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</si>
  <si>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</si>
  <si>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</si>
  <si>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</si>
  <si>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</si>
  <si>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</si>
  <si>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</si>
  <si>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</si>
  <si>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</si>
  <si>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</si>
  <si>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</si>
  <si>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</si>
  <si>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</si>
  <si>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</si>
  <si>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</si>
  <si>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</si>
  <si>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</si>
  <si>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</si>
  <si>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</si>
  <si>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</si>
  <si>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</si>
  <si>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</si>
  <si>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</si>
  <si>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</si>
  <si>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</si>
  <si>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</si>
  <si>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</si>
  <si>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</si>
  <si>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</si>
  <si>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</si>
  <si>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</si>
  <si>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</si>
  <si>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</si>
  <si>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</si>
  <si>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</si>
  <si>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</si>
  <si>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</si>
  <si>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</si>
  <si>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</si>
  <si>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</si>
  <si>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</si>
  <si>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</si>
  <si>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</si>
  <si>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</si>
  <si>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</si>
  <si>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</si>
  <si>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3433</t>
  </si>
  <si>
    <t>3434</t>
  </si>
  <si>
    <t>3435</t>
  </si>
  <si>
    <t>3503</t>
  </si>
  <si>
    <t>3504</t>
  </si>
  <si>
    <t>3505</t>
  </si>
  <si>
    <t>3506</t>
  </si>
  <si>
    <t>3507</t>
  </si>
  <si>
    <t>3508</t>
  </si>
  <si>
    <t>3509</t>
  </si>
  <si>
    <t>3510</t>
  </si>
  <si>
    <t>3511</t>
  </si>
  <si>
    <t>3512</t>
  </si>
  <si>
    <t>3513</t>
  </si>
  <si>
    <t>3514</t>
  </si>
  <si>
    <t>3703</t>
  </si>
  <si>
    <t>3704</t>
  </si>
  <si>
    <t>3705</t>
  </si>
  <si>
    <t>3706</t>
  </si>
  <si>
    <t>3903</t>
  </si>
  <si>
    <t>3904</t>
  </si>
  <si>
    <t>6003</t>
  </si>
  <si>
    <t>6004</t>
  </si>
  <si>
    <t>6005</t>
  </si>
  <si>
    <t>6006</t>
  </si>
  <si>
    <t>6007</t>
  </si>
  <si>
    <t>6008</t>
  </si>
  <si>
    <t>6009</t>
  </si>
  <si>
    <t>6010</t>
  </si>
  <si>
    <t>6011</t>
  </si>
  <si>
    <t>6103</t>
  </si>
  <si>
    <t>6104</t>
  </si>
  <si>
    <t>6105</t>
  </si>
  <si>
    <t>6106</t>
  </si>
  <si>
    <t>6107</t>
  </si>
  <si>
    <t>6108</t>
  </si>
  <si>
    <t>6109</t>
  </si>
  <si>
    <t>6110</t>
  </si>
  <si>
    <t>6111</t>
  </si>
  <si>
    <t>6112</t>
  </si>
  <si>
    <t>6113</t>
  </si>
  <si>
    <t>6114</t>
  </si>
  <si>
    <t>6115</t>
  </si>
  <si>
    <t>8103</t>
  </si>
  <si>
    <t>9999</t>
  </si>
  <si>
    <t>都道府県コード</t>
    <rPh sb="0" eb="4">
      <t>トドウフケン</t>
    </rPh>
    <phoneticPr fontId="1"/>
  </si>
  <si>
    <t>教員免許：校種1</t>
    <rPh sb="0" eb="2">
      <t>キョウイン</t>
    </rPh>
    <rPh sb="2" eb="4">
      <t>メンキョ</t>
    </rPh>
    <rPh sb="5" eb="7">
      <t>コウシュ</t>
    </rPh>
    <phoneticPr fontId="1"/>
  </si>
  <si>
    <t>教員免許：校種2</t>
    <rPh sb="0" eb="2">
      <t>キョウイン</t>
    </rPh>
    <rPh sb="2" eb="4">
      <t>メンキョ</t>
    </rPh>
    <rPh sb="5" eb="7">
      <t>コウシュ</t>
    </rPh>
    <phoneticPr fontId="1"/>
  </si>
  <si>
    <t>教員免許：校種3</t>
    <rPh sb="0" eb="2">
      <t>キョウイン</t>
    </rPh>
    <rPh sb="2" eb="4">
      <t>メンキョ</t>
    </rPh>
    <rPh sb="5" eb="7">
      <t>コウシュ</t>
    </rPh>
    <phoneticPr fontId="1"/>
  </si>
  <si>
    <t>教員免許：校種4</t>
    <rPh sb="0" eb="2">
      <t>キョウイン</t>
    </rPh>
    <rPh sb="2" eb="4">
      <t>メンキョ</t>
    </rPh>
    <rPh sb="5" eb="7">
      <t>コウシュ</t>
    </rPh>
    <phoneticPr fontId="1"/>
  </si>
  <si>
    <t>教員免許：校種5</t>
    <rPh sb="0" eb="2">
      <t>キョウイン</t>
    </rPh>
    <rPh sb="2" eb="4">
      <t>メンキョ</t>
    </rPh>
    <rPh sb="5" eb="7">
      <t>コウシュ</t>
    </rPh>
    <phoneticPr fontId="1"/>
  </si>
  <si>
    <t>教員免許：校種6</t>
    <rPh sb="0" eb="2">
      <t>キョウイン</t>
    </rPh>
    <rPh sb="2" eb="4">
      <t>メンキョ</t>
    </rPh>
    <rPh sb="5" eb="7">
      <t>コウシュ</t>
    </rPh>
    <phoneticPr fontId="1"/>
  </si>
  <si>
    <t>教員免許：校種7</t>
    <rPh sb="0" eb="2">
      <t>キョウイン</t>
    </rPh>
    <rPh sb="2" eb="4">
      <t>メンキョ</t>
    </rPh>
    <rPh sb="5" eb="7">
      <t>コウシュ</t>
    </rPh>
    <phoneticPr fontId="1"/>
  </si>
  <si>
    <t>教職経験：職種1</t>
    <rPh sb="0" eb="2">
      <t>キョウショク</t>
    </rPh>
    <rPh sb="2" eb="4">
      <t>ケイケン</t>
    </rPh>
    <rPh sb="5" eb="7">
      <t>ショクシュ</t>
    </rPh>
    <phoneticPr fontId="1"/>
  </si>
  <si>
    <t>教職経験：職種2</t>
    <rPh sb="0" eb="2">
      <t>キョウショク</t>
    </rPh>
    <rPh sb="2" eb="4">
      <t>ケイケン</t>
    </rPh>
    <rPh sb="5" eb="7">
      <t>ショクシュ</t>
    </rPh>
    <phoneticPr fontId="1"/>
  </si>
  <si>
    <t>教職経験：職種3</t>
    <rPh sb="0" eb="2">
      <t>キョウショク</t>
    </rPh>
    <rPh sb="2" eb="4">
      <t>ケイケン</t>
    </rPh>
    <rPh sb="5" eb="7">
      <t>ショクシュ</t>
    </rPh>
    <phoneticPr fontId="1"/>
  </si>
  <si>
    <t>教職経験：勤務地1</t>
    <rPh sb="5" eb="8">
      <t>キンムチ</t>
    </rPh>
    <phoneticPr fontId="1"/>
  </si>
  <si>
    <t>教職経験：勤務地2</t>
    <rPh sb="5" eb="8">
      <t>キンムチ</t>
    </rPh>
    <phoneticPr fontId="1"/>
  </si>
  <si>
    <t>教職経験：勤務地3</t>
    <rPh sb="5" eb="8">
      <t>キンムチ</t>
    </rPh>
    <phoneticPr fontId="1"/>
  </si>
  <si>
    <t>現在職業：職種</t>
    <rPh sb="0" eb="2">
      <t>ゲンザイ</t>
    </rPh>
    <rPh sb="2" eb="4">
      <t>ショクギョウ</t>
    </rPh>
    <rPh sb="5" eb="7">
      <t>ショクシュ</t>
    </rPh>
    <phoneticPr fontId="1"/>
  </si>
  <si>
    <t>現在職業：勤務地</t>
    <rPh sb="0" eb="2">
      <t>ゲンザイ</t>
    </rPh>
    <rPh sb="2" eb="4">
      <t>ショクギョウ</t>
    </rPh>
    <rPh sb="5" eb="8">
      <t>キンムチ</t>
    </rPh>
    <phoneticPr fontId="1"/>
  </si>
  <si>
    <t>連結コード</t>
    <rPh sb="0" eb="2">
      <t>レンケツ</t>
    </rPh>
    <phoneticPr fontId="1"/>
  </si>
  <si>
    <t>バスケットボール</t>
    <phoneticPr fontId="1"/>
  </si>
  <si>
    <t>実技試験２</t>
    <rPh sb="0" eb="2">
      <t>ジツギ</t>
    </rPh>
    <rPh sb="2" eb="4">
      <t>シケン</t>
    </rPh>
    <phoneticPr fontId="1"/>
  </si>
  <si>
    <t>高美術</t>
    <rPh sb="1" eb="3">
      <t>ビジュツ</t>
    </rPh>
    <phoneticPr fontId="1"/>
  </si>
  <si>
    <t>高福祉</t>
    <rPh sb="1" eb="3">
      <t>フクシ</t>
    </rPh>
    <phoneticPr fontId="1"/>
  </si>
  <si>
    <t>一般</t>
    <rPh sb="0" eb="2">
      <t>イッパン</t>
    </rPh>
    <phoneticPr fontId="1"/>
  </si>
  <si>
    <t>北部</t>
    <rPh sb="0" eb="2">
      <t>ホクブ</t>
    </rPh>
    <phoneticPr fontId="1"/>
  </si>
  <si>
    <t>小中連携</t>
    <rPh sb="0" eb="2">
      <t>ショウチュウ</t>
    </rPh>
    <rPh sb="2" eb="4">
      <t>レンケイ</t>
    </rPh>
    <phoneticPr fontId="1"/>
  </si>
  <si>
    <t>第１希望指定</t>
    <rPh sb="0" eb="1">
      <t>ダイ</t>
    </rPh>
    <rPh sb="2" eb="4">
      <t>キボウ</t>
    </rPh>
    <rPh sb="4" eb="6">
      <t>シテイ</t>
    </rPh>
    <phoneticPr fontId="1"/>
  </si>
  <si>
    <t>第２希望
可能教科</t>
    <rPh sb="0" eb="1">
      <t>ダイ</t>
    </rPh>
    <rPh sb="2" eb="4">
      <t>キボウ</t>
    </rPh>
    <rPh sb="5" eb="7">
      <t>カノウ</t>
    </rPh>
    <rPh sb="7" eb="9">
      <t>キョウカ</t>
    </rPh>
    <phoneticPr fontId="1"/>
  </si>
  <si>
    <t>第１希望
可能教科</t>
    <phoneticPr fontId="1"/>
  </si>
  <si>
    <t>○</t>
  </si>
  <si>
    <t>○</t>
    <phoneticPr fontId="1"/>
  </si>
  <si>
    <t>◎</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</si>
  <si>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</si>
  <si>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</si>
  <si>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</si>
  <si>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</si>
  <si>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</si>
  <si>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</si>
  <si>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</si>
  <si>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</si>
  <si>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</si>
  <si>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</si>
  <si>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</si>
  <si>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</si>
  <si>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</si>
  <si>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</si>
  <si>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</si>
  <si>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</si>
  <si>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</si>
  <si>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</si>
  <si>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</si>
  <si>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</si>
  <si>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</si>
  <si>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</si>
  <si>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</si>
  <si>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</si>
  <si>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</si>
  <si>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</si>
  <si>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</si>
  <si>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</si>
  <si>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</si>
  <si>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</si>
  <si>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実技試験</t>
    <rPh sb="0" eb="2">
      <t>ジツギ</t>
    </rPh>
    <rPh sb="2" eb="4">
      <t>シケン</t>
    </rPh>
    <phoneticPr fontId="1"/>
  </si>
  <si>
    <t>実技試験１</t>
    <rPh sb="0" eb="2">
      <t>ジツギ</t>
    </rPh>
    <rPh sb="2" eb="4">
      <t>シケン</t>
    </rPh>
    <phoneticPr fontId="1"/>
  </si>
  <si>
    <t>◆志願区分</t>
    <rPh sb="1" eb="3">
      <t>シガン</t>
    </rPh>
    <rPh sb="3" eb="5">
      <t>クブン</t>
    </rPh>
    <phoneticPr fontId="1"/>
  </si>
  <si>
    <t>◆第１希望可能教科</t>
    <rPh sb="1" eb="2">
      <t>ダイ</t>
    </rPh>
    <rPh sb="3" eb="5">
      <t>キボウ</t>
    </rPh>
    <rPh sb="5" eb="7">
      <t>カノウ</t>
    </rPh>
    <rPh sb="7" eb="9">
      <t>キョウカ</t>
    </rPh>
    <phoneticPr fontId="1"/>
  </si>
  <si>
    <t>◆第２希望可能教科</t>
    <rPh sb="1" eb="2">
      <t>ダイ</t>
    </rPh>
    <rPh sb="3" eb="5">
      <t>キボウ</t>
    </rPh>
    <rPh sb="5" eb="7">
      <t>カノウ</t>
    </rPh>
    <rPh sb="7" eb="9">
      <t>キョウカ</t>
    </rPh>
    <phoneticPr fontId="1"/>
  </si>
  <si>
    <t>◆加点希望</t>
    <rPh sb="1" eb="3">
      <t>カテン</t>
    </rPh>
    <rPh sb="3" eb="5">
      <t>キボウ</t>
    </rPh>
    <phoneticPr fontId="1"/>
  </si>
  <si>
    <t>◆実技試験</t>
    <rPh sb="1" eb="3">
      <t>ジツギ</t>
    </rPh>
    <rPh sb="3" eb="5">
      <t>シケン</t>
    </rPh>
    <phoneticPr fontId="1"/>
  </si>
  <si>
    <t>最終学校（都道府県）</t>
    <rPh sb="0" eb="2">
      <t>サイシュウ</t>
    </rPh>
    <rPh sb="2" eb="4">
      <t>ガッコウ</t>
    </rPh>
    <rPh sb="5" eb="9">
      <t>トドウフケン</t>
    </rPh>
    <phoneticPr fontId="1"/>
  </si>
  <si>
    <t>最終学校（種別）</t>
    <rPh sb="0" eb="2">
      <t>サイシュウ</t>
    </rPh>
    <rPh sb="2" eb="4">
      <t>ガッコウ</t>
    </rPh>
    <rPh sb="5" eb="7">
      <t>シュベツ</t>
    </rPh>
    <phoneticPr fontId="1"/>
  </si>
  <si>
    <t>発令日</t>
    <rPh sb="0" eb="3">
      <t>ハツレイヒ</t>
    </rPh>
    <phoneticPr fontId="1"/>
  </si>
  <si>
    <t>生年月日</t>
    <rPh sb="0" eb="2">
      <t>セイネン</t>
    </rPh>
    <rPh sb="2" eb="4">
      <t>ガッピ</t>
    </rPh>
    <phoneticPr fontId="1"/>
  </si>
  <si>
    <t>教職経験：有無</t>
    <rPh sb="5" eb="7">
      <t>ウム</t>
    </rPh>
    <phoneticPr fontId="1"/>
  </si>
  <si>
    <t>－</t>
    <phoneticPr fontId="1"/>
  </si>
  <si>
    <t>特支校</t>
    <rPh sb="0" eb="1">
      <t>トク</t>
    </rPh>
    <rPh sb="2" eb="3">
      <t>コウ</t>
    </rPh>
    <phoneticPr fontId="1"/>
  </si>
  <si>
    <t>1001</t>
    <phoneticPr fontId="25"/>
  </si>
  <si>
    <t>1002</t>
    <phoneticPr fontId="25"/>
  </si>
  <si>
    <t>京都市立芸術大学</t>
    <phoneticPr fontId="1"/>
  </si>
  <si>
    <t>1003</t>
    <phoneticPr fontId="1"/>
  </si>
  <si>
    <t>京都工芸繊維大</t>
    <phoneticPr fontId="1"/>
  </si>
  <si>
    <t>1101</t>
    <phoneticPr fontId="1"/>
  </si>
  <si>
    <t>1103</t>
    <phoneticPr fontId="1"/>
  </si>
  <si>
    <t>1104</t>
    <phoneticPr fontId="1"/>
  </si>
  <si>
    <t>1201</t>
    <phoneticPr fontId="1"/>
  </si>
  <si>
    <t>1301</t>
    <phoneticPr fontId="1"/>
  </si>
  <si>
    <t>1302</t>
    <phoneticPr fontId="1"/>
  </si>
  <si>
    <t>1202</t>
    <phoneticPr fontId="1"/>
  </si>
  <si>
    <t>1203</t>
    <phoneticPr fontId="1"/>
  </si>
  <si>
    <t>1401</t>
    <phoneticPr fontId="1"/>
  </si>
  <si>
    <t>1402</t>
    <phoneticPr fontId="1"/>
  </si>
  <si>
    <t>1403</t>
    <phoneticPr fontId="1"/>
  </si>
  <si>
    <t>1501</t>
    <phoneticPr fontId="1"/>
  </si>
  <si>
    <t>1502</t>
    <phoneticPr fontId="1"/>
  </si>
  <si>
    <t>1503</t>
    <phoneticPr fontId="1"/>
  </si>
  <si>
    <t>1601</t>
    <phoneticPr fontId="1"/>
  </si>
  <si>
    <t>1602</t>
    <phoneticPr fontId="1"/>
  </si>
  <si>
    <t>1701</t>
    <phoneticPr fontId="1"/>
  </si>
  <si>
    <t>1702</t>
    <phoneticPr fontId="1"/>
  </si>
  <si>
    <t>1801</t>
    <phoneticPr fontId="1"/>
  </si>
  <si>
    <t>1802</t>
    <phoneticPr fontId="1"/>
  </si>
  <si>
    <t>1901</t>
    <phoneticPr fontId="1"/>
  </si>
  <si>
    <t>1902</t>
    <phoneticPr fontId="1"/>
  </si>
  <si>
    <t>1999</t>
    <phoneticPr fontId="1"/>
  </si>
  <si>
    <t>2002</t>
    <phoneticPr fontId="1"/>
  </si>
  <si>
    <t>2101</t>
    <phoneticPr fontId="1"/>
  </si>
  <si>
    <t>2102</t>
    <phoneticPr fontId="1"/>
  </si>
  <si>
    <t>2401</t>
    <phoneticPr fontId="1"/>
  </si>
  <si>
    <t>2402</t>
    <phoneticPr fontId="1"/>
  </si>
  <si>
    <t>2403</t>
    <phoneticPr fontId="1"/>
  </si>
  <si>
    <t>2501</t>
    <phoneticPr fontId="1"/>
  </si>
  <si>
    <t>2502</t>
    <phoneticPr fontId="1"/>
  </si>
  <si>
    <t>2601</t>
    <phoneticPr fontId="1"/>
  </si>
  <si>
    <t>2701</t>
    <phoneticPr fontId="1"/>
  </si>
  <si>
    <t>2702</t>
    <phoneticPr fontId="1"/>
  </si>
  <si>
    <t>2801</t>
    <phoneticPr fontId="1"/>
  </si>
  <si>
    <t>2999</t>
    <phoneticPr fontId="1"/>
  </si>
  <si>
    <t>2901</t>
    <phoneticPr fontId="1"/>
  </si>
  <si>
    <t>3001</t>
    <phoneticPr fontId="1"/>
  </si>
  <si>
    <t>3002</t>
    <phoneticPr fontId="1"/>
  </si>
  <si>
    <t>3101</t>
    <phoneticPr fontId="1"/>
  </si>
  <si>
    <t>3102</t>
    <phoneticPr fontId="1"/>
  </si>
  <si>
    <t>3201</t>
    <phoneticPr fontId="1"/>
  </si>
  <si>
    <t>3302</t>
    <phoneticPr fontId="1"/>
  </si>
  <si>
    <t>3202</t>
    <phoneticPr fontId="1"/>
  </si>
  <si>
    <t>3203</t>
    <phoneticPr fontId="1"/>
  </si>
  <si>
    <t>3301</t>
    <phoneticPr fontId="1"/>
  </si>
  <si>
    <t>3401</t>
    <phoneticPr fontId="1"/>
  </si>
  <si>
    <t>3303</t>
    <phoneticPr fontId="1"/>
  </si>
  <si>
    <t>3402</t>
    <phoneticPr fontId="1"/>
  </si>
  <si>
    <t>3431</t>
    <phoneticPr fontId="1"/>
  </si>
  <si>
    <t>3432</t>
    <phoneticPr fontId="1"/>
  </si>
  <si>
    <t>3501</t>
    <phoneticPr fontId="1"/>
  </si>
  <si>
    <t>3502</t>
    <phoneticPr fontId="1"/>
  </si>
  <si>
    <t>3601</t>
    <phoneticPr fontId="1"/>
  </si>
  <si>
    <t>3602</t>
    <phoneticPr fontId="1"/>
  </si>
  <si>
    <t>3701</t>
    <phoneticPr fontId="1"/>
  </si>
  <si>
    <t>3702</t>
    <phoneticPr fontId="1"/>
  </si>
  <si>
    <t>3801</t>
    <phoneticPr fontId="1"/>
  </si>
  <si>
    <t>3902</t>
    <phoneticPr fontId="1"/>
  </si>
  <si>
    <t>3802</t>
    <phoneticPr fontId="1"/>
  </si>
  <si>
    <t>3803</t>
    <phoneticPr fontId="1"/>
  </si>
  <si>
    <t>3901</t>
    <phoneticPr fontId="1"/>
  </si>
  <si>
    <t>3999</t>
    <phoneticPr fontId="1"/>
  </si>
  <si>
    <t>6001</t>
    <phoneticPr fontId="1"/>
  </si>
  <si>
    <t>6002</t>
    <phoneticPr fontId="1"/>
  </si>
  <si>
    <t>6101</t>
    <phoneticPr fontId="1"/>
  </si>
  <si>
    <t>6102</t>
    <phoneticPr fontId="1"/>
  </si>
  <si>
    <t>6502</t>
    <phoneticPr fontId="1"/>
  </si>
  <si>
    <t>6999</t>
    <phoneticPr fontId="1"/>
  </si>
  <si>
    <t>8101</t>
    <phoneticPr fontId="1"/>
  </si>
  <si>
    <t>8102</t>
    <phoneticPr fontId="1"/>
  </si>
  <si>
    <r>
      <t>京都市立小・中・</t>
    </r>
    <r>
      <rPr>
        <sz val="11"/>
        <color rgb="FFFF0000"/>
        <rFont val="ＭＳ Ｐゴシック"/>
        <family val="3"/>
        <charset val="128"/>
        <scheme val="minor"/>
      </rPr>
      <t>義務教育</t>
    </r>
    <r>
      <rPr>
        <sz val="11"/>
        <color theme="1"/>
        <rFont val="ＭＳ Ｐゴシック"/>
        <family val="2"/>
        <charset val="128"/>
        <scheme val="minor"/>
      </rPr>
      <t>学校</t>
    </r>
    <rPh sb="8" eb="10">
      <t>ギム</t>
    </rPh>
    <rPh sb="10" eb="12">
      <t>キョウイク</t>
    </rPh>
    <phoneticPr fontId="1"/>
  </si>
  <si>
    <t>京都府「教師力養成講座」修了者に係る
大学推薦特別選考</t>
    <rPh sb="0" eb="3">
      <t>キョウトフ</t>
    </rPh>
    <rPh sb="4" eb="6">
      <t>キョウシ</t>
    </rPh>
    <rPh sb="6" eb="7">
      <t>チカラ</t>
    </rPh>
    <rPh sb="7" eb="9">
      <t>ヨウセイ</t>
    </rPh>
    <rPh sb="9" eb="11">
      <t>コウザ</t>
    </rPh>
    <rPh sb="12" eb="15">
      <t>シュウリョウシャ</t>
    </rPh>
    <rPh sb="16" eb="17">
      <t>カカ</t>
    </rPh>
    <rPh sb="19" eb="21">
      <t>ダイガク</t>
    </rPh>
    <rPh sb="21" eb="23">
      <t>スイセン</t>
    </rPh>
    <rPh sb="23" eb="25">
      <t>トクベツ</t>
    </rPh>
    <rPh sb="25" eb="27">
      <t>センコウ</t>
    </rPh>
    <phoneticPr fontId="1"/>
  </si>
  <si>
    <t>〔自・呼（</t>
    <phoneticPr fontId="1"/>
  </si>
  <si>
    <t>教職教養</t>
    <rPh sb="0" eb="2">
      <t>キョウショク</t>
    </rPh>
    <rPh sb="2" eb="4">
      <t>キョウヨウ</t>
    </rPh>
    <phoneticPr fontId="1"/>
  </si>
  <si>
    <t>※実際に免除される科目は受験票をご確認ください。</t>
    <rPh sb="1" eb="3">
      <t>ジッサイ</t>
    </rPh>
    <rPh sb="4" eb="6">
      <t>メンジョ</t>
    </rPh>
    <rPh sb="9" eb="11">
      <t>カモク</t>
    </rPh>
    <rPh sb="12" eb="15">
      <t>ジュケンヒョウ</t>
    </rPh>
    <rPh sb="17" eb="19">
      <t>カクニン</t>
    </rPh>
    <phoneticPr fontId="1"/>
  </si>
  <si>
    <t>中・高保体</t>
    <rPh sb="0" eb="1">
      <t>チュウ</t>
    </rPh>
    <rPh sb="2" eb="3">
      <t>コウ</t>
    </rPh>
    <rPh sb="3" eb="5">
      <t>ホタイ</t>
    </rPh>
    <phoneticPr fontId="1"/>
  </si>
  <si>
    <t>一部免除希望</t>
    <phoneticPr fontId="1"/>
  </si>
  <si>
    <t>　－　</t>
    <phoneticPr fontId="1"/>
  </si>
  <si>
    <t>氏名</t>
    <rPh sb="0" eb="2">
      <t>シメイ</t>
    </rPh>
    <phoneticPr fontId="36"/>
  </si>
  <si>
    <t>フリガナ</t>
    <phoneticPr fontId="36"/>
  </si>
  <si>
    <t>※受験番号</t>
    <rPh sb="1" eb="3">
      <t>ジュケン</t>
    </rPh>
    <rPh sb="3" eb="5">
      <t>バンゴウ</t>
    </rPh>
    <phoneticPr fontId="36"/>
  </si>
  <si>
    <t>※記入不要</t>
    <rPh sb="1" eb="3">
      <t>キニュウ</t>
    </rPh>
    <rPh sb="3" eb="5">
      <t>フヨウ</t>
    </rPh>
    <phoneticPr fontId="36"/>
  </si>
  <si>
    <t>選
考
区
分</t>
    <rPh sb="0" eb="1">
      <t>セン</t>
    </rPh>
    <rPh sb="2" eb="3">
      <t>カンガエル</t>
    </rPh>
    <rPh sb="4" eb="5">
      <t>ク</t>
    </rPh>
    <rPh sb="6" eb="7">
      <t>ブン</t>
    </rPh>
    <phoneticPr fontId="36"/>
  </si>
  <si>
    <t>一般採用枠</t>
    <phoneticPr fontId="36"/>
  </si>
  <si>
    <t>北部採用枠</t>
    <phoneticPr fontId="36"/>
  </si>
  <si>
    <t>小中連携推進枠</t>
    <rPh sb="0" eb="7">
      <t>ショウチュウレンケイスイシンワク</t>
    </rPh>
    <phoneticPr fontId="36"/>
  </si>
  <si>
    <t>第１希望</t>
    <rPh sb="0" eb="1">
      <t>ダイ</t>
    </rPh>
    <rPh sb="2" eb="4">
      <t>キボウ</t>
    </rPh>
    <phoneticPr fontId="36"/>
  </si>
  <si>
    <t>第２希望</t>
    <rPh sb="0" eb="1">
      <t>ダイ</t>
    </rPh>
    <rPh sb="2" eb="4">
      <t>キボウ</t>
    </rPh>
    <phoneticPr fontId="36"/>
  </si>
  <si>
    <t>志　　望　　理　　由</t>
    <rPh sb="0" eb="1">
      <t>ココロザシ</t>
    </rPh>
    <rPh sb="3" eb="4">
      <t>ノゾミ</t>
    </rPh>
    <rPh sb="6" eb="7">
      <t>リ</t>
    </rPh>
    <rPh sb="9" eb="10">
      <t>ヨシ</t>
    </rPh>
    <phoneticPr fontId="36"/>
  </si>
  <si>
    <t>教員を志望する理由</t>
    <rPh sb="0" eb="2">
      <t>キョウイン</t>
    </rPh>
    <rPh sb="3" eb="5">
      <t>シボウ</t>
    </rPh>
    <rPh sb="7" eb="9">
      <t>リユウ</t>
    </rPh>
    <phoneticPr fontId="36"/>
  </si>
  <si>
    <t>京都府を志望する理由</t>
    <rPh sb="0" eb="3">
      <t>キョウトフ</t>
    </rPh>
    <rPh sb="4" eb="6">
      <t>シボウ</t>
    </rPh>
    <rPh sb="8" eb="10">
      <t>リユウ</t>
    </rPh>
    <phoneticPr fontId="36"/>
  </si>
  <si>
    <t xml:space="preserve">自   己   ア   ピ   ー   ル  </t>
    <phoneticPr fontId="36"/>
  </si>
  <si>
    <t>これまでの経験や特技、長所等について挙げ、自分が教員としてそれらをどのように活かそうと思うのか、書いてください。</t>
    <rPh sb="5" eb="7">
      <t>ケイケン</t>
    </rPh>
    <rPh sb="8" eb="10">
      <t>トクギ</t>
    </rPh>
    <rPh sb="11" eb="13">
      <t>チョウショ</t>
    </rPh>
    <rPh sb="13" eb="14">
      <t>ナド</t>
    </rPh>
    <rPh sb="18" eb="19">
      <t>ア</t>
    </rPh>
    <rPh sb="21" eb="23">
      <t>ジブン</t>
    </rPh>
    <rPh sb="24" eb="26">
      <t>キョウイン</t>
    </rPh>
    <rPh sb="38" eb="39">
      <t>イ</t>
    </rPh>
    <rPh sb="43" eb="44">
      <t>オモ</t>
    </rPh>
    <rPh sb="48" eb="49">
      <t>カ</t>
    </rPh>
    <phoneticPr fontId="36"/>
  </si>
  <si>
    <t>教員を志望するにあたり、今自分が取り組んでいることについて書いてください。</t>
    <rPh sb="0" eb="2">
      <t>キョウイン</t>
    </rPh>
    <rPh sb="3" eb="5">
      <t>シボウ</t>
    </rPh>
    <rPh sb="12" eb="13">
      <t>イマ</t>
    </rPh>
    <rPh sb="13" eb="15">
      <t>ジブン</t>
    </rPh>
    <rPh sb="16" eb="17">
      <t>ト</t>
    </rPh>
    <rPh sb="18" eb="19">
      <t>ク</t>
    </rPh>
    <rPh sb="29" eb="30">
      <t>カ</t>
    </rPh>
    <phoneticPr fontId="36"/>
  </si>
  <si>
    <t>現在取得している資格とその取得時期について具体的に書いてください。</t>
    <rPh sb="0" eb="2">
      <t>ゲンザイ</t>
    </rPh>
    <rPh sb="2" eb="4">
      <t>シュトク</t>
    </rPh>
    <rPh sb="8" eb="10">
      <t>シカク</t>
    </rPh>
    <rPh sb="13" eb="15">
      <t>シュトク</t>
    </rPh>
    <rPh sb="15" eb="17">
      <t>ジキ</t>
    </rPh>
    <rPh sb="21" eb="24">
      <t>グタイテキ</t>
    </rPh>
    <rPh sb="25" eb="26">
      <t>カ</t>
    </rPh>
    <phoneticPr fontId="36"/>
  </si>
  <si>
    <t>英語資格</t>
    <rPh sb="0" eb="2">
      <t>エイゴ</t>
    </rPh>
    <rPh sb="2" eb="4">
      <t>シカク</t>
    </rPh>
    <phoneticPr fontId="36"/>
  </si>
  <si>
    <t>資格等名称</t>
    <rPh sb="0" eb="2">
      <t>シカク</t>
    </rPh>
    <rPh sb="2" eb="3">
      <t>トウ</t>
    </rPh>
    <rPh sb="3" eb="5">
      <t>メイショウ</t>
    </rPh>
    <phoneticPr fontId="36"/>
  </si>
  <si>
    <t>級・得点</t>
    <rPh sb="0" eb="1">
      <t>キュウ</t>
    </rPh>
    <rPh sb="2" eb="4">
      <t>トクテン</t>
    </rPh>
    <phoneticPr fontId="36"/>
  </si>
  <si>
    <t>取得年月日</t>
    <rPh sb="0" eb="2">
      <t>シュトク</t>
    </rPh>
    <rPh sb="2" eb="5">
      <t>ネンガッピ</t>
    </rPh>
    <phoneticPr fontId="36"/>
  </si>
  <si>
    <t>-</t>
    <phoneticPr fontId="1"/>
  </si>
  <si>
    <t>○</t>
    <phoneticPr fontId="1"/>
  </si>
  <si>
    <t>小学校</t>
  </si>
  <si>
    <t>中国語</t>
  </si>
  <si>
    <t>中社会</t>
  </si>
  <si>
    <t>中数学</t>
  </si>
  <si>
    <t>中理科</t>
  </si>
  <si>
    <t>中音楽</t>
  </si>
  <si>
    <t>中美術</t>
  </si>
  <si>
    <t>中保体</t>
  </si>
  <si>
    <t>中技術</t>
  </si>
  <si>
    <t>中家庭</t>
  </si>
  <si>
    <t>中英語</t>
  </si>
  <si>
    <t>高国語</t>
  </si>
  <si>
    <t>高地公</t>
  </si>
  <si>
    <t>高数学</t>
  </si>
  <si>
    <t>高理科</t>
  </si>
  <si>
    <t>高保体</t>
  </si>
  <si>
    <t>高音楽</t>
  </si>
  <si>
    <t>高美術</t>
  </si>
  <si>
    <t>高書道</t>
  </si>
  <si>
    <t>高英語</t>
  </si>
  <si>
    <t>高家庭</t>
  </si>
  <si>
    <t>高情報</t>
  </si>
  <si>
    <t>高農業</t>
  </si>
  <si>
    <t>高工業</t>
  </si>
  <si>
    <t>高商業</t>
  </si>
  <si>
    <t>高福祉</t>
  </si>
  <si>
    <t>高水産</t>
  </si>
  <si>
    <t>養教諭</t>
  </si>
  <si>
    <t>栄教諭</t>
  </si>
  <si>
    <t>前年度合格試験</t>
    <rPh sb="0" eb="3">
      <t>ゼンネンド</t>
    </rPh>
    <rPh sb="3" eb="5">
      <t>ゴウカク</t>
    </rPh>
    <rPh sb="5" eb="7">
      <t>シケン</t>
    </rPh>
    <phoneticPr fontId="1"/>
  </si>
  <si>
    <t>前年度合格試験</t>
    <rPh sb="5" eb="7">
      <t>シケン</t>
    </rPh>
    <phoneticPr fontId="1"/>
  </si>
  <si>
    <t>※受験番号</t>
    <phoneticPr fontId="1"/>
  </si>
  <si>
    <t>※記入不要</t>
    <phoneticPr fontId="1"/>
  </si>
  <si>
    <t>特支校</t>
    <rPh sb="2" eb="3">
      <t>コウ</t>
    </rPh>
    <phoneticPr fontId="1"/>
  </si>
  <si>
    <r>
      <t xml:space="preserve">（写真貼付箇所）
</t>
    </r>
    <r>
      <rPr>
        <sz val="8"/>
        <color theme="1"/>
        <rFont val="ＭＳ 明朝"/>
        <family val="1"/>
        <charset val="128"/>
      </rPr>
      <t>上半身、脱帽、
無背景、正面向き、
枠に収まる大きさ
６ヶ月以内に
撮影したもの</t>
    </r>
    <phoneticPr fontId="1"/>
  </si>
  <si>
    <t>勤務先
コード</t>
    <rPh sb="2" eb="3">
      <t>サキ</t>
    </rPh>
    <phoneticPr fontId="1"/>
  </si>
  <si>
    <t>勤務先
コード</t>
    <rPh sb="0" eb="3">
      <t>キンムサキ</t>
    </rPh>
    <phoneticPr fontId="1"/>
  </si>
  <si>
    <t>選考区分</t>
    <rPh sb="0" eb="4">
      <t>センコウクブン</t>
    </rPh>
    <phoneticPr fontId="1"/>
  </si>
  <si>
    <t>選考区分列名称</t>
    <rPh sb="0" eb="4">
      <t>センコウクブン</t>
    </rPh>
    <rPh sb="4" eb="5">
      <t>レツ</t>
    </rPh>
    <rPh sb="5" eb="7">
      <t>メイショウ</t>
    </rPh>
    <phoneticPr fontId="1"/>
  </si>
  <si>
    <t>選考区分列数</t>
    <rPh sb="0" eb="4">
      <t>センコウクブン</t>
    </rPh>
    <rPh sb="4" eb="6">
      <t>レツスウ</t>
    </rPh>
    <phoneticPr fontId="1"/>
  </si>
  <si>
    <t>第一希望行番号(基準はB13セルから）</t>
    <rPh sb="0" eb="4">
      <t>ダイイチキボウ</t>
    </rPh>
    <rPh sb="4" eb="7">
      <t>ギョウバンゴウ</t>
    </rPh>
    <phoneticPr fontId="1"/>
  </si>
  <si>
    <t>第一希望列番号(基準はB13セルから）</t>
    <rPh sb="0" eb="4">
      <t>ダイイチキボウ</t>
    </rPh>
    <rPh sb="4" eb="7">
      <t>レツバンゴウ</t>
    </rPh>
    <rPh sb="8" eb="10">
      <t>キジュン</t>
    </rPh>
    <phoneticPr fontId="1"/>
  </si>
  <si>
    <t>第一希望列番号(基準はB13セルから）（99の場合使用）</t>
    <rPh sb="0" eb="4">
      <t>ダイイチキボウ</t>
    </rPh>
    <rPh sb="4" eb="7">
      <t>レツバンゴウ</t>
    </rPh>
    <rPh sb="23" eb="25">
      <t>バアイ</t>
    </rPh>
    <rPh sb="25" eb="27">
      <t>シヨウ</t>
    </rPh>
    <phoneticPr fontId="1"/>
  </si>
  <si>
    <t>第二希望行番号（基準はB48から）</t>
    <rPh sb="0" eb="4">
      <t>ダイニキボウ</t>
    </rPh>
    <rPh sb="4" eb="7">
      <t>ギョウバンゴウ</t>
    </rPh>
    <rPh sb="8" eb="10">
      <t>キジュン</t>
    </rPh>
    <phoneticPr fontId="1"/>
  </si>
  <si>
    <t>第二希望列番号（基準はB48から）</t>
    <rPh sb="0" eb="4">
      <t>ダイニキボウ</t>
    </rPh>
    <rPh sb="4" eb="7">
      <t>レツバンゴウ</t>
    </rPh>
    <rPh sb="8" eb="10">
      <t>キジュン</t>
    </rPh>
    <phoneticPr fontId="1"/>
  </si>
  <si>
    <t>第一希望総数</t>
    <rPh sb="0" eb="4">
      <t>ダイイチキボウ</t>
    </rPh>
    <rPh sb="4" eb="6">
      <t>ソウスウ</t>
    </rPh>
    <phoneticPr fontId="1"/>
  </si>
  <si>
    <t>第二希望総数</t>
    <rPh sb="0" eb="2">
      <t>ダイニ</t>
    </rPh>
    <rPh sb="2" eb="4">
      <t>キボウ</t>
    </rPh>
    <rPh sb="4" eb="6">
      <t>ソウスウ</t>
    </rPh>
    <phoneticPr fontId="1"/>
  </si>
  <si>
    <t>区分</t>
    <rPh sb="0" eb="2">
      <t>クブン</t>
    </rPh>
    <phoneticPr fontId="1"/>
  </si>
  <si>
    <t>○</t>
    <phoneticPr fontId="1"/>
  </si>
  <si>
    <t>刑罰、処分歴の有無</t>
    <rPh sb="0" eb="2">
      <t>ケイバツ</t>
    </rPh>
    <rPh sb="3" eb="6">
      <t>ショブンレキ</t>
    </rPh>
    <rPh sb="7" eb="9">
      <t>ウム</t>
    </rPh>
    <phoneticPr fontId="1"/>
  </si>
  <si>
    <t>年齢</t>
    <rPh sb="0" eb="2">
      <t>ネンレイ</t>
    </rPh>
    <phoneticPr fontId="1"/>
  </si>
  <si>
    <t>卒業年月</t>
    <rPh sb="0" eb="2">
      <t>ソツギョウ</t>
    </rPh>
    <rPh sb="2" eb="4">
      <t>ネンゲツ</t>
    </rPh>
    <phoneticPr fontId="1"/>
  </si>
  <si>
    <t>職歴(開始)</t>
    <rPh sb="0" eb="2">
      <t>ショクレキ</t>
    </rPh>
    <rPh sb="3" eb="5">
      <t>カイシ</t>
    </rPh>
    <phoneticPr fontId="1"/>
  </si>
  <si>
    <t>職歴(終了)</t>
    <rPh sb="0" eb="2">
      <t>ショクレキ</t>
    </rPh>
    <rPh sb="3" eb="5">
      <t>シュウリョウ</t>
    </rPh>
    <phoneticPr fontId="1"/>
  </si>
  <si>
    <t>希望する</t>
    <rPh sb="0" eb="2">
      <t>キボウ</t>
    </rPh>
    <phoneticPr fontId="1"/>
  </si>
  <si>
    <t>希望しない</t>
    <rPh sb="0" eb="2">
      <t>キボウ</t>
    </rPh>
    <phoneticPr fontId="1"/>
  </si>
  <si>
    <t>教員免許</t>
    <rPh sb="0" eb="2">
      <t>キョウイン</t>
    </rPh>
    <rPh sb="2" eb="4">
      <t>メンキョ</t>
    </rPh>
    <phoneticPr fontId="1"/>
  </si>
  <si>
    <t>刑罰処分歴</t>
    <rPh sb="0" eb="2">
      <t>ケイバツ</t>
    </rPh>
    <rPh sb="2" eb="5">
      <t>ショブンレキ</t>
    </rPh>
    <phoneticPr fontId="1"/>
  </si>
  <si>
    <t>障害者特別選考</t>
    <phoneticPr fontId="1"/>
  </si>
  <si>
    <t>セカンドキャリア特別選考</t>
    <rPh sb="8" eb="10">
      <t>トクベツ</t>
    </rPh>
    <rPh sb="10" eb="12">
      <t>センコウ</t>
    </rPh>
    <phoneticPr fontId="1"/>
  </si>
  <si>
    <t>教職教養</t>
    <rPh sb="0" eb="2">
      <t>キョウショク</t>
    </rPh>
    <rPh sb="2" eb="4">
      <t>キョウヨウ</t>
    </rPh>
    <phoneticPr fontId="1"/>
  </si>
  <si>
    <t>セカンドキャリア特別選考</t>
  </si>
  <si>
    <t>セカンドキャリア特別選考</t>
    <phoneticPr fontId="1"/>
  </si>
  <si>
    <t>○</t>
    <phoneticPr fontId="1"/>
  </si>
  <si>
    <t>一般</t>
  </si>
  <si>
    <t>北部</t>
  </si>
  <si>
    <t>小中連携</t>
  </si>
  <si>
    <t>3151</t>
    <phoneticPr fontId="1"/>
  </si>
  <si>
    <t>大和大学</t>
    <rPh sb="0" eb="2">
      <t>ヤマト</t>
    </rPh>
    <rPh sb="2" eb="4">
      <t>ダイガク</t>
    </rPh>
    <phoneticPr fontId="1"/>
  </si>
  <si>
    <t>3603</t>
    <phoneticPr fontId="1"/>
  </si>
  <si>
    <t>金沢星稜大学</t>
    <phoneticPr fontId="1"/>
  </si>
  <si>
    <t>スペシャリスト特別選考</t>
    <phoneticPr fontId="1"/>
  </si>
  <si>
    <t>1</t>
    <phoneticPr fontId="36"/>
  </si>
  <si>
    <t>2</t>
    <phoneticPr fontId="1"/>
  </si>
  <si>
    <t>-</t>
    <phoneticPr fontId="1"/>
  </si>
  <si>
    <t>希望する区分に○をつけてください。</t>
    <phoneticPr fontId="1"/>
  </si>
  <si>
    <t>免除について下記１～７に○を付ける</t>
    <phoneticPr fontId="1"/>
  </si>
  <si>
    <t>性別（任意）</t>
    <rPh sb="0" eb="2">
      <t>セイベツ</t>
    </rPh>
    <rPh sb="3" eb="5">
      <t>ニンイ</t>
    </rPh>
    <phoneticPr fontId="1"/>
  </si>
  <si>
    <t>卒業（修了）見込み</t>
    <phoneticPr fontId="1"/>
  </si>
  <si>
    <t>姓</t>
    <rPh sb="0" eb="1">
      <t>セイ</t>
    </rPh>
    <phoneticPr fontId="1"/>
  </si>
  <si>
    <t>△</t>
    <phoneticPr fontId="1"/>
  </si>
  <si>
    <t>サッカー</t>
    <phoneticPr fontId="1"/>
  </si>
  <si>
    <t>◆校種・種別</t>
    <rPh sb="1" eb="3">
      <t>コウシュ</t>
    </rPh>
    <rPh sb="4" eb="6">
      <t>シュベツ</t>
    </rPh>
    <phoneticPr fontId="1"/>
  </si>
  <si>
    <t>教科・科目</t>
    <rPh sb="0" eb="2">
      <t>キョウカ</t>
    </rPh>
    <rPh sb="3" eb="5">
      <t>カモク</t>
    </rPh>
    <phoneticPr fontId="1"/>
  </si>
  <si>
    <t>種別</t>
    <rPh sb="0" eb="2">
      <t>シュベツ</t>
    </rPh>
    <phoneticPr fontId="1"/>
  </si>
  <si>
    <t>スポーツ・芸術分野特別選考希望欄</t>
    <rPh sb="5" eb="7">
      <t>ゲイジュツ</t>
    </rPh>
    <rPh sb="7" eb="9">
      <t>ブンヤ</t>
    </rPh>
    <rPh sb="9" eb="11">
      <t>トクベツ</t>
    </rPh>
    <rPh sb="11" eb="13">
      <t>センコウ</t>
    </rPh>
    <rPh sb="13" eb="15">
      <t>キボウ</t>
    </rPh>
    <rPh sb="15" eb="16">
      <t>ラン</t>
    </rPh>
    <phoneticPr fontId="1"/>
  </si>
  <si>
    <t>校種等・教科（科目）</t>
    <rPh sb="0" eb="2">
      <t>コウシュ</t>
    </rPh>
    <rPh sb="2" eb="3">
      <t>トウ</t>
    </rPh>
    <rPh sb="4" eb="6">
      <t>キョウカ</t>
    </rPh>
    <rPh sb="7" eb="9">
      <t>カモク</t>
    </rPh>
    <phoneticPr fontId="1"/>
  </si>
  <si>
    <t>【小】
外国語（英語）免許所有者</t>
    <rPh sb="1" eb="2">
      <t>ショウ</t>
    </rPh>
    <rPh sb="4" eb="7">
      <t>ガイコクゴ</t>
    </rPh>
    <rPh sb="8" eb="10">
      <t>エイゴ</t>
    </rPh>
    <rPh sb="11" eb="13">
      <t>メンキョ</t>
    </rPh>
    <rPh sb="13" eb="16">
      <t>ショユウシャ</t>
    </rPh>
    <phoneticPr fontId="1"/>
  </si>
  <si>
    <t>【小・中・高】
特別支援免許所有者</t>
    <rPh sb="1" eb="2">
      <t>ショウ</t>
    </rPh>
    <rPh sb="3" eb="4">
      <t>チュウ</t>
    </rPh>
    <rPh sb="5" eb="6">
      <t>コウ</t>
    </rPh>
    <rPh sb="8" eb="10">
      <t>トクベツ</t>
    </rPh>
    <rPh sb="10" eb="12">
      <t>シエン</t>
    </rPh>
    <rPh sb="12" eb="14">
      <t>メンキョ</t>
    </rPh>
    <rPh sb="14" eb="17">
      <t>ショユウシャ</t>
    </rPh>
    <phoneticPr fontId="1"/>
  </si>
  <si>
    <t>【中】技術免許所有者</t>
    <rPh sb="1" eb="2">
      <t>チュウ</t>
    </rPh>
    <rPh sb="3" eb="5">
      <t>ギジュツ</t>
    </rPh>
    <rPh sb="5" eb="10">
      <t>メンキョショユウシャ</t>
    </rPh>
    <phoneticPr fontId="1"/>
  </si>
  <si>
    <t>【高】
情報免許所有者</t>
    <phoneticPr fontId="1"/>
  </si>
  <si>
    <t>【小・中・高】
英語資格等所有者</t>
    <rPh sb="1" eb="2">
      <t>ショウ</t>
    </rPh>
    <rPh sb="3" eb="4">
      <t>チュウ</t>
    </rPh>
    <rPh sb="5" eb="6">
      <t>ダカ</t>
    </rPh>
    <phoneticPr fontId="1"/>
  </si>
  <si>
    <t>【小・中・高・特】
情報資格等所有者</t>
    <rPh sb="1" eb="2">
      <t>ショウ</t>
    </rPh>
    <rPh sb="3" eb="4">
      <t>チュウ</t>
    </rPh>
    <rPh sb="5" eb="6">
      <t>コウ</t>
    </rPh>
    <rPh sb="7" eb="8">
      <t>トク</t>
    </rPh>
    <phoneticPr fontId="1"/>
  </si>
  <si>
    <t>スポーツ・芸術分野特別選考</t>
    <rPh sb="5" eb="7">
      <t>ゲイジュツ</t>
    </rPh>
    <rPh sb="7" eb="9">
      <t>ブンヤ</t>
    </rPh>
    <rPh sb="9" eb="11">
      <t>トクベツ</t>
    </rPh>
    <rPh sb="11" eb="13">
      <t>センコウ</t>
    </rPh>
    <phoneticPr fontId="1"/>
  </si>
  <si>
    <t>京都府内講師等特例</t>
    <rPh sb="0" eb="3">
      <t>キョウトフ</t>
    </rPh>
    <rPh sb="2" eb="4">
      <t>フナイ</t>
    </rPh>
    <rPh sb="4" eb="6">
      <t>コウシ</t>
    </rPh>
    <rPh sb="6" eb="7">
      <t>トウ</t>
    </rPh>
    <rPh sb="7" eb="9">
      <t>トクレイ</t>
    </rPh>
    <phoneticPr fontId="1"/>
  </si>
  <si>
    <t>元京都府正規教員</t>
    <rPh sb="0" eb="1">
      <t>モト</t>
    </rPh>
    <rPh sb="1" eb="4">
      <t>キョウトフ</t>
    </rPh>
    <rPh sb="4" eb="6">
      <t>セイキ</t>
    </rPh>
    <rPh sb="6" eb="8">
      <t>キョウイン</t>
    </rPh>
    <phoneticPr fontId="1"/>
  </si>
  <si>
    <t>前年度大学推薦</t>
    <rPh sb="0" eb="3">
      <t>ゼンネンド</t>
    </rPh>
    <rPh sb="3" eb="5">
      <t>ダイガク</t>
    </rPh>
    <rPh sb="5" eb="7">
      <t>スイセン</t>
    </rPh>
    <phoneticPr fontId="1"/>
  </si>
  <si>
    <t>希望しない</t>
  </si>
  <si>
    <t>１、５、６を選んだ場合免除希望の科目に○をつけてください。</t>
    <rPh sb="6" eb="7">
      <t>エラ</t>
    </rPh>
    <rPh sb="9" eb="11">
      <t>バアイ</t>
    </rPh>
    <rPh sb="11" eb="13">
      <t>メンジョ</t>
    </rPh>
    <rPh sb="13" eb="15">
      <t>キボウ</t>
    </rPh>
    <rPh sb="16" eb="18">
      <t>カモク</t>
    </rPh>
    <phoneticPr fontId="1"/>
  </si>
  <si>
    <t>志願区分</t>
  </si>
  <si>
    <t>スポーツ・芸術分野
特別選考希望</t>
    <rPh sb="5" eb="7">
      <t>ゲイジュツ</t>
    </rPh>
    <rPh sb="7" eb="9">
      <t>ブンヤ</t>
    </rPh>
    <rPh sb="10" eb="14">
      <t>トクベツセンコウ</t>
    </rPh>
    <rPh sb="14" eb="16">
      <t>キボウ</t>
    </rPh>
    <phoneticPr fontId="36"/>
  </si>
  <si>
    <t>加　点　希　望</t>
    <rPh sb="0" eb="1">
      <t>カ</t>
    </rPh>
    <rPh sb="2" eb="3">
      <t>テン</t>
    </rPh>
    <rPh sb="4" eb="5">
      <t>ノゾミ</t>
    </rPh>
    <rPh sb="6" eb="7">
      <t>ノゾム</t>
    </rPh>
    <phoneticPr fontId="1"/>
  </si>
  <si>
    <t>【小・中・高】
英語資格等所有者</t>
    <phoneticPr fontId="1"/>
  </si>
  <si>
    <t>【小】
外国語（英語）免許所有者</t>
    <phoneticPr fontId="1"/>
  </si>
  <si>
    <t>【中】
技術免許所有者</t>
    <phoneticPr fontId="1"/>
  </si>
  <si>
    <t>【小・中・高・特】
情報資格等所有者</t>
    <phoneticPr fontId="1"/>
  </si>
  <si>
    <t>【小・中・高】
特別支援免許所有者</t>
    <phoneticPr fontId="1"/>
  </si>
  <si>
    <t>スポーツ・芸術分野特別選考</t>
    <rPh sb="5" eb="9">
      <t>ゲイジュツブンヤ</t>
    </rPh>
    <rPh sb="9" eb="11">
      <t>トクベツ</t>
    </rPh>
    <rPh sb="11" eb="13">
      <t>センコウ</t>
    </rPh>
    <phoneticPr fontId="1"/>
  </si>
  <si>
    <t>京都府内講師等特例</t>
    <rPh sb="6" eb="7">
      <t>トウ</t>
    </rPh>
    <phoneticPr fontId="1"/>
  </si>
  <si>
    <t>前年度大学推薦</t>
    <rPh sb="3" eb="5">
      <t>ダイガク</t>
    </rPh>
    <rPh sb="5" eb="7">
      <t>スイセン</t>
    </rPh>
    <phoneticPr fontId="1"/>
  </si>
  <si>
    <t>【小】　外国語（英語）免許所有者</t>
    <rPh sb="1" eb="2">
      <t>ショウ</t>
    </rPh>
    <rPh sb="4" eb="7">
      <t>ガイコクゴ</t>
    </rPh>
    <rPh sb="8" eb="10">
      <t>エイゴ</t>
    </rPh>
    <rPh sb="11" eb="13">
      <t>メンキョ</t>
    </rPh>
    <phoneticPr fontId="1"/>
  </si>
  <si>
    <t>【小・中・高】英語資格等所有者</t>
    <rPh sb="1" eb="2">
      <t>ショウ</t>
    </rPh>
    <rPh sb="3" eb="4">
      <t>チュウ</t>
    </rPh>
    <rPh sb="5" eb="6">
      <t>コウ</t>
    </rPh>
    <rPh sb="7" eb="9">
      <t>エイゴ</t>
    </rPh>
    <rPh sb="9" eb="11">
      <t>シカク</t>
    </rPh>
    <rPh sb="11" eb="12">
      <t>トウ</t>
    </rPh>
    <rPh sb="12" eb="15">
      <t>ショユウシャ</t>
    </rPh>
    <phoneticPr fontId="1"/>
  </si>
  <si>
    <t>【小・中・高】　特別支援免許所有者</t>
    <rPh sb="1" eb="2">
      <t>ショウ</t>
    </rPh>
    <rPh sb="3" eb="4">
      <t>チュウ</t>
    </rPh>
    <rPh sb="5" eb="6">
      <t>コウ</t>
    </rPh>
    <rPh sb="8" eb="10">
      <t>トクベツ</t>
    </rPh>
    <rPh sb="10" eb="12">
      <t>シエン</t>
    </rPh>
    <rPh sb="12" eb="14">
      <t>メンキョ</t>
    </rPh>
    <rPh sb="14" eb="17">
      <t>ショユウシャ</t>
    </rPh>
    <phoneticPr fontId="1"/>
  </si>
  <si>
    <t>【小・中・高・特】情報資格等所有者</t>
    <rPh sb="1" eb="2">
      <t>ショウ</t>
    </rPh>
    <rPh sb="3" eb="4">
      <t>チュウ</t>
    </rPh>
    <rPh sb="5" eb="6">
      <t>コウ</t>
    </rPh>
    <rPh sb="7" eb="8">
      <t>トク</t>
    </rPh>
    <rPh sb="9" eb="11">
      <t>ジョウホウ</t>
    </rPh>
    <rPh sb="11" eb="13">
      <t>シカク</t>
    </rPh>
    <rPh sb="13" eb="14">
      <t>トウ</t>
    </rPh>
    <rPh sb="14" eb="17">
      <t>ショユウシャ</t>
    </rPh>
    <phoneticPr fontId="1"/>
  </si>
  <si>
    <t>【中】　技術免許所有者</t>
    <rPh sb="1" eb="2">
      <t>チュウ</t>
    </rPh>
    <rPh sb="4" eb="6">
      <t>ギジュツ</t>
    </rPh>
    <rPh sb="6" eb="8">
      <t>メンキョ</t>
    </rPh>
    <rPh sb="8" eb="11">
      <t>ショユウシャ</t>
    </rPh>
    <phoneticPr fontId="1"/>
  </si>
  <si>
    <t>【高】　情報免許所有者</t>
    <rPh sb="1" eb="2">
      <t>コウ</t>
    </rPh>
    <rPh sb="4" eb="6">
      <t>ジョウホウ</t>
    </rPh>
    <rPh sb="6" eb="8">
      <t>メンキョ</t>
    </rPh>
    <rPh sb="8" eb="11">
      <t>ショユウシャ</t>
    </rPh>
    <phoneticPr fontId="1"/>
  </si>
  <si>
    <t>スポーツ・芸術分野
特別選考</t>
    <rPh sb="5" eb="7">
      <t>ゲイジュツ</t>
    </rPh>
    <rPh sb="7" eb="9">
      <t>ブンヤ</t>
    </rPh>
    <rPh sb="10" eb="12">
      <t>トクベツ</t>
    </rPh>
    <rPh sb="12" eb="14">
      <t>センコウ</t>
    </rPh>
    <phoneticPr fontId="1"/>
  </si>
  <si>
    <t>【高】
情報免許所有者</t>
  </si>
  <si>
    <t>国際貢献活動等経験者</t>
  </si>
  <si>
    <t>スポ芸</t>
    <rPh sb="2" eb="3">
      <t>ゲイ</t>
    </rPh>
    <phoneticPr fontId="1"/>
  </si>
  <si>
    <t>スポーツ・芸術分野特別選考希望欄</t>
    <phoneticPr fontId="1"/>
  </si>
  <si>
    <t>採用選考試験の第1次試験を合格し、第2次試験が不合格となった場合、
本年度実施する任期付職員選考採用試験の筆記試験・面接試験の免除を希望しますか。
（記入や希望の有無は、試験の合否に一切影響しません。）詳細はP.12を確認してください。　</t>
    <rPh sb="0" eb="2">
      <t>サイヨウ</t>
    </rPh>
    <rPh sb="2" eb="4">
      <t>センコウ</t>
    </rPh>
    <rPh sb="4" eb="6">
      <t>シケン</t>
    </rPh>
    <rPh sb="7" eb="8">
      <t>ダイ</t>
    </rPh>
    <rPh sb="9" eb="10">
      <t>ジ</t>
    </rPh>
    <rPh sb="10" eb="12">
      <t>シケン</t>
    </rPh>
    <rPh sb="13" eb="15">
      <t>ゴウカク</t>
    </rPh>
    <rPh sb="17" eb="18">
      <t>ダイ</t>
    </rPh>
    <rPh sb="19" eb="22">
      <t>ジシケン</t>
    </rPh>
    <rPh sb="23" eb="26">
      <t>フゴウカク</t>
    </rPh>
    <rPh sb="30" eb="32">
      <t>バアイ</t>
    </rPh>
    <rPh sb="34" eb="37">
      <t>ホンネンド</t>
    </rPh>
    <rPh sb="37" eb="39">
      <t>ジッシ</t>
    </rPh>
    <rPh sb="41" eb="43">
      <t>ニンキ</t>
    </rPh>
    <rPh sb="43" eb="44">
      <t>ツ</t>
    </rPh>
    <rPh sb="44" eb="46">
      <t>ショクイン</t>
    </rPh>
    <rPh sb="46" eb="48">
      <t>センコウ</t>
    </rPh>
    <rPh sb="48" eb="50">
      <t>サイヨウ</t>
    </rPh>
    <rPh sb="53" eb="55">
      <t>ヒッキ</t>
    </rPh>
    <rPh sb="55" eb="57">
      <t>シケン</t>
    </rPh>
    <rPh sb="58" eb="60">
      <t>メンセツ</t>
    </rPh>
    <rPh sb="60" eb="62">
      <t>シケン</t>
    </rPh>
    <rPh sb="63" eb="65">
      <t>メンジョ</t>
    </rPh>
    <rPh sb="66" eb="68">
      <t>キボウ</t>
    </rPh>
    <phoneticPr fontId="1"/>
  </si>
  <si>
    <t>専門</t>
    <rPh sb="0" eb="2">
      <t>センモン</t>
    </rPh>
    <phoneticPr fontId="1"/>
  </si>
  <si>
    <t>京都府公立学校における講師任用に関する問い合わせをするために、
この志願書に記入された個人情報を利用することに同意しますか。
（記入や同意の可否は、試験の合否に一切影響しません。）詳細はP.12を確認してください。</t>
    <rPh sb="0" eb="3">
      <t>キョウトフ</t>
    </rPh>
    <rPh sb="3" eb="5">
      <t>コウリツ</t>
    </rPh>
    <rPh sb="5" eb="7">
      <t>ガッコウ</t>
    </rPh>
    <rPh sb="11" eb="13">
      <t>コウシ</t>
    </rPh>
    <rPh sb="13" eb="15">
      <t>ニンヨウ</t>
    </rPh>
    <rPh sb="16" eb="17">
      <t>カン</t>
    </rPh>
    <rPh sb="19" eb="20">
      <t>ト</t>
    </rPh>
    <rPh sb="21" eb="22">
      <t>ア</t>
    </rPh>
    <rPh sb="34" eb="36">
      <t>シガン</t>
    </rPh>
    <rPh sb="36" eb="37">
      <t>ショ</t>
    </rPh>
    <rPh sb="38" eb="40">
      <t>キニュウ</t>
    </rPh>
    <rPh sb="43" eb="45">
      <t>コジン</t>
    </rPh>
    <rPh sb="45" eb="47">
      <t>ジョウホウ</t>
    </rPh>
    <rPh sb="48" eb="50">
      <t>リヨウ</t>
    </rPh>
    <rPh sb="55" eb="57">
      <t>ドウイ</t>
    </rPh>
    <rPh sb="64" eb="66">
      <t>キニュウ</t>
    </rPh>
    <rPh sb="67" eb="69">
      <t>ドウイ</t>
    </rPh>
    <rPh sb="70" eb="72">
      <t>カヒ</t>
    </rPh>
    <rPh sb="74" eb="76">
      <t>シケン</t>
    </rPh>
    <rPh sb="77" eb="79">
      <t>ゴウヒ</t>
    </rPh>
    <rPh sb="80" eb="82">
      <t>イッサイ</t>
    </rPh>
    <rPh sb="82" eb="84">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</si>
</sst>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6"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Ｐゴシック"/>
      <family val="3"/>
      <charset val="128"/>
    </font>
    <font>
      <sz val="14"/>
      <color theme="1"/>
      <name val="ＭＳ Ｐゴシック"/>
      <family val="3"/>
      <charset val="128"/>
    </font>
    <font>
      <sz val="7"/>
      <color theme="1"/>
      <name val="ＭＳ 明朝"/>
      <family val="1"/>
      <charset val="128"/>
    </font>
    <font>
      <sz val="7.5"/>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u/>
      <sz val="10"/>
      <color theme="1"/>
      <name val="ＭＳ 明朝"/>
      <family val="1"/>
      <charset val="128"/>
    </font>
    <font>
      <sz val="11"/>
      <color rgb="FFFF0000"/>
      <name val="ＭＳ Ｐゴシック"/>
      <family val="3"/>
      <charset val="128"/>
      <scheme val="minor"/>
    </font>
    <font>
      <sz val="8"/>
      <color rgb="FFFF0000"/>
      <name val="ＭＳ Ｐゴシック"/>
      <family val="3"/>
      <charset val="128"/>
      <scheme val="minor"/>
    </font>
    <font>
      <sz val="8"/>
      <color rgb="FFFF0000"/>
      <name val="ＭＳ 明朝"/>
      <family val="1"/>
      <charset val="128"/>
    </font>
    <font>
      <sz val="24"/>
      <color theme="1"/>
      <name val="ＭＳ Ｐゴシック"/>
      <family val="3"/>
      <charset val="128"/>
      <scheme val="minor"/>
    </font>
    <font>
      <sz val="20"/>
      <color theme="1"/>
      <name val="ＭＳ Ｐゴシック"/>
      <family val="3"/>
      <charset val="128"/>
      <scheme val="minor"/>
    </font>
    <font>
      <sz val="6"/>
      <name val="ＭＳ 明朝"/>
      <family val="2"/>
      <charset val="128"/>
    </font>
    <font>
      <sz val="11"/>
      <color theme="0"/>
      <name val="ＭＳ Ｐゴシック"/>
      <family val="2"/>
      <charset val="128"/>
      <scheme val="minor"/>
    </font>
    <font>
      <sz val="11"/>
      <color theme="0"/>
      <name val="ＭＳ Ｐゴシック"/>
      <family val="3"/>
      <charset val="128"/>
      <scheme val="minor"/>
    </font>
    <font>
      <sz val="9"/>
      <color theme="0"/>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9"/>
      <name val="ＭＳ 明朝"/>
      <family val="1"/>
      <charset val="128"/>
    </font>
    <font>
      <sz val="8"/>
      <name val="ＭＳ 明朝"/>
      <family val="1"/>
      <charset val="128"/>
    </font>
    <font>
      <b/>
      <sz val="14"/>
      <name val="ＭＳ 明朝"/>
      <family val="1"/>
      <charset val="128"/>
    </font>
    <font>
      <sz val="6"/>
      <name val="ＭＳ Ｐゴシック"/>
      <family val="3"/>
      <charset val="128"/>
    </font>
    <font>
      <sz val="10"/>
      <name val="ＭＳ 明朝"/>
      <family val="1"/>
      <charset val="128"/>
    </font>
    <font>
      <sz val="9"/>
      <name val="ＭＳ Ｐゴシック"/>
      <family val="3"/>
      <charset val="128"/>
      <scheme val="minor"/>
    </font>
    <font>
      <sz val="20"/>
      <name val="ＭＳ Ｐゴシック"/>
      <family val="3"/>
      <charset val="128"/>
      <scheme val="minor"/>
    </font>
    <font>
      <sz val="26"/>
      <name val="ＭＳ Ｐゴシック"/>
      <family val="3"/>
      <charset val="128"/>
      <scheme val="minor"/>
    </font>
    <font>
      <sz val="7.5"/>
      <name val="ＭＳ 明朝"/>
      <family val="1"/>
      <charset val="128"/>
    </font>
    <font>
      <sz val="12"/>
      <name val="ＭＳ Ｐゴシック"/>
      <family val="3"/>
      <charset val="128"/>
      <scheme val="minor"/>
    </font>
    <font>
      <sz val="11"/>
      <color theme="1"/>
      <name val="ＭＳ Ｐゴシック"/>
      <family val="3"/>
      <charset val="128"/>
    </font>
    <font>
      <sz val="18"/>
      <color theme="1"/>
      <name val="ＭＳ Ｐゴシック"/>
      <family val="3"/>
      <charset val="128"/>
    </font>
    <font>
      <sz val="20"/>
      <name val="ＭＳ Ｐゴシック"/>
      <family val="3"/>
      <charset val="128"/>
    </font>
    <font>
      <sz val="18"/>
      <name val="ＭＳ Ｐゴシック"/>
      <family val="3"/>
      <charset val="128"/>
    </font>
    <font>
      <sz val="11"/>
      <name val="ＭＳ Ｐゴシック"/>
      <family val="3"/>
      <charset val="128"/>
    </font>
    <font>
      <sz val="26"/>
      <color theme="1"/>
      <name val="ＭＳ 明朝"/>
      <family val="1"/>
      <charset val="128"/>
    </font>
    <font>
      <sz val="28"/>
      <name val="ＭＳ 明朝"/>
      <family val="1"/>
      <charset val="128"/>
    </font>
    <font>
      <sz val="16"/>
      <color theme="1"/>
      <name val="ＭＳ 明朝"/>
      <family val="1"/>
      <charset val="128"/>
    </font>
    <font>
      <sz val="11"/>
      <name val="ＭＳ Ｐゴシック"/>
      <family val="2"/>
      <charset val="128"/>
      <scheme val="minor"/>
    </font>
    <font>
      <sz val="14"/>
      <name val="ＭＳ Ｐゴシック"/>
      <family val="3"/>
      <charset val="128"/>
      <scheme val="minor"/>
    </font>
    <font>
      <sz val="14"/>
      <color theme="1"/>
      <name val="ＭＳ 明朝"/>
      <family val="1"/>
      <charset val="128"/>
    </font>
    <font>
      <sz val="12"/>
      <color theme="1"/>
      <name val="ＭＳ Ｐゴシック"/>
      <family val="2"/>
      <charset val="128"/>
      <scheme val="minor"/>
    </font>
    <font>
      <sz val="9"/>
      <name val="ＭＳ Ｐゴシック"/>
      <family val="3"/>
      <charset val="128"/>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0099"/>
        <bgColor indexed="64"/>
      </patternFill>
    </fill>
    <fill>
      <patternFill patternType="solid">
        <fgColor rgb="FF0070C0"/>
        <bgColor indexed="64"/>
      </patternFill>
    </fill>
    <fill>
      <patternFill patternType="solid">
        <fgColor rgb="FF0066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9" tint="-0.249977111117893"/>
        <bgColor indexed="64"/>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diagonal/>
    </border>
    <border>
      <left style="thin">
        <color auto="1"/>
      </left>
      <right style="thin">
        <color auto="1"/>
      </right>
      <top/>
      <bottom/>
      <diagonal/>
    </border>
    <border>
      <left style="thin">
        <color auto="1"/>
      </left>
      <right style="dashed">
        <color auto="1"/>
      </right>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otted">
        <color auto="1"/>
      </left>
      <right style="thin">
        <color auto="1"/>
      </right>
      <top/>
      <bottom/>
      <diagonal/>
    </border>
    <border>
      <left style="dotted">
        <color auto="1"/>
      </left>
      <right/>
      <top style="thin">
        <color auto="1"/>
      </top>
      <bottom/>
      <diagonal/>
    </border>
    <border>
      <left style="dotted">
        <color auto="1"/>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right style="dotted">
        <color auto="1"/>
      </right>
      <top/>
      <bottom style="thin">
        <color auto="1"/>
      </bottom>
      <diagonal/>
    </border>
    <border>
      <left style="dotted">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
    <xf numFmtId="0" fontId="0" fillId="0" borderId="0">
      <alignment vertical="center"/>
    </xf>
  </cellStyleXfs>
  <cellXfs count="833">
    <xf numFmtId="0" fontId="0" fillId="0" borderId="0" xfId="0">
      <alignment vertical="center"/>
    </xf>
    <xf numFmtId="0" fontId="0" fillId="0" borderId="1" xfId="0" applyBorder="1">
      <alignment vertical="center"/>
    </xf>
    <xf numFmtId="0" fontId="8" fillId="2" borderId="5" xfId="0" applyFont="1" applyFill="1" applyBorder="1" applyProtection="1">
      <alignment vertical="center"/>
    </xf>
    <xf numFmtId="0" fontId="5"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8" fillId="2" borderId="0" xfId="0" applyFont="1" applyFill="1" applyBorder="1" applyProtection="1">
      <alignment vertical="center"/>
    </xf>
    <xf numFmtId="0" fontId="5" fillId="2" borderId="0" xfId="0" applyFont="1" applyFill="1" applyBorder="1" applyAlignment="1" applyProtection="1">
      <alignment vertical="center" wrapText="1"/>
    </xf>
    <xf numFmtId="0" fontId="8" fillId="2" borderId="6" xfId="0" applyFont="1" applyFill="1" applyBorder="1" applyProtection="1">
      <alignment vertical="center"/>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8" fillId="0" borderId="0" xfId="0" applyFo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49" fontId="0" fillId="0" borderId="0" xfId="0" applyNumberFormat="1">
      <alignment vertical="center"/>
    </xf>
    <xf numFmtId="0" fontId="26" fillId="4" borderId="0" xfId="0" applyFont="1" applyFill="1">
      <alignment vertical="center"/>
    </xf>
    <xf numFmtId="0" fontId="27" fillId="4" borderId="0" xfId="0" applyFont="1" applyFill="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horizontal="right" vertical="center"/>
    </xf>
    <xf numFmtId="0" fontId="0" fillId="0" borderId="0" xfId="0" quotePrefix="1" applyAlignment="1">
      <alignment horizontal="right" vertical="center"/>
    </xf>
    <xf numFmtId="0" fontId="0" fillId="0" borderId="0" xfId="0" applyFill="1" applyBorder="1" applyAlignment="1">
      <alignment horizontal="center" vertical="center"/>
    </xf>
    <xf numFmtId="49" fontId="26" fillId="6" borderId="1" xfId="0" applyNumberFormat="1" applyFont="1" applyFill="1" applyBorder="1" applyAlignment="1">
      <alignment horizontal="center" vertical="center"/>
    </xf>
    <xf numFmtId="0" fontId="26" fillId="6" borderId="1" xfId="0" applyFont="1" applyFill="1" applyBorder="1" applyAlignment="1">
      <alignment vertical="center"/>
    </xf>
    <xf numFmtId="49" fontId="28" fillId="6" borderId="1" xfId="0" applyNumberFormat="1" applyFont="1" applyFill="1" applyBorder="1" applyAlignment="1">
      <alignment horizontal="center" vertical="center"/>
    </xf>
    <xf numFmtId="0" fontId="26" fillId="4" borderId="1" xfId="0" applyFont="1" applyFill="1" applyBorder="1">
      <alignment vertical="center"/>
    </xf>
    <xf numFmtId="0" fontId="27" fillId="4" borderId="1" xfId="0" applyFont="1" applyFill="1" applyBorder="1">
      <alignment vertical="center"/>
    </xf>
    <xf numFmtId="0" fontId="26" fillId="7" borderId="12" xfId="0" applyFont="1" applyFill="1" applyBorder="1">
      <alignment vertical="center"/>
    </xf>
    <xf numFmtId="0" fontId="27" fillId="7" borderId="10" xfId="0" applyFont="1" applyFill="1" applyBorder="1">
      <alignment vertical="center"/>
    </xf>
    <xf numFmtId="0" fontId="27" fillId="7" borderId="12" xfId="0" applyFont="1" applyFill="1" applyBorder="1">
      <alignment vertical="center"/>
    </xf>
    <xf numFmtId="0" fontId="26" fillId="4" borderId="18" xfId="0" applyFont="1" applyFill="1" applyBorder="1">
      <alignment vertical="center"/>
    </xf>
    <xf numFmtId="0" fontId="27" fillId="4" borderId="12" xfId="0" applyFont="1" applyFill="1" applyBorder="1">
      <alignment vertical="center"/>
    </xf>
    <xf numFmtId="0" fontId="27" fillId="4" borderId="10" xfId="0" applyFont="1" applyFill="1" applyBorder="1">
      <alignment vertical="center"/>
    </xf>
    <xf numFmtId="49" fontId="0" fillId="0" borderId="1" xfId="0" applyNumberFormat="1" applyBorder="1" applyAlignment="1">
      <alignment horizontal="left" vertical="center"/>
    </xf>
    <xf numFmtId="49" fontId="26" fillId="7" borderId="1" xfId="0" applyNumberFormat="1" applyFont="1" applyFill="1" applyBorder="1" applyAlignment="1">
      <alignment vertical="center" shrinkToFit="1"/>
    </xf>
    <xf numFmtId="49" fontId="27" fillId="7" borderId="12" xfId="0" applyNumberFormat="1" applyFont="1" applyFill="1" applyBorder="1" applyAlignment="1">
      <alignment vertical="center" shrinkToFit="1"/>
    </xf>
    <xf numFmtId="49" fontId="26" fillId="4" borderId="1" xfId="0" applyNumberFormat="1" applyFont="1" applyFill="1" applyBorder="1" applyAlignment="1">
      <alignment vertical="center" shrinkToFit="1"/>
    </xf>
    <xf numFmtId="49" fontId="27" fillId="4" borderId="12" xfId="0" applyNumberFormat="1" applyFont="1" applyFill="1" applyBorder="1" applyAlignment="1">
      <alignment vertical="center" shrinkToFit="1"/>
    </xf>
    <xf numFmtId="49" fontId="27" fillId="7" borderId="1" xfId="0" applyNumberFormat="1" applyFont="1" applyFill="1" applyBorder="1" applyAlignment="1">
      <alignment vertical="center" shrinkToFit="1"/>
    </xf>
    <xf numFmtId="49" fontId="26" fillId="4" borderId="10" xfId="0" applyNumberFormat="1" applyFont="1" applyFill="1" applyBorder="1" applyAlignment="1">
      <alignment vertical="center" shrinkToFit="1"/>
    </xf>
    <xf numFmtId="49" fontId="27" fillId="4" borderId="1" xfId="0" applyNumberFormat="1" applyFont="1" applyFill="1" applyBorder="1" applyAlignment="1">
      <alignment vertical="center" shrinkToFit="1"/>
    </xf>
    <xf numFmtId="49" fontId="27" fillId="4" borderId="10" xfId="0" applyNumberFormat="1" applyFont="1" applyFill="1" applyBorder="1" applyAlignment="1">
      <alignment vertical="center" shrinkToFit="1"/>
    </xf>
    <xf numFmtId="49" fontId="27" fillId="7" borderId="10" xfId="0" applyNumberFormat="1" applyFont="1" applyFill="1" applyBorder="1" applyAlignment="1">
      <alignment vertical="center" shrinkToFit="1"/>
    </xf>
    <xf numFmtId="49" fontId="0" fillId="0" borderId="1" xfId="0" applyNumberFormat="1" applyBorder="1" applyAlignment="1">
      <alignment vertical="center" shrinkToFit="1"/>
    </xf>
    <xf numFmtId="49" fontId="0" fillId="0" borderId="12" xfId="0" applyNumberFormat="1" applyBorder="1" applyAlignment="1">
      <alignment vertical="center" shrinkToFit="1"/>
    </xf>
    <xf numFmtId="0" fontId="0" fillId="0" borderId="1" xfId="0" applyBorder="1" applyAlignment="1">
      <alignment vertical="center" shrinkToFit="1"/>
    </xf>
    <xf numFmtId="49" fontId="0" fillId="0" borderId="10" xfId="0" applyNumberFormat="1" applyBorder="1" applyAlignment="1">
      <alignment vertical="center" shrinkToFit="1"/>
    </xf>
    <xf numFmtId="49" fontId="0" fillId="0" borderId="0" xfId="0" applyNumberFormat="1" applyAlignment="1">
      <alignment vertical="center" shrinkToFit="1"/>
    </xf>
    <xf numFmtId="49" fontId="0" fillId="0" borderId="0" xfId="0" quotePrefix="1" applyNumberFormat="1" applyAlignment="1">
      <alignment vertical="center" shrinkToFit="1"/>
    </xf>
    <xf numFmtId="49" fontId="0" fillId="8" borderId="1" xfId="0" applyNumberFormat="1" applyFill="1" applyBorder="1" applyAlignment="1">
      <alignment vertical="center" shrinkToFit="1"/>
    </xf>
    <xf numFmtId="49" fontId="0" fillId="8" borderId="12" xfId="0" applyNumberFormat="1" applyFill="1" applyBorder="1" applyAlignment="1">
      <alignment vertical="center" shrinkToFit="1"/>
    </xf>
    <xf numFmtId="0" fontId="0" fillId="0" borderId="0" xfId="0">
      <alignment vertical="center"/>
    </xf>
    <xf numFmtId="0" fontId="0" fillId="0" borderId="0" xfId="0">
      <alignment vertical="center"/>
    </xf>
    <xf numFmtId="0" fontId="0" fillId="9" borderId="1" xfId="0" applyFill="1" applyBorder="1" applyAlignment="1">
      <alignment horizontal="center" vertical="center"/>
    </xf>
    <xf numFmtId="0" fontId="0" fillId="0" borderId="1" xfId="0" applyFill="1" applyBorder="1" applyAlignment="1">
      <alignment horizontal="center" vertical="center"/>
    </xf>
    <xf numFmtId="0" fontId="0" fillId="0" borderId="10" xfId="0" applyNumberFormat="1" applyBorder="1" applyAlignment="1">
      <alignment vertical="center" shrinkToFit="1"/>
    </xf>
    <xf numFmtId="49" fontId="37" fillId="0" borderId="71"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90" xfId="0" applyNumberFormat="1" applyFont="1" applyBorder="1" applyAlignment="1">
      <alignment horizontal="center" vertical="center"/>
    </xf>
    <xf numFmtId="0" fontId="37" fillId="11" borderId="97" xfId="0" applyFont="1" applyFill="1" applyBorder="1" applyAlignment="1" applyProtection="1">
      <alignment horizontal="left" vertical="center" wrapText="1"/>
    </xf>
    <xf numFmtId="0" fontId="37" fillId="11" borderId="65" xfId="0" applyFont="1" applyFill="1" applyBorder="1" applyAlignment="1" applyProtection="1">
      <alignment horizontal="left" vertical="center" wrapText="1"/>
    </xf>
    <xf numFmtId="0" fontId="0" fillId="11" borderId="98" xfId="0" applyFill="1" applyBorder="1" applyAlignment="1">
      <alignment vertical="center"/>
    </xf>
    <xf numFmtId="0" fontId="0" fillId="11" borderId="99" xfId="0" applyFill="1" applyBorder="1" applyAlignment="1">
      <alignment vertical="center"/>
    </xf>
    <xf numFmtId="0" fontId="37" fillId="11" borderId="101" xfId="0" applyFont="1" applyFill="1" applyBorder="1" applyAlignment="1" applyProtection="1">
      <alignment horizontal="left" vertical="center" wrapText="1"/>
    </xf>
    <xf numFmtId="0" fontId="37" fillId="11" borderId="102" xfId="0" applyFont="1" applyFill="1" applyBorder="1" applyAlignment="1" applyProtection="1">
      <alignment horizontal="left" vertical="center" wrapText="1"/>
    </xf>
    <xf numFmtId="0" fontId="37" fillId="0" borderId="0" xfId="0" applyFont="1">
      <alignment vertical="center"/>
    </xf>
    <xf numFmtId="0" fontId="37" fillId="0" borderId="0" xfId="0" applyFont="1" applyAlignment="1">
      <alignment vertical="center" wrapText="1"/>
    </xf>
    <xf numFmtId="0" fontId="8" fillId="2" borderId="0" xfId="0" applyFont="1" applyFill="1" applyProtection="1">
      <alignment vertical="center"/>
    </xf>
    <xf numFmtId="9" fontId="2" fillId="2" borderId="0" xfId="0" applyNumberFormat="1" applyFont="1" applyFill="1" applyBorder="1" applyAlignment="1" applyProtection="1">
      <alignment horizontal="center" vertical="center" wrapText="1"/>
    </xf>
    <xf numFmtId="0" fontId="5" fillId="0" borderId="0" xfId="0" applyFont="1" applyProtection="1">
      <alignment vertical="center"/>
    </xf>
    <xf numFmtId="0" fontId="5" fillId="2" borderId="0" xfId="0" applyFont="1" applyFill="1" applyProtection="1">
      <alignment vertical="center"/>
    </xf>
    <xf numFmtId="0" fontId="8" fillId="2" borderId="5" xfId="0" applyFont="1" applyFill="1" applyBorder="1" applyAlignment="1" applyProtection="1">
      <alignment vertical="center"/>
    </xf>
    <xf numFmtId="0" fontId="6" fillId="2" borderId="5" xfId="0" applyFont="1" applyFill="1" applyBorder="1" applyAlignment="1" applyProtection="1">
      <alignment vertical="center" wrapText="1"/>
    </xf>
    <xf numFmtId="0" fontId="6"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right" vertical="center" shrinkToFit="1"/>
    </xf>
    <xf numFmtId="0" fontId="6" fillId="2" borderId="0" xfId="0" applyFont="1" applyFill="1" applyBorder="1" applyAlignment="1" applyProtection="1">
      <alignment vertical="center" wrapText="1"/>
    </xf>
    <xf numFmtId="0" fontId="6" fillId="2" borderId="8" xfId="0" applyFont="1" applyFill="1" applyBorder="1" applyAlignment="1" applyProtection="1">
      <alignment horizontal="center" vertical="center" shrinkToFit="1"/>
    </xf>
    <xf numFmtId="0" fontId="6" fillId="2" borderId="8" xfId="0" applyFont="1" applyFill="1" applyBorder="1" applyAlignment="1" applyProtection="1">
      <alignment horizontal="right" vertical="center" shrinkToFit="1"/>
    </xf>
    <xf numFmtId="0" fontId="18" fillId="0" borderId="0" xfId="0"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8" fillId="0" borderId="0" xfId="0" applyFont="1" applyBorder="1" applyProtection="1">
      <alignment vertical="center"/>
    </xf>
    <xf numFmtId="0" fontId="6" fillId="2" borderId="1"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right" vertical="center" shrinkToFit="1"/>
    </xf>
    <xf numFmtId="0" fontId="22" fillId="0" borderId="0" xfId="0" applyFont="1" applyFill="1" applyBorder="1" applyAlignment="1" applyProtection="1">
      <alignment vertical="center" shrinkToFit="1"/>
    </xf>
    <xf numFmtId="0" fontId="8" fillId="2" borderId="2" xfId="0" applyFont="1" applyFill="1" applyBorder="1" applyProtection="1">
      <alignment vertical="center"/>
    </xf>
    <xf numFmtId="0" fontId="8" fillId="2" borderId="3" xfId="0" applyFont="1" applyFill="1" applyBorder="1" applyProtection="1">
      <alignment vertical="center"/>
    </xf>
    <xf numFmtId="0" fontId="8" fillId="2" borderId="4" xfId="0" applyFont="1" applyFill="1" applyBorder="1" applyProtection="1">
      <alignment vertical="center"/>
    </xf>
    <xf numFmtId="0" fontId="5"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0" xfId="0" applyFont="1" applyFill="1" applyBorder="1" applyAlignment="1" applyProtection="1">
      <alignment horizontal="center" vertical="center" textRotation="255"/>
    </xf>
    <xf numFmtId="0" fontId="23" fillId="2" borderId="0"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textRotation="255"/>
    </xf>
    <xf numFmtId="0" fontId="5" fillId="2" borderId="0" xfId="0" applyFont="1" applyFill="1" applyBorder="1" applyProtection="1">
      <alignment vertical="center"/>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8" fillId="2" borderId="7" xfId="0" applyFont="1" applyFill="1" applyBorder="1" applyProtection="1">
      <alignment vertical="center"/>
    </xf>
    <xf numFmtId="0" fontId="8" fillId="2" borderId="8" xfId="0" applyFont="1" applyFill="1" applyBorder="1" applyProtection="1">
      <alignment vertical="center"/>
    </xf>
    <xf numFmtId="0" fontId="8" fillId="2" borderId="8" xfId="0" applyFont="1" applyFill="1" applyBorder="1" applyAlignment="1" applyProtection="1">
      <alignment horizontal="center" vertical="center"/>
    </xf>
    <xf numFmtId="0" fontId="8" fillId="2" borderId="8" xfId="0" applyFont="1" applyFill="1" applyBorder="1" applyAlignment="1" applyProtection="1">
      <alignment horizontal="right" vertical="center"/>
    </xf>
    <xf numFmtId="0" fontId="8" fillId="2" borderId="13" xfId="0" applyFont="1" applyFill="1" applyBorder="1" applyProtection="1">
      <alignment vertical="center"/>
    </xf>
    <xf numFmtId="0" fontId="5" fillId="2" borderId="8" xfId="0" applyFont="1" applyFill="1" applyBorder="1" applyAlignment="1" applyProtection="1">
      <alignment vertical="center" wrapText="1"/>
    </xf>
    <xf numFmtId="0" fontId="5" fillId="2" borderId="8" xfId="0" applyFont="1" applyFill="1" applyBorder="1" applyAlignment="1" applyProtection="1">
      <alignment vertical="top" wrapText="1"/>
    </xf>
    <xf numFmtId="0" fontId="8" fillId="2" borderId="9" xfId="0" applyFont="1" applyFill="1" applyBorder="1" applyProtection="1">
      <alignment vertical="center"/>
    </xf>
    <xf numFmtId="0" fontId="5" fillId="2" borderId="0" xfId="0" applyFont="1" applyFill="1" applyBorder="1" applyAlignment="1" applyProtection="1">
      <alignment vertical="center" shrinkToFit="1"/>
    </xf>
    <xf numFmtId="0" fontId="8" fillId="2" borderId="0" xfId="0" applyFont="1" applyFill="1" applyBorder="1" applyAlignment="1" applyProtection="1">
      <alignment horizontal="right" vertical="center"/>
    </xf>
    <xf numFmtId="0" fontId="5" fillId="0" borderId="0" xfId="0" applyFont="1" applyFill="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righ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0" fillId="0" borderId="1" xfId="0" applyBorder="1" applyProtection="1">
      <alignment vertical="center"/>
      <protection locked="0"/>
    </xf>
    <xf numFmtId="14" fontId="0" fillId="0" borderId="1" xfId="0" applyNumberFormat="1" applyBorder="1">
      <alignment vertical="center"/>
    </xf>
    <xf numFmtId="0" fontId="3"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textRotation="255"/>
    </xf>
    <xf numFmtId="0" fontId="12" fillId="0" borderId="0" xfId="0" applyFont="1" applyBorder="1" applyAlignment="1" applyProtection="1">
      <alignment horizontal="distributed" vertical="center" wrapText="1" shrinkToFit="1"/>
    </xf>
    <xf numFmtId="0" fontId="14" fillId="2"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5" fillId="0" borderId="3" xfId="0" applyFont="1" applyBorder="1" applyProtection="1">
      <alignment vertical="center"/>
    </xf>
    <xf numFmtId="0" fontId="10" fillId="0" borderId="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16" fillId="0" borderId="8" xfId="0" applyFont="1" applyFill="1" applyBorder="1" applyAlignment="1" applyProtection="1">
      <alignment vertical="center" shrinkToFit="1"/>
    </xf>
    <xf numFmtId="14" fontId="5" fillId="0" borderId="0" xfId="0" applyNumberFormat="1" applyFo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14" fontId="5" fillId="0" borderId="1"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textRotation="255"/>
    </xf>
    <xf numFmtId="0" fontId="13" fillId="0" borderId="0" xfId="0" applyFont="1" applyBorder="1" applyAlignment="1" applyProtection="1">
      <alignment horizontal="right" vertical="center"/>
    </xf>
    <xf numFmtId="0" fontId="13" fillId="2" borderId="0" xfId="0" applyFont="1" applyFill="1" applyBorder="1" applyAlignment="1" applyProtection="1">
      <alignment vertical="center"/>
    </xf>
    <xf numFmtId="0" fontId="13" fillId="0" borderId="0" xfId="0" applyFont="1" applyBorder="1" applyAlignment="1" applyProtection="1">
      <alignment vertical="center"/>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0" fillId="13" borderId="0" xfId="0" applyFill="1">
      <alignment vertical="center"/>
    </xf>
    <xf numFmtId="0" fontId="0" fillId="0" borderId="0" xfId="0" applyAlignment="1">
      <alignment vertical="center" shrinkToFit="1"/>
    </xf>
    <xf numFmtId="0" fontId="26" fillId="14" borderId="0" xfId="0" applyFont="1" applyFill="1">
      <alignment vertical="center"/>
    </xf>
    <xf numFmtId="0" fontId="27" fillId="14" borderId="0" xfId="0" applyFont="1" applyFill="1" applyBorder="1">
      <alignment vertical="center"/>
    </xf>
    <xf numFmtId="0" fontId="51" fillId="13" borderId="1" xfId="0" applyFont="1" applyFill="1" applyBorder="1" applyAlignment="1">
      <alignment vertical="center"/>
    </xf>
    <xf numFmtId="0" fontId="5" fillId="0" borderId="1" xfId="0" applyFont="1" applyBorder="1" applyAlignment="1" applyProtection="1">
      <alignment horizontal="center" vertical="center" textRotation="255" shrinkToFit="1"/>
    </xf>
    <xf numFmtId="14" fontId="0" fillId="0" borderId="0" xfId="0" applyNumberFormat="1">
      <alignment vertical="center"/>
    </xf>
    <xf numFmtId="14" fontId="0" fillId="0" borderId="0" xfId="0" applyNumberFormat="1" applyProtection="1">
      <alignment vertical="center"/>
    </xf>
    <xf numFmtId="0" fontId="26" fillId="14" borderId="1" xfId="0" applyFont="1" applyFill="1" applyBorder="1">
      <alignment vertical="center"/>
    </xf>
    <xf numFmtId="0" fontId="9" fillId="17" borderId="14" xfId="0" applyFont="1" applyFill="1" applyBorder="1" applyAlignment="1" applyProtection="1">
      <alignment horizontal="center" vertical="center"/>
      <protection locked="0"/>
    </xf>
    <xf numFmtId="0" fontId="9" fillId="17" borderId="16" xfId="0" applyFont="1" applyFill="1" applyBorder="1" applyAlignment="1" applyProtection="1">
      <alignment horizontal="center" vertical="center"/>
      <protection locked="0"/>
    </xf>
    <xf numFmtId="0" fontId="10" fillId="17" borderId="1" xfId="0" applyFont="1" applyFill="1" applyBorder="1" applyAlignment="1" applyProtection="1">
      <alignment horizontal="center" vertical="center"/>
      <protection locked="0"/>
    </xf>
    <xf numFmtId="0" fontId="10" fillId="17" borderId="14" xfId="0" applyFont="1" applyFill="1" applyBorder="1" applyAlignment="1" applyProtection="1">
      <alignment horizontal="center" vertical="center"/>
      <protection locked="0"/>
    </xf>
    <xf numFmtId="0" fontId="10" fillId="17" borderId="16" xfId="0" applyFont="1" applyFill="1" applyBorder="1" applyAlignment="1" applyProtection="1">
      <alignment horizontal="center" vertical="center"/>
      <protection locked="0"/>
    </xf>
    <xf numFmtId="0" fontId="16" fillId="17" borderId="9" xfId="0" applyFont="1" applyFill="1" applyBorder="1" applyAlignment="1" applyProtection="1">
      <alignment shrinkToFit="1"/>
    </xf>
    <xf numFmtId="0" fontId="15" fillId="15" borderId="34" xfId="0" applyFont="1" applyFill="1" applyBorder="1" applyAlignment="1" applyProtection="1">
      <alignment horizontal="center" vertical="center"/>
      <protection locked="0"/>
    </xf>
    <xf numFmtId="0" fontId="15" fillId="15" borderId="35" xfId="0" applyFont="1" applyFill="1" applyBorder="1" applyAlignment="1" applyProtection="1">
      <alignment horizontal="center" vertical="center"/>
      <protection locked="0"/>
    </xf>
    <xf numFmtId="0" fontId="15" fillId="15" borderId="36" xfId="0" applyFont="1" applyFill="1" applyBorder="1" applyAlignment="1" applyProtection="1">
      <alignment horizontal="center" vertical="center"/>
      <protection locked="0"/>
    </xf>
    <xf numFmtId="0" fontId="5" fillId="15" borderId="0" xfId="0" applyFont="1" applyFill="1" applyProtection="1">
      <alignment vertical="center"/>
    </xf>
    <xf numFmtId="0" fontId="13" fillId="0" borderId="0" xfId="0" applyFont="1" applyFill="1" applyBorder="1" applyAlignment="1" applyProtection="1">
      <alignment vertical="center" shrinkToFit="1"/>
    </xf>
    <xf numFmtId="0" fontId="31" fillId="0" borderId="0" xfId="0" applyFont="1" applyFill="1" applyBorder="1" applyAlignment="1" applyProtection="1">
      <alignment vertical="center"/>
    </xf>
    <xf numFmtId="0" fontId="15" fillId="15" borderId="24" xfId="0" applyNumberFormat="1" applyFont="1" applyFill="1" applyBorder="1" applyAlignment="1" applyProtection="1">
      <alignment horizontal="center" vertical="center"/>
      <protection locked="0"/>
    </xf>
    <xf numFmtId="0" fontId="15" fillId="15" borderId="31" xfId="0" applyNumberFormat="1" applyFont="1" applyFill="1" applyBorder="1" applyAlignment="1" applyProtection="1">
      <alignment horizontal="center" vertical="center"/>
      <protection locked="0"/>
    </xf>
    <xf numFmtId="0" fontId="15" fillId="15" borderId="25" xfId="0" applyNumberFormat="1" applyFont="1" applyFill="1" applyBorder="1" applyAlignment="1" applyProtection="1">
      <alignment horizontal="center" vertical="center"/>
      <protection locked="0"/>
    </xf>
    <xf numFmtId="0" fontId="15" fillId="15" borderId="38" xfId="0" applyNumberFormat="1" applyFont="1" applyFill="1" applyBorder="1" applyAlignment="1" applyProtection="1">
      <alignment horizontal="center" vertical="center"/>
      <protection locked="0"/>
    </xf>
    <xf numFmtId="0" fontId="15" fillId="15" borderId="25" xfId="0" applyNumberFormat="1" applyFont="1" applyFill="1" applyBorder="1" applyAlignment="1" applyProtection="1">
      <alignment horizontal="center" vertical="center" wrapText="1"/>
      <protection locked="0"/>
    </xf>
    <xf numFmtId="0" fontId="37" fillId="11" borderId="63" xfId="0" applyFont="1" applyFill="1" applyBorder="1" applyAlignment="1" applyProtection="1">
      <alignment horizontal="left" vertical="center" wrapText="1"/>
    </xf>
    <xf numFmtId="0" fontId="5" fillId="0" borderId="0" xfId="0" applyFont="1" applyAlignment="1" applyProtection="1">
      <alignment vertical="center"/>
    </xf>
    <xf numFmtId="14" fontId="0" fillId="0" borderId="10" xfId="0" applyNumberFormat="1" applyBorder="1" applyProtection="1">
      <alignment vertical="center"/>
      <protection locked="0"/>
    </xf>
    <xf numFmtId="0" fontId="26" fillId="4" borderId="15" xfId="0" applyFont="1" applyFill="1" applyBorder="1">
      <alignment vertical="center"/>
    </xf>
    <xf numFmtId="14" fontId="0" fillId="0" borderId="117" xfId="0" applyNumberFormat="1" applyBorder="1">
      <alignment vertical="center"/>
    </xf>
    <xf numFmtId="0" fontId="5" fillId="0"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top" wrapText="1"/>
    </xf>
    <xf numFmtId="176" fontId="48" fillId="2" borderId="3" xfId="0" applyNumberFormat="1" applyFont="1" applyFill="1" applyBorder="1" applyAlignment="1" applyProtection="1">
      <alignment horizontal="center" vertical="center" wrapText="1"/>
    </xf>
    <xf numFmtId="49" fontId="37" fillId="0" borderId="11" xfId="0" applyNumberFormat="1" applyFont="1" applyBorder="1" applyAlignment="1">
      <alignment horizontal="center" vertical="center"/>
    </xf>
    <xf numFmtId="0" fontId="27" fillId="4" borderId="0" xfId="0" applyFont="1" applyFill="1" applyBorder="1">
      <alignment vertical="center"/>
    </xf>
    <xf numFmtId="0" fontId="0" fillId="0" borderId="0" xfId="0" applyBorder="1" applyProtection="1">
      <alignment vertical="center"/>
      <protection locked="0"/>
    </xf>
    <xf numFmtId="0" fontId="0" fillId="0" borderId="1" xfId="0" applyNumberFormat="1" applyBorder="1" applyAlignment="1">
      <alignment horizontal="left" vertical="center"/>
    </xf>
    <xf numFmtId="0" fontId="26" fillId="6" borderId="1" xfId="0" applyNumberFormat="1" applyFont="1" applyFill="1" applyBorder="1" applyAlignment="1">
      <alignment horizontal="center" vertical="center"/>
    </xf>
    <xf numFmtId="0" fontId="30" fillId="0" borderId="11" xfId="0" applyNumberFormat="1" applyFont="1" applyBorder="1" applyAlignment="1">
      <alignment horizontal="center" vertical="center" wrapText="1"/>
    </xf>
    <xf numFmtId="0" fontId="0" fillId="0" borderId="0" xfId="0" applyNumberFormat="1">
      <alignment vertical="center"/>
    </xf>
    <xf numFmtId="0" fontId="0" fillId="0" borderId="0" xfId="0" applyFill="1">
      <alignment vertical="center"/>
    </xf>
    <xf numFmtId="0" fontId="6" fillId="0" borderId="0" xfId="0" applyFont="1" applyBorder="1" applyAlignment="1" applyProtection="1">
      <alignment vertical="center" wrapText="1"/>
    </xf>
    <xf numFmtId="0" fontId="5" fillId="0" borderId="0" xfId="0" applyFont="1" applyBorder="1" applyProtection="1">
      <alignment vertical="center"/>
    </xf>
    <xf numFmtId="0" fontId="5" fillId="0" borderId="0" xfId="0" applyFont="1" applyBorder="1" applyAlignment="1" applyProtection="1">
      <alignment vertical="center" textRotation="255"/>
    </xf>
    <xf numFmtId="0" fontId="5" fillId="0" borderId="0" xfId="0" applyFont="1" applyFill="1" applyBorder="1" applyAlignment="1" applyProtection="1">
      <alignment vertical="center" textRotation="255"/>
    </xf>
    <xf numFmtId="0" fontId="5" fillId="0" borderId="0" xfId="0" applyFont="1" applyFill="1" applyBorder="1" applyAlignment="1" applyProtection="1">
      <alignment vertical="center"/>
    </xf>
    <xf numFmtId="0" fontId="3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7" fillId="2" borderId="120" xfId="0" applyFont="1" applyFill="1" applyBorder="1" applyAlignment="1">
      <alignment vertical="center" textRotation="255" wrapText="1"/>
    </xf>
    <xf numFmtId="0" fontId="37" fillId="3" borderId="121" xfId="0" applyFont="1" applyFill="1" applyBorder="1" applyAlignment="1">
      <alignment vertical="center" textRotation="255"/>
    </xf>
    <xf numFmtId="0" fontId="5" fillId="2" borderId="12"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10" xfId="0" applyFont="1" applyFill="1" applyBorder="1" applyAlignment="1" applyProtection="1">
      <alignment vertical="center"/>
    </xf>
    <xf numFmtId="0" fontId="7" fillId="2" borderId="0" xfId="0" applyFont="1" applyFill="1" applyBorder="1" applyAlignment="1">
      <alignment horizontal="center" vertical="center" wrapText="1"/>
    </xf>
    <xf numFmtId="0" fontId="13" fillId="0" borderId="3" xfId="0" applyFont="1" applyFill="1" applyBorder="1" applyAlignment="1">
      <alignment horizontal="center" vertical="center"/>
    </xf>
    <xf numFmtId="0" fontId="26" fillId="5" borderId="0" xfId="0" applyFont="1" applyFill="1" applyBorder="1" applyAlignment="1">
      <alignment horizontal="center" vertical="center"/>
    </xf>
    <xf numFmtId="0" fontId="0" fillId="0" borderId="0" xfId="0" applyFill="1" applyBorder="1">
      <alignment vertical="center"/>
    </xf>
    <xf numFmtId="49" fontId="28" fillId="18" borderId="1" xfId="0" applyNumberFormat="1" applyFont="1" applyFill="1" applyBorder="1" applyAlignment="1">
      <alignment horizontal="center" vertical="center"/>
    </xf>
    <xf numFmtId="0" fontId="26" fillId="4" borderId="1" xfId="0" applyFont="1" applyFill="1" applyBorder="1" applyAlignment="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1" fillId="0" borderId="1" xfId="0" applyFont="1" applyBorder="1" applyAlignment="1">
      <alignment horizontal="center" vertical="center"/>
    </xf>
    <xf numFmtId="0" fontId="7" fillId="0" borderId="0" xfId="0" applyFont="1" applyFill="1" applyBorder="1" applyAlignment="1" applyProtection="1">
      <alignment vertical="center" textRotation="255" wrapText="1"/>
    </xf>
    <xf numFmtId="0" fontId="17" fillId="0" borderId="0" xfId="0" applyFont="1" applyFill="1" applyBorder="1" applyAlignment="1" applyProtection="1">
      <alignment vertical="center"/>
    </xf>
    <xf numFmtId="0" fontId="43" fillId="0" borderId="0" xfId="0" applyFont="1" applyFill="1" applyBorder="1" applyAlignment="1" applyProtection="1">
      <alignment vertical="center" wrapText="1"/>
    </xf>
    <xf numFmtId="0" fontId="43" fillId="0" borderId="0" xfId="0" applyFont="1" applyFill="1" applyBorder="1" applyAlignment="1" applyProtection="1">
      <alignment vertical="center"/>
    </xf>
    <xf numFmtId="0" fontId="5" fillId="0" borderId="1" xfId="0" applyFont="1" applyFill="1" applyBorder="1" applyAlignment="1" applyProtection="1">
      <alignment horizontal="center" vertical="center" wrapText="1"/>
    </xf>
    <xf numFmtId="0" fontId="43" fillId="17" borderId="1" xfId="0" applyFont="1" applyFill="1" applyBorder="1" applyAlignment="1" applyProtection="1">
      <alignment horizontal="center" vertical="center" wrapText="1"/>
      <protection locked="0"/>
    </xf>
    <xf numFmtId="0" fontId="47" fillId="17" borderId="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43" fillId="17" borderId="12" xfId="0" applyFont="1" applyFill="1" applyBorder="1" applyAlignment="1" applyProtection="1">
      <alignment horizontal="center" vertical="center" wrapText="1"/>
      <protection locked="0"/>
    </xf>
    <xf numFmtId="0" fontId="43" fillId="17" borderId="10"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5" fillId="17" borderId="1" xfId="0" applyFont="1" applyFill="1" applyBorder="1" applyAlignment="1" applyProtection="1">
      <alignment horizontal="center" vertical="center" textRotation="255"/>
      <protection locked="0"/>
    </xf>
    <xf numFmtId="0" fontId="17" fillId="15" borderId="2" xfId="0" applyFont="1" applyFill="1" applyBorder="1" applyAlignment="1" applyProtection="1">
      <alignment horizontal="center" vertical="center"/>
      <protection locked="0"/>
    </xf>
    <xf numFmtId="0" fontId="17" fillId="15" borderId="52" xfId="0" applyFont="1" applyFill="1" applyBorder="1" applyAlignment="1" applyProtection="1">
      <alignment horizontal="center" vertical="center"/>
      <protection locked="0"/>
    </xf>
    <xf numFmtId="0" fontId="17" fillId="15" borderId="7" xfId="0" applyFont="1" applyFill="1" applyBorder="1" applyAlignment="1" applyProtection="1">
      <alignment horizontal="center" vertical="center"/>
      <protection locked="0"/>
    </xf>
    <xf numFmtId="0" fontId="17" fillId="15" borderId="38" xfId="0" applyFont="1" applyFill="1" applyBorder="1" applyAlignment="1" applyProtection="1">
      <alignment horizontal="center" vertical="center"/>
      <protection locked="0"/>
    </xf>
    <xf numFmtId="0" fontId="17" fillId="15" borderId="30" xfId="0" applyFont="1" applyFill="1" applyBorder="1" applyAlignment="1" applyProtection="1">
      <alignment horizontal="center" vertical="center"/>
      <protection locked="0"/>
    </xf>
    <xf numFmtId="0" fontId="17" fillId="15" borderId="31" xfId="0" applyFont="1" applyFill="1" applyBorder="1" applyAlignment="1" applyProtection="1">
      <alignment horizontal="center" vertical="center"/>
      <protection locked="0"/>
    </xf>
    <xf numFmtId="0" fontId="17" fillId="15" borderId="3" xfId="0" applyFont="1" applyFill="1" applyBorder="1" applyAlignment="1" applyProtection="1">
      <alignment horizontal="center" vertical="center"/>
      <protection locked="0"/>
    </xf>
    <xf numFmtId="0" fontId="17" fillId="15" borderId="8"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textRotation="255" wrapText="1"/>
    </xf>
    <xf numFmtId="0" fontId="7" fillId="0" borderId="11" xfId="0" applyFont="1" applyFill="1" applyBorder="1" applyAlignment="1" applyProtection="1">
      <alignment horizontal="center" vertical="center" textRotation="255" wrapText="1"/>
    </xf>
    <xf numFmtId="0" fontId="5" fillId="0" borderId="15" xfId="0" applyFont="1" applyBorder="1" applyAlignment="1" applyProtection="1">
      <alignment horizontal="center" vertical="center" textRotation="255"/>
    </xf>
    <xf numFmtId="0" fontId="5" fillId="0" borderId="18"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43" fillId="15" borderId="15" xfId="0" applyFont="1" applyFill="1" applyBorder="1" applyAlignment="1" applyProtection="1">
      <alignment horizontal="center" vertical="center"/>
      <protection locked="0"/>
    </xf>
    <xf numFmtId="0" fontId="43" fillId="15" borderId="11"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47" fillId="15" borderId="15" xfId="0" applyFont="1" applyFill="1" applyBorder="1" applyAlignment="1" applyProtection="1">
      <alignment horizontal="center" vertical="center"/>
      <protection locked="0"/>
    </xf>
    <xf numFmtId="0" fontId="47" fillId="15" borderId="11"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7" fillId="17" borderId="2" xfId="0" applyFont="1" applyFill="1" applyBorder="1" applyAlignment="1" applyProtection="1">
      <alignment horizontal="center" vertical="center"/>
      <protection locked="0"/>
    </xf>
    <xf numFmtId="0" fontId="17" fillId="17" borderId="52" xfId="0" applyFont="1" applyFill="1" applyBorder="1" applyAlignment="1" applyProtection="1">
      <alignment horizontal="center" vertical="center"/>
      <protection locked="0"/>
    </xf>
    <xf numFmtId="0" fontId="17" fillId="17" borderId="7" xfId="0" applyFont="1" applyFill="1" applyBorder="1" applyAlignment="1" applyProtection="1">
      <alignment horizontal="center" vertical="center"/>
      <protection locked="0"/>
    </xf>
    <xf numFmtId="0" fontId="17" fillId="17" borderId="38" xfId="0" applyFont="1" applyFill="1" applyBorder="1" applyAlignment="1" applyProtection="1">
      <alignment horizontal="center" vertical="center"/>
      <protection locked="0"/>
    </xf>
    <xf numFmtId="0" fontId="17" fillId="17" borderId="30" xfId="0" applyFont="1" applyFill="1" applyBorder="1" applyAlignment="1" applyProtection="1">
      <alignment horizontal="center" vertical="center"/>
      <protection locked="0"/>
    </xf>
    <xf numFmtId="0" fontId="17" fillId="17" borderId="31" xfId="0" applyFont="1" applyFill="1" applyBorder="1" applyAlignment="1" applyProtection="1">
      <alignment horizontal="center" vertical="center"/>
      <protection locked="0"/>
    </xf>
    <xf numFmtId="0" fontId="17" fillId="17" borderId="4" xfId="0" applyFont="1" applyFill="1" applyBorder="1" applyAlignment="1" applyProtection="1">
      <alignment horizontal="center" vertical="center"/>
      <protection locked="0"/>
    </xf>
    <xf numFmtId="0" fontId="17" fillId="17" borderId="9"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53" fillId="15" borderId="62" xfId="0" applyFont="1" applyFill="1" applyBorder="1" applyAlignment="1" applyProtection="1">
      <alignment horizontal="center" vertical="center"/>
      <protection locked="0"/>
    </xf>
    <xf numFmtId="0" fontId="53" fillId="15" borderId="63" xfId="0" applyFont="1" applyFill="1" applyBorder="1" applyAlignment="1" applyProtection="1">
      <alignment horizontal="center" vertical="center"/>
      <protection locked="0"/>
    </xf>
    <xf numFmtId="0" fontId="53" fillId="15" borderId="65"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3" fillId="15" borderId="67" xfId="0" applyFont="1" applyFill="1" applyBorder="1" applyAlignment="1" applyProtection="1">
      <alignment horizontal="center" vertical="center"/>
      <protection locked="0"/>
    </xf>
    <xf numFmtId="0" fontId="53" fillId="15" borderId="68" xfId="0" applyFont="1" applyFill="1" applyBorder="1" applyAlignment="1" applyProtection="1">
      <alignment horizontal="center" vertical="center"/>
      <protection locked="0"/>
    </xf>
    <xf numFmtId="0" fontId="53" fillId="15" borderId="7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6" fillId="0" borderId="73"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79"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xf>
    <xf numFmtId="0" fontId="5" fillId="0" borderId="62"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14" fillId="15" borderId="1"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xf>
    <xf numFmtId="0" fontId="43" fillId="15" borderId="1" xfId="0" applyFont="1" applyFill="1" applyBorder="1" applyAlignment="1" applyProtection="1">
      <alignment horizontal="left" vertical="center"/>
      <protection locked="0"/>
    </xf>
    <xf numFmtId="0" fontId="18" fillId="15" borderId="12" xfId="0" applyFont="1" applyFill="1" applyBorder="1" applyAlignment="1" applyProtection="1">
      <alignment horizontal="center" vertical="center" shrinkToFit="1"/>
      <protection locked="0"/>
    </xf>
    <xf numFmtId="0" fontId="18" fillId="15" borderId="13" xfId="0" applyFont="1" applyFill="1" applyBorder="1" applyAlignment="1" applyProtection="1">
      <alignment horizontal="center" vertical="center" shrinkToFit="1"/>
      <protection locked="0"/>
    </xf>
    <xf numFmtId="0" fontId="18" fillId="15" borderId="10" xfId="0" applyFont="1" applyFill="1" applyBorder="1" applyAlignment="1" applyProtection="1">
      <alignment horizontal="center" vertical="center" shrinkToFit="1"/>
      <protection locked="0"/>
    </xf>
    <xf numFmtId="49" fontId="50" fillId="0" borderId="8" xfId="0" applyNumberFormat="1" applyFont="1" applyBorder="1" applyAlignment="1" applyProtection="1">
      <alignment horizontal="right" vertical="center"/>
      <protection locked="0"/>
    </xf>
    <xf numFmtId="0" fontId="4" fillId="0" borderId="8" xfId="0" applyFont="1" applyBorder="1" applyAlignment="1" applyProtection="1">
      <alignment horizontal="right" vertical="center"/>
    </xf>
    <xf numFmtId="0" fontId="4" fillId="0" borderId="0" xfId="0" applyFont="1" applyAlignment="1" applyProtection="1">
      <alignment horizontal="center" vertical="center"/>
    </xf>
    <xf numFmtId="0" fontId="14" fillId="16" borderId="12" xfId="0" applyFont="1" applyFill="1" applyBorder="1" applyAlignment="1" applyProtection="1">
      <alignment horizontal="center" vertical="center"/>
      <protection locked="0"/>
    </xf>
    <xf numFmtId="0" fontId="14" fillId="16" borderId="10" xfId="0" applyFont="1" applyFill="1" applyBorder="1" applyAlignment="1" applyProtection="1">
      <alignment horizontal="center" vertical="center"/>
      <protection locked="0"/>
    </xf>
    <xf numFmtId="0" fontId="5" fillId="0" borderId="12"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10" xfId="0" applyFont="1" applyBorder="1" applyAlignment="1" applyProtection="1">
      <alignment horizontal="distributed" vertical="center"/>
    </xf>
    <xf numFmtId="49" fontId="14" fillId="15" borderId="12" xfId="0" applyNumberFormat="1" applyFont="1" applyFill="1" applyBorder="1" applyAlignment="1" applyProtection="1">
      <alignment horizontal="center" vertical="center" shrinkToFit="1"/>
      <protection locked="0"/>
    </xf>
    <xf numFmtId="49" fontId="14" fillId="15" borderId="13" xfId="0" applyNumberFormat="1" applyFont="1" applyFill="1" applyBorder="1" applyAlignment="1" applyProtection="1">
      <alignment horizontal="center" vertical="center" shrinkToFit="1"/>
      <protection locked="0"/>
    </xf>
    <xf numFmtId="49" fontId="14" fillId="15" borderId="10" xfId="0" applyNumberFormat="1" applyFont="1" applyFill="1" applyBorder="1" applyAlignment="1" applyProtection="1">
      <alignment horizontal="center" vertical="center" shrinkToFit="1"/>
      <protection locked="0"/>
    </xf>
    <xf numFmtId="0" fontId="11" fillId="0" borderId="12" xfId="0" applyFont="1" applyBorder="1" applyAlignment="1" applyProtection="1">
      <alignment horizontal="center" vertical="center"/>
    </xf>
    <xf numFmtId="0" fontId="11" fillId="0" borderId="10"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6" fillId="0" borderId="12"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5" fillId="0" borderId="0" xfId="0" applyFont="1" applyAlignment="1" applyProtection="1">
      <alignment horizontal="center" vertical="center" textRotation="255"/>
    </xf>
    <xf numFmtId="0" fontId="14" fillId="15" borderId="13" xfId="0" applyFont="1" applyFill="1" applyBorder="1" applyAlignment="1" applyProtection="1">
      <alignment horizontal="center" vertical="center"/>
      <protection locked="0"/>
    </xf>
    <xf numFmtId="0" fontId="14" fillId="15" borderId="10" xfId="0" applyFont="1" applyFill="1" applyBorder="1" applyAlignment="1" applyProtection="1">
      <alignment horizontal="center" vertical="center"/>
      <protection locked="0"/>
    </xf>
    <xf numFmtId="0" fontId="14" fillId="15" borderId="1"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32" fillId="15" borderId="12" xfId="0" applyFont="1" applyFill="1" applyBorder="1" applyAlignment="1" applyProtection="1">
      <alignment horizontal="center" vertical="center"/>
      <protection locked="0"/>
    </xf>
    <xf numFmtId="0" fontId="32" fillId="15" borderId="10" xfId="0" applyFont="1" applyFill="1" applyBorder="1" applyAlignment="1" applyProtection="1">
      <alignment horizontal="center" vertical="center"/>
      <protection locked="0"/>
    </xf>
    <xf numFmtId="0" fontId="33" fillId="0" borderId="1" xfId="0" applyFont="1" applyBorder="1" applyAlignment="1" applyProtection="1">
      <alignment horizontal="distributed" vertical="justify" indent="1"/>
    </xf>
    <xf numFmtId="0" fontId="5" fillId="0" borderId="1" xfId="0" applyFont="1" applyBorder="1" applyAlignment="1" applyProtection="1">
      <alignment horizontal="distributed" vertical="justify" indent="1"/>
    </xf>
    <xf numFmtId="0" fontId="33" fillId="0" borderId="1" xfId="0" applyFont="1" applyBorder="1" applyAlignment="1" applyProtection="1">
      <alignment horizontal="center" vertical="center" wrapText="1"/>
    </xf>
    <xf numFmtId="0" fontId="33" fillId="0" borderId="12" xfId="0" applyFont="1" applyBorder="1" applyAlignment="1" applyProtection="1">
      <alignment horizontal="center" vertical="center" shrinkToFit="1"/>
    </xf>
    <xf numFmtId="0" fontId="33" fillId="0" borderId="13" xfId="0" applyFont="1" applyBorder="1" applyAlignment="1" applyProtection="1">
      <alignment horizontal="center" vertical="center" shrinkToFit="1"/>
    </xf>
    <xf numFmtId="0" fontId="33" fillId="0" borderId="10" xfId="0" applyFont="1" applyBorder="1" applyAlignment="1" applyProtection="1">
      <alignment horizontal="center" vertical="center" shrinkToFit="1"/>
    </xf>
    <xf numFmtId="0" fontId="33" fillId="0" borderId="2"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12"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5" fillId="17" borderId="1" xfId="0" applyFont="1" applyFill="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xf>
    <xf numFmtId="0" fontId="15" fillId="15"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15" fillId="17" borderId="2" xfId="0" applyFont="1" applyFill="1" applyBorder="1" applyAlignment="1" applyProtection="1">
      <alignment horizontal="center" vertical="center"/>
      <protection locked="0"/>
    </xf>
    <xf numFmtId="0" fontId="15" fillId="17" borderId="4" xfId="0" applyFont="1" applyFill="1" applyBorder="1" applyAlignment="1" applyProtection="1">
      <alignment horizontal="center" vertical="center"/>
      <protection locked="0"/>
    </xf>
    <xf numFmtId="0" fontId="15" fillId="17" borderId="7" xfId="0" applyFont="1" applyFill="1" applyBorder="1" applyAlignment="1" applyProtection="1">
      <alignment horizontal="center" vertical="center"/>
      <protection locked="0"/>
    </xf>
    <xf numFmtId="0" fontId="15" fillId="17" borderId="9"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49" fontId="15" fillId="15" borderId="0"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49" fontId="17" fillId="15" borderId="7" xfId="0" applyNumberFormat="1" applyFont="1" applyFill="1" applyBorder="1" applyAlignment="1" applyProtection="1">
      <alignment horizontal="center" vertical="center" shrinkToFit="1"/>
      <protection locked="0"/>
    </xf>
    <xf numFmtId="49" fontId="17" fillId="15" borderId="8" xfId="0" applyNumberFormat="1" applyFont="1" applyFill="1" applyBorder="1" applyAlignment="1" applyProtection="1">
      <alignment horizontal="center" vertical="center" shrinkToFit="1"/>
      <protection locked="0"/>
    </xf>
    <xf numFmtId="49" fontId="17" fillId="15" borderId="9" xfId="0" applyNumberFormat="1" applyFont="1" applyFill="1" applyBorder="1" applyAlignment="1" applyProtection="1">
      <alignment horizontal="center" vertical="center" shrinkToFit="1"/>
      <protection locked="0"/>
    </xf>
    <xf numFmtId="49" fontId="15" fillId="15" borderId="0" xfId="0" quotePrefix="1" applyNumberFormat="1" applyFont="1" applyFill="1" applyBorder="1" applyAlignment="1" applyProtection="1">
      <alignment horizontal="center" vertical="center"/>
      <protection locked="0"/>
    </xf>
    <xf numFmtId="49" fontId="15" fillId="15" borderId="6"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15" fillId="15" borderId="12" xfId="0" applyFont="1" applyFill="1" applyBorder="1" applyAlignment="1" applyProtection="1">
      <alignment horizontal="center" vertical="center"/>
      <protection locked="0"/>
    </xf>
    <xf numFmtId="0" fontId="14" fillId="15" borderId="20" xfId="0" applyFont="1" applyFill="1" applyBorder="1" applyProtection="1">
      <alignment vertical="center"/>
      <protection locked="0"/>
    </xf>
    <xf numFmtId="0" fontId="15" fillId="15" borderId="21" xfId="0" applyFont="1" applyFill="1" applyBorder="1" applyAlignment="1" applyProtection="1">
      <alignment horizontal="center" vertical="center"/>
      <protection locked="0"/>
    </xf>
    <xf numFmtId="0" fontId="14" fillId="15" borderId="10" xfId="0" applyFont="1" applyFill="1" applyBorder="1" applyProtection="1">
      <alignment vertical="center"/>
      <protection locked="0"/>
    </xf>
    <xf numFmtId="49" fontId="15" fillId="15" borderId="12" xfId="0" applyNumberFormat="1" applyFont="1" applyFill="1" applyBorder="1" applyAlignment="1" applyProtection="1">
      <alignment horizontal="left" vertical="center" shrinkToFit="1"/>
      <protection locked="0"/>
    </xf>
    <xf numFmtId="49" fontId="15" fillId="15" borderId="13" xfId="0" applyNumberFormat="1" applyFont="1" applyFill="1" applyBorder="1" applyAlignment="1" applyProtection="1">
      <alignment horizontal="left" vertical="center" shrinkToFit="1"/>
      <protection locked="0"/>
    </xf>
    <xf numFmtId="49" fontId="15" fillId="15" borderId="10" xfId="0" applyNumberFormat="1" applyFont="1" applyFill="1" applyBorder="1" applyAlignment="1" applyProtection="1">
      <alignment horizontal="left" vertical="center" shrinkToFit="1"/>
      <protection locked="0"/>
    </xf>
    <xf numFmtId="49" fontId="15" fillId="15" borderId="12" xfId="0" applyNumberFormat="1" applyFont="1" applyFill="1" applyBorder="1" applyAlignment="1" applyProtection="1">
      <alignment horizontal="center" vertical="center"/>
      <protection locked="0"/>
    </xf>
    <xf numFmtId="49" fontId="15" fillId="15" borderId="13" xfId="0" applyNumberFormat="1" applyFont="1" applyFill="1" applyBorder="1" applyAlignment="1" applyProtection="1">
      <alignment horizontal="center" vertical="center"/>
      <protection locked="0"/>
    </xf>
    <xf numFmtId="49" fontId="15" fillId="15" borderId="10"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5" fillId="15" borderId="12" xfId="0" applyFont="1" applyFill="1" applyBorder="1" applyAlignment="1" applyProtection="1">
      <alignment horizontal="left" vertical="center" shrinkToFit="1"/>
      <protection locked="0"/>
    </xf>
    <xf numFmtId="0" fontId="15" fillId="15" borderId="13" xfId="0" applyFont="1" applyFill="1" applyBorder="1" applyAlignment="1" applyProtection="1">
      <alignment horizontal="left" vertical="center" shrinkToFit="1"/>
      <protection locked="0"/>
    </xf>
    <xf numFmtId="0" fontId="15" fillId="15" borderId="10" xfId="0" applyFont="1" applyFill="1" applyBorder="1" applyAlignment="1" applyProtection="1">
      <alignment horizontal="left" vertical="center" shrinkToFit="1"/>
      <protection locked="0"/>
    </xf>
    <xf numFmtId="0" fontId="6" fillId="0" borderId="2"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11" fillId="0" borderId="12" xfId="0" applyFont="1" applyBorder="1" applyAlignment="1" applyProtection="1">
      <alignment horizontal="distributed" vertical="center" wrapText="1" shrinkToFit="1"/>
    </xf>
    <xf numFmtId="0" fontId="11" fillId="0" borderId="13" xfId="0" applyFont="1" applyBorder="1" applyAlignment="1" applyProtection="1">
      <alignment horizontal="distributed" vertical="center" wrapText="1" shrinkToFit="1"/>
    </xf>
    <xf numFmtId="0" fontId="11" fillId="0" borderId="10" xfId="0" applyFont="1" applyBorder="1" applyAlignment="1" applyProtection="1">
      <alignment horizontal="distributed" vertical="center" wrapText="1" shrinkToFit="1"/>
    </xf>
    <xf numFmtId="0" fontId="5" fillId="0" borderId="1" xfId="0" applyFont="1" applyBorder="1" applyAlignment="1" applyProtection="1">
      <alignment horizontal="center" vertical="center" textRotation="255"/>
    </xf>
    <xf numFmtId="0" fontId="15" fillId="15" borderId="1" xfId="0" applyFont="1" applyFill="1" applyBorder="1" applyAlignment="1" applyProtection="1">
      <alignment horizontal="left" vertical="center" shrinkToFit="1"/>
      <protection locked="0"/>
    </xf>
    <xf numFmtId="0" fontId="5" fillId="0" borderId="3" xfId="0" applyFont="1" applyBorder="1" applyAlignment="1" applyProtection="1">
      <alignment horizontal="center" vertical="center"/>
    </xf>
    <xf numFmtId="0" fontId="52" fillId="15" borderId="22" xfId="0" applyFont="1" applyFill="1" applyBorder="1" applyAlignment="1" applyProtection="1">
      <alignment horizontal="center" vertical="center"/>
      <protection locked="0"/>
    </xf>
    <xf numFmtId="0" fontId="52" fillId="15" borderId="29" xfId="0" applyFont="1" applyFill="1" applyBorder="1" applyAlignment="1" applyProtection="1">
      <alignment horizontal="center" vertical="center"/>
      <protection locked="0"/>
    </xf>
    <xf numFmtId="0" fontId="52" fillId="15" borderId="2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center" shrinkToFit="1"/>
    </xf>
    <xf numFmtId="0" fontId="14" fillId="17" borderId="8" xfId="0" applyFont="1" applyFill="1" applyBorder="1" applyAlignment="1" applyProtection="1">
      <alignment horizontal="center" shrinkToFit="1"/>
      <protection locked="0"/>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0" xfId="0"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5"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15"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49" fontId="15" fillId="15" borderId="5" xfId="0" applyNumberFormat="1" applyFont="1" applyFill="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0" xfId="0" applyFont="1" applyBorder="1" applyAlignment="1" applyProtection="1">
      <alignment horizontal="center" vertical="center"/>
    </xf>
    <xf numFmtId="0" fontId="5" fillId="0" borderId="18" xfId="0" applyFont="1" applyBorder="1" applyAlignment="1" applyProtection="1">
      <alignment horizontal="center" vertical="center"/>
    </xf>
    <xf numFmtId="0" fontId="6" fillId="0" borderId="15" xfId="0" applyFont="1" applyBorder="1" applyAlignment="1" applyProtection="1">
      <alignment horizontal="left" vertical="center"/>
    </xf>
    <xf numFmtId="0" fontId="16" fillId="17" borderId="8" xfId="0" applyFont="1" applyFill="1" applyBorder="1" applyAlignment="1" applyProtection="1">
      <alignment horizontal="right" shrinkToFit="1"/>
    </xf>
    <xf numFmtId="0" fontId="10" fillId="17" borderId="12" xfId="0" applyFont="1" applyFill="1" applyBorder="1" applyAlignment="1" applyProtection="1">
      <alignment horizontal="center" vertical="center"/>
      <protection locked="0"/>
    </xf>
    <xf numFmtId="0" fontId="10" fillId="17" borderId="10" xfId="0" applyFont="1" applyFill="1" applyBorder="1" applyAlignment="1" applyProtection="1">
      <alignment horizontal="center" vertical="center"/>
      <protection locked="0"/>
    </xf>
    <xf numFmtId="0" fontId="52" fillId="15" borderId="17" xfId="0" applyFont="1" applyFill="1" applyBorder="1" applyAlignment="1" applyProtection="1">
      <alignment horizontal="center" vertical="center"/>
      <protection locked="0"/>
    </xf>
    <xf numFmtId="0" fontId="52" fillId="15" borderId="23" xfId="0" applyFont="1" applyFill="1" applyBorder="1" applyAlignment="1" applyProtection="1">
      <alignment horizontal="center" vertical="center"/>
      <protection locked="0"/>
    </xf>
    <xf numFmtId="0" fontId="52" fillId="15" borderId="24" xfId="0" applyFont="1" applyFill="1" applyBorder="1" applyAlignment="1" applyProtection="1">
      <alignment horizontal="center" vertical="center"/>
      <protection locked="0"/>
    </xf>
    <xf numFmtId="0" fontId="52" fillId="15" borderId="30" xfId="0" applyFont="1" applyFill="1" applyBorder="1" applyAlignment="1" applyProtection="1">
      <alignment horizontal="center" vertical="center"/>
      <protection locked="0"/>
    </xf>
    <xf numFmtId="0" fontId="52" fillId="15" borderId="39" xfId="0" applyFont="1" applyFill="1" applyBorder="1" applyAlignment="1" applyProtection="1">
      <alignment horizontal="center" vertical="center"/>
      <protection locked="0"/>
    </xf>
    <xf numFmtId="0" fontId="52" fillId="15" borderId="3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shrinkToFit="1"/>
    </xf>
    <xf numFmtId="0" fontId="5" fillId="0" borderId="12" xfId="0" applyFont="1" applyBorder="1" applyAlignment="1" applyProtection="1">
      <alignment horizontal="center" vertical="center" wrapText="1"/>
    </xf>
    <xf numFmtId="0" fontId="52" fillId="15" borderId="1" xfId="0" applyFont="1" applyFill="1" applyBorder="1" applyAlignment="1" applyProtection="1">
      <alignment horizontal="center" vertical="center" wrapText="1"/>
      <protection locked="0"/>
    </xf>
    <xf numFmtId="0" fontId="15" fillId="15" borderId="2" xfId="0" applyFont="1" applyFill="1" applyBorder="1" applyAlignment="1" applyProtection="1">
      <alignment horizontal="center" vertical="center"/>
      <protection locked="0"/>
    </xf>
    <xf numFmtId="0" fontId="15" fillId="15" borderId="5" xfId="0" applyFont="1" applyFill="1" applyBorder="1" applyAlignment="1" applyProtection="1">
      <alignment horizontal="center" vertical="center"/>
      <protection locked="0"/>
    </xf>
    <xf numFmtId="0" fontId="15" fillId="15" borderId="7" xfId="0" applyFont="1" applyFill="1" applyBorder="1" applyAlignment="1" applyProtection="1">
      <alignment horizontal="center" vertical="center"/>
      <protection locked="0"/>
    </xf>
    <xf numFmtId="0" fontId="15" fillId="15" borderId="37" xfId="0" applyFont="1" applyFill="1" applyBorder="1" applyAlignment="1" applyProtection="1">
      <alignment horizontal="center" vertical="center"/>
      <protection locked="0"/>
    </xf>
    <xf numFmtId="0" fontId="15" fillId="15" borderId="27" xfId="0" applyFont="1" applyFill="1" applyBorder="1" applyAlignment="1" applyProtection="1">
      <alignment horizontal="center" vertical="center"/>
      <protection locked="0"/>
    </xf>
    <xf numFmtId="0" fontId="15" fillId="15" borderId="28" xfId="0" applyFont="1" applyFill="1" applyBorder="1" applyAlignment="1" applyProtection="1">
      <alignment horizontal="center" vertical="center"/>
      <protection locked="0"/>
    </xf>
    <xf numFmtId="0" fontId="15" fillId="15" borderId="3" xfId="0" applyFont="1" applyFill="1" applyBorder="1" applyAlignment="1" applyProtection="1">
      <alignment horizontal="center" vertical="center"/>
      <protection locked="0"/>
    </xf>
    <xf numFmtId="0" fontId="15" fillId="15" borderId="0" xfId="0" applyFont="1" applyFill="1" applyBorder="1" applyAlignment="1" applyProtection="1">
      <alignment horizontal="center" vertical="center"/>
      <protection locked="0"/>
    </xf>
    <xf numFmtId="0" fontId="15" fillId="15" borderId="8" xfId="0" applyFont="1" applyFill="1" applyBorder="1" applyAlignment="1" applyProtection="1">
      <alignment horizontal="center" vertical="center"/>
      <protection locked="0"/>
    </xf>
    <xf numFmtId="0" fontId="5" fillId="0" borderId="0" xfId="0" applyFont="1" applyBorder="1" applyAlignment="1" applyProtection="1">
      <alignment horizontal="center"/>
    </xf>
    <xf numFmtId="0" fontId="8" fillId="0" borderId="0" xfId="0" applyFont="1" applyAlignment="1" applyProtection="1">
      <alignment horizontal="center" vertical="center"/>
    </xf>
    <xf numFmtId="0" fontId="9" fillId="17" borderId="12" xfId="0" applyFont="1" applyFill="1" applyBorder="1" applyAlignment="1" applyProtection="1">
      <alignment horizontal="left" vertical="center" shrinkToFit="1"/>
      <protection locked="0"/>
    </xf>
    <xf numFmtId="0" fontId="9" fillId="17" borderId="13" xfId="0" applyFont="1" applyFill="1" applyBorder="1" applyAlignment="1" applyProtection="1">
      <alignment horizontal="left" vertical="center" shrinkToFit="1"/>
      <protection locked="0"/>
    </xf>
    <xf numFmtId="0" fontId="9" fillId="17" borderId="10" xfId="0" applyFont="1" applyFill="1" applyBorder="1" applyAlignment="1" applyProtection="1">
      <alignment horizontal="left" vertical="center" shrinkToFit="1"/>
      <protection locked="0"/>
    </xf>
    <xf numFmtId="0" fontId="5" fillId="0" borderId="4"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0" borderId="0" xfId="0" applyFont="1" applyBorder="1" applyAlignment="1" applyProtection="1">
      <alignment horizontal="right" wrapText="1"/>
    </xf>
    <xf numFmtId="0" fontId="43" fillId="17" borderId="13"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5" fillId="15" borderId="10"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15" fillId="15" borderId="4" xfId="0" applyFont="1" applyFill="1" applyBorder="1" applyAlignment="1" applyProtection="1">
      <alignment horizontal="center" vertical="center"/>
      <protection locked="0"/>
    </xf>
    <xf numFmtId="0" fontId="15" fillId="15" borderId="9"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1" fillId="0" borderId="14"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5" fillId="0" borderId="15" xfId="0" applyFont="1" applyBorder="1" applyAlignment="1" applyProtection="1">
      <alignment vertical="center" textRotation="255" shrinkToFit="1"/>
    </xf>
    <xf numFmtId="0" fontId="5" fillId="0" borderId="18" xfId="0" applyFont="1" applyBorder="1" applyAlignment="1" applyProtection="1">
      <alignment vertical="center" textRotation="255" shrinkToFit="1"/>
    </xf>
    <xf numFmtId="0" fontId="29" fillId="0" borderId="11" xfId="0" applyFont="1" applyBorder="1" applyAlignment="1" applyProtection="1">
      <alignment vertical="center" textRotation="255" shrinkToFit="1"/>
    </xf>
    <xf numFmtId="0" fontId="5" fillId="0" borderId="1" xfId="0" applyFont="1" applyBorder="1" applyAlignment="1" applyProtection="1">
      <alignment horizontal="distributed" vertical="justify" indent="1" shrinkToFit="1"/>
    </xf>
    <xf numFmtId="0" fontId="33" fillId="0" borderId="15" xfId="0" applyFont="1" applyBorder="1" applyAlignment="1" applyProtection="1">
      <alignment horizontal="center" vertical="center" textRotation="255" wrapText="1"/>
    </xf>
    <xf numFmtId="0" fontId="33" fillId="0" borderId="18" xfId="0" applyFont="1" applyBorder="1" applyAlignment="1" applyProtection="1">
      <alignment horizontal="center" vertical="center" textRotation="255" wrapText="1"/>
    </xf>
    <xf numFmtId="0" fontId="33" fillId="0" borderId="11" xfId="0" applyFont="1" applyBorder="1" applyAlignment="1" applyProtection="1">
      <alignment horizontal="center" vertical="center" textRotation="255" wrapText="1"/>
    </xf>
    <xf numFmtId="0" fontId="5" fillId="0" borderId="18"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4" fillId="15" borderId="57" xfId="0" applyFont="1" applyFill="1" applyBorder="1" applyAlignment="1" applyProtection="1">
      <alignment horizontal="center" vertical="center"/>
      <protection locked="0"/>
    </xf>
    <xf numFmtId="0" fontId="14" fillId="15" borderId="58" xfId="0" applyFont="1" applyFill="1" applyBorder="1" applyAlignment="1" applyProtection="1">
      <alignment horizontal="center" vertical="center"/>
      <protection locked="0"/>
    </xf>
    <xf numFmtId="0" fontId="14" fillId="15" borderId="32" xfId="0" applyFont="1" applyFill="1" applyBorder="1" applyAlignment="1" applyProtection="1">
      <alignment horizontal="center" vertical="center"/>
      <protection locked="0"/>
    </xf>
    <xf numFmtId="0" fontId="14" fillId="15" borderId="33" xfId="0" applyFont="1" applyFill="1" applyBorder="1" applyAlignment="1" applyProtection="1">
      <alignment horizontal="center" vertical="center"/>
      <protection locked="0"/>
    </xf>
    <xf numFmtId="0" fontId="14" fillId="15" borderId="59" xfId="0" applyFont="1" applyFill="1" applyBorder="1" applyAlignment="1" applyProtection="1">
      <alignment horizontal="center" vertical="center"/>
      <protection locked="0"/>
    </xf>
    <xf numFmtId="0" fontId="14" fillId="15" borderId="60" xfId="0" applyFont="1" applyFill="1" applyBorder="1" applyAlignment="1" applyProtection="1">
      <alignment horizontal="center" vertical="center"/>
      <protection locked="0"/>
    </xf>
    <xf numFmtId="0" fontId="33" fillId="0" borderId="5"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2" xfId="0" applyFont="1" applyBorder="1" applyAlignment="1" applyProtection="1">
      <alignment horizontal="center" vertical="center" wrapText="1" shrinkToFit="1"/>
    </xf>
    <xf numFmtId="0" fontId="33" fillId="0" borderId="3" xfId="0" applyFont="1" applyBorder="1" applyAlignment="1" applyProtection="1">
      <alignment horizontal="center" vertical="center" wrapText="1" shrinkToFit="1"/>
    </xf>
    <xf numFmtId="0" fontId="33" fillId="0" borderId="4" xfId="0" applyFont="1" applyBorder="1" applyAlignment="1" applyProtection="1">
      <alignment horizontal="center" vertical="center" wrapText="1" shrinkToFit="1"/>
    </xf>
    <xf numFmtId="0" fontId="33" fillId="0" borderId="7" xfId="0" applyFont="1" applyBorder="1" applyAlignment="1" applyProtection="1">
      <alignment horizontal="center" vertical="center" wrapText="1" shrinkToFit="1"/>
    </xf>
    <xf numFmtId="0" fontId="33" fillId="0" borderId="8" xfId="0" applyFont="1" applyBorder="1" applyAlignment="1" applyProtection="1">
      <alignment horizontal="center" vertical="center" wrapText="1" shrinkToFit="1"/>
    </xf>
    <xf numFmtId="0" fontId="33" fillId="0" borderId="9" xfId="0" applyFont="1" applyBorder="1" applyAlignment="1" applyProtection="1">
      <alignment horizontal="center" vertical="center" wrapText="1" shrinkToFit="1"/>
    </xf>
    <xf numFmtId="9" fontId="2" fillId="2" borderId="0" xfId="0" applyNumberFormat="1" applyFont="1" applyFill="1" applyBorder="1" applyAlignment="1" applyProtection="1">
      <alignment horizontal="center" vertical="center" wrapText="1"/>
    </xf>
    <xf numFmtId="0" fontId="4" fillId="2" borderId="8"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shrinkToFit="1"/>
      <protection locked="0"/>
    </xf>
    <xf numFmtId="0" fontId="14" fillId="17" borderId="7" xfId="0" applyFont="1" applyFill="1" applyBorder="1" applyAlignment="1" applyProtection="1">
      <alignment horizontal="center" vertical="center" shrinkToFit="1"/>
      <protection locked="0"/>
    </xf>
    <xf numFmtId="0" fontId="14" fillId="17" borderId="8"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14" fillId="17" borderId="2" xfId="0" applyFont="1" applyFill="1" applyBorder="1" applyAlignment="1" applyProtection="1">
      <alignment horizontal="center" vertical="center" shrinkToFit="1"/>
      <protection locked="0"/>
    </xf>
    <xf numFmtId="0" fontId="14" fillId="17" borderId="3"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14" fillId="17" borderId="5" xfId="0" applyFont="1" applyFill="1" applyBorder="1" applyAlignment="1" applyProtection="1">
      <alignment horizontal="center" vertical="center" shrinkToFit="1"/>
      <protection locked="0"/>
    </xf>
    <xf numFmtId="0" fontId="14" fillId="17" borderId="0"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textRotation="255"/>
    </xf>
    <xf numFmtId="0" fontId="5" fillId="2" borderId="18"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textRotation="255"/>
    </xf>
    <xf numFmtId="0" fontId="7" fillId="2" borderId="44" xfId="0" applyFont="1" applyFill="1" applyBorder="1" applyAlignment="1" applyProtection="1">
      <alignment horizontal="left" vertical="top"/>
    </xf>
    <xf numFmtId="0" fontId="7" fillId="2" borderId="45" xfId="0" applyFont="1" applyFill="1" applyBorder="1" applyAlignment="1" applyProtection="1">
      <alignment horizontal="left" vertical="top"/>
    </xf>
    <xf numFmtId="0" fontId="3" fillId="2" borderId="0" xfId="0" applyFont="1" applyFill="1" applyBorder="1" applyAlignment="1" applyProtection="1">
      <alignment horizontal="center" vertical="center"/>
    </xf>
    <xf numFmtId="0" fontId="13" fillId="3" borderId="45" xfId="0" applyFont="1" applyFill="1" applyBorder="1" applyAlignment="1" applyProtection="1">
      <alignment horizontal="center" vertical="center" shrinkToFit="1"/>
    </xf>
    <xf numFmtId="0" fontId="13" fillId="3" borderId="46"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23" fillId="3" borderId="47" xfId="0" applyFont="1" applyFill="1" applyBorder="1" applyAlignment="1" applyProtection="1">
      <alignment horizontal="center" vertical="center" shrinkToFit="1"/>
    </xf>
    <xf numFmtId="0" fontId="23" fillId="3" borderId="48" xfId="0" applyFont="1" applyFill="1" applyBorder="1" applyAlignment="1" applyProtection="1">
      <alignment horizontal="center" vertical="center" shrinkToFit="1"/>
    </xf>
    <xf numFmtId="0" fontId="23" fillId="3" borderId="49" xfId="0" applyFont="1" applyFill="1" applyBorder="1" applyAlignment="1" applyProtection="1">
      <alignment horizontal="center" vertical="center" shrinkToFit="1"/>
    </xf>
    <xf numFmtId="0" fontId="23" fillId="3" borderId="5"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shrinkToFit="1"/>
    </xf>
    <xf numFmtId="0" fontId="23" fillId="3" borderId="6"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0" fontId="23" fillId="3" borderId="8" xfId="0" applyFont="1" applyFill="1" applyBorder="1" applyAlignment="1" applyProtection="1">
      <alignment horizontal="center" vertical="center" shrinkToFit="1"/>
    </xf>
    <xf numFmtId="0" fontId="23" fillId="3" borderId="9" xfId="0" applyFont="1" applyFill="1" applyBorder="1" applyAlignment="1" applyProtection="1">
      <alignment horizontal="center" vertical="center" shrinkToFit="1"/>
    </xf>
    <xf numFmtId="176" fontId="15" fillId="3" borderId="2" xfId="0" applyNumberFormat="1" applyFont="1" applyFill="1" applyBorder="1" applyAlignment="1" applyProtection="1">
      <alignment horizontal="center" vertical="center"/>
    </xf>
    <xf numFmtId="176" fontId="15" fillId="3" borderId="4" xfId="0" applyNumberFormat="1" applyFont="1" applyFill="1" applyBorder="1" applyAlignment="1" applyProtection="1">
      <alignment horizontal="center" vertical="center"/>
    </xf>
    <xf numFmtId="176" fontId="15" fillId="3" borderId="5" xfId="0" applyNumberFormat="1" applyFont="1" applyFill="1" applyBorder="1" applyAlignment="1" applyProtection="1">
      <alignment horizontal="center" vertical="center"/>
    </xf>
    <xf numFmtId="176" fontId="15" fillId="3" borderId="6" xfId="0" applyNumberFormat="1"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xf>
    <xf numFmtId="176" fontId="15" fillId="3" borderId="9" xfId="0" applyNumberFormat="1"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1" xfId="0" applyFont="1" applyFill="1" applyBorder="1" applyAlignment="1" applyProtection="1">
      <alignment horizontal="distributed" vertical="center"/>
    </xf>
    <xf numFmtId="0" fontId="5" fillId="2" borderId="13" xfId="0" applyFont="1" applyFill="1" applyBorder="1" applyAlignment="1" applyProtection="1">
      <alignment horizontal="distributed" vertical="center"/>
    </xf>
    <xf numFmtId="0" fontId="5" fillId="2" borderId="10" xfId="0" applyFont="1" applyFill="1" applyBorder="1" applyAlignment="1" applyProtection="1">
      <alignment horizontal="distributed" vertical="center"/>
    </xf>
    <xf numFmtId="176" fontId="31" fillId="3" borderId="12" xfId="0" applyNumberFormat="1" applyFont="1" applyFill="1" applyBorder="1" applyAlignment="1" applyProtection="1">
      <alignment horizontal="center" vertical="center"/>
    </xf>
    <xf numFmtId="176" fontId="31" fillId="3" borderId="10" xfId="0" applyNumberFormat="1" applyFont="1" applyFill="1" applyBorder="1" applyAlignment="1" applyProtection="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9" xfId="0" applyFont="1" applyFill="1" applyBorder="1" applyAlignment="1">
      <alignment horizontal="center" vertical="center"/>
    </xf>
    <xf numFmtId="0" fontId="5" fillId="0" borderId="51"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0" xfId="0" applyFont="1" applyFill="1" applyBorder="1" applyAlignment="1">
      <alignment horizontal="distributed" vertical="center"/>
    </xf>
    <xf numFmtId="0" fontId="6" fillId="0" borderId="5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0" xfId="0" applyFont="1" applyFill="1" applyBorder="1" applyAlignment="1">
      <alignment horizontal="distributed" vertical="center"/>
    </xf>
    <xf numFmtId="0" fontId="5" fillId="2" borderId="53" xfId="0" applyFont="1" applyFill="1" applyBorder="1" applyAlignment="1" applyProtection="1">
      <alignment horizontal="distributed" vertical="center"/>
    </xf>
    <xf numFmtId="0" fontId="5" fillId="2" borderId="55" xfId="0" applyFont="1" applyFill="1" applyBorder="1" applyAlignment="1" applyProtection="1">
      <alignment horizontal="distributed" vertical="center"/>
    </xf>
    <xf numFmtId="0" fontId="12" fillId="2" borderId="54" xfId="0" applyFont="1" applyFill="1" applyBorder="1" applyAlignment="1" applyProtection="1">
      <alignment horizontal="distributed" vertical="center" wrapText="1" shrinkToFit="1"/>
    </xf>
    <xf numFmtId="0" fontId="12" fillId="2" borderId="3" xfId="0" applyFont="1" applyFill="1" applyBorder="1" applyAlignment="1" applyProtection="1">
      <alignment horizontal="distributed" vertical="center" wrapText="1" shrinkToFit="1"/>
    </xf>
    <xf numFmtId="0" fontId="12" fillId="2" borderId="4" xfId="0" applyFont="1" applyFill="1" applyBorder="1" applyAlignment="1" applyProtection="1">
      <alignment horizontal="distributed" vertical="center" wrapText="1" shrinkToFit="1"/>
    </xf>
    <xf numFmtId="0" fontId="12" fillId="2" borderId="56" xfId="0" applyFont="1" applyFill="1" applyBorder="1" applyAlignment="1" applyProtection="1">
      <alignment horizontal="distributed" vertical="center" wrapText="1" shrinkToFit="1"/>
    </xf>
    <xf numFmtId="0" fontId="12" fillId="2" borderId="8" xfId="0" applyFont="1" applyFill="1" applyBorder="1" applyAlignment="1" applyProtection="1">
      <alignment horizontal="distributed" vertical="center" wrapText="1" shrinkToFit="1"/>
    </xf>
    <xf numFmtId="0" fontId="12" fillId="2" borderId="9" xfId="0" applyFont="1" applyFill="1" applyBorder="1" applyAlignment="1" applyProtection="1">
      <alignment horizontal="distributed" vertical="center" wrapText="1" shrinkToFit="1"/>
    </xf>
    <xf numFmtId="176" fontId="31" fillId="3" borderId="2" xfId="0" applyNumberFormat="1" applyFont="1" applyFill="1" applyBorder="1" applyAlignment="1" applyProtection="1">
      <alignment horizontal="distributed" vertical="center"/>
    </xf>
    <xf numFmtId="176" fontId="31" fillId="3" borderId="4" xfId="0" applyNumberFormat="1" applyFont="1" applyFill="1" applyBorder="1" applyAlignment="1" applyProtection="1">
      <alignment horizontal="distributed" vertical="center"/>
    </xf>
    <xf numFmtId="176" fontId="31" fillId="3" borderId="7" xfId="0" applyNumberFormat="1" applyFont="1" applyFill="1" applyBorder="1" applyAlignment="1" applyProtection="1">
      <alignment horizontal="distributed" vertical="center"/>
    </xf>
    <xf numFmtId="176" fontId="31" fillId="3" borderId="9" xfId="0" applyNumberFormat="1" applyFont="1" applyFill="1" applyBorder="1" applyAlignment="1" applyProtection="1">
      <alignment horizontal="distributed" vertical="center"/>
    </xf>
    <xf numFmtId="0" fontId="5" fillId="15" borderId="2" xfId="0" applyFont="1" applyFill="1" applyBorder="1" applyAlignment="1" applyProtection="1">
      <alignment horizontal="center" vertical="center" wrapText="1"/>
      <protection locked="0"/>
    </xf>
    <xf numFmtId="0" fontId="5" fillId="15" borderId="3" xfId="0" applyFont="1" applyFill="1" applyBorder="1" applyAlignment="1" applyProtection="1">
      <alignment horizontal="center" vertical="center" wrapText="1"/>
      <protection locked="0"/>
    </xf>
    <xf numFmtId="0" fontId="5" fillId="15" borderId="4" xfId="0" applyFont="1" applyFill="1" applyBorder="1" applyAlignment="1" applyProtection="1">
      <alignment horizontal="center" vertical="center" wrapText="1"/>
      <protection locked="0"/>
    </xf>
    <xf numFmtId="0" fontId="5" fillId="15" borderId="5" xfId="0" applyFont="1" applyFill="1" applyBorder="1" applyAlignment="1" applyProtection="1">
      <alignment horizontal="center" vertical="center" wrapText="1"/>
      <protection locked="0"/>
    </xf>
    <xf numFmtId="0" fontId="5" fillId="15" borderId="0" xfId="0" applyFont="1" applyFill="1" applyBorder="1" applyAlignment="1" applyProtection="1">
      <alignment horizontal="center" vertical="center" wrapText="1"/>
      <protection locked="0"/>
    </xf>
    <xf numFmtId="0" fontId="5" fillId="15" borderId="6" xfId="0" applyFont="1" applyFill="1" applyBorder="1" applyAlignment="1" applyProtection="1">
      <alignment horizontal="center" vertical="center" wrapText="1"/>
      <protection locked="0"/>
    </xf>
    <xf numFmtId="0" fontId="5" fillId="15" borderId="7" xfId="0" applyFont="1" applyFill="1" applyBorder="1" applyAlignment="1" applyProtection="1">
      <alignment horizontal="center" vertical="center" wrapText="1"/>
      <protection locked="0"/>
    </xf>
    <xf numFmtId="0" fontId="5" fillId="15" borderId="8" xfId="0" applyFont="1" applyFill="1" applyBorder="1" applyAlignment="1" applyProtection="1">
      <alignment horizontal="center" vertical="center" wrapText="1"/>
      <protection locked="0"/>
    </xf>
    <xf numFmtId="0" fontId="5" fillId="15" borderId="9"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176" fontId="48" fillId="2" borderId="5" xfId="0" applyNumberFormat="1" applyFont="1" applyFill="1" applyBorder="1" applyAlignment="1" applyProtection="1">
      <alignment horizontal="center" vertical="center" shrinkToFit="1"/>
    </xf>
    <xf numFmtId="176" fontId="48" fillId="2" borderId="0" xfId="0" applyNumberFormat="1" applyFont="1" applyFill="1" applyBorder="1" applyAlignment="1" applyProtection="1">
      <alignment horizontal="center" vertical="center" shrinkToFit="1"/>
    </xf>
    <xf numFmtId="176" fontId="48" fillId="2" borderId="6" xfId="0" applyNumberFormat="1" applyFont="1" applyFill="1" applyBorder="1" applyAlignment="1" applyProtection="1">
      <alignment horizontal="center" vertical="center" shrinkToFit="1"/>
    </xf>
    <xf numFmtId="176" fontId="48" fillId="2" borderId="7" xfId="0" applyNumberFormat="1" applyFont="1" applyFill="1" applyBorder="1" applyAlignment="1" applyProtection="1">
      <alignment horizontal="center" vertical="center" shrinkToFit="1"/>
    </xf>
    <xf numFmtId="176" fontId="48" fillId="2" borderId="8" xfId="0" applyNumberFormat="1" applyFont="1" applyFill="1" applyBorder="1" applyAlignment="1" applyProtection="1">
      <alignment horizontal="center" vertical="center" shrinkToFit="1"/>
    </xf>
    <xf numFmtId="176" fontId="48" fillId="2" borderId="9" xfId="0" applyNumberFormat="1"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76" fontId="24" fillId="3" borderId="2" xfId="0" applyNumberFormat="1" applyFont="1" applyFill="1" applyBorder="1" applyAlignment="1" applyProtection="1">
      <alignment horizontal="center" vertical="center"/>
    </xf>
    <xf numFmtId="176" fontId="24" fillId="3" borderId="3" xfId="0" applyNumberFormat="1" applyFont="1" applyFill="1" applyBorder="1" applyAlignment="1" applyProtection="1">
      <alignment horizontal="center" vertical="center"/>
    </xf>
    <xf numFmtId="176" fontId="24" fillId="3" borderId="52" xfId="0" applyNumberFormat="1" applyFont="1" applyFill="1" applyBorder="1" applyAlignment="1" applyProtection="1">
      <alignment horizontal="center" vertical="center"/>
    </xf>
    <xf numFmtId="176" fontId="24" fillId="3" borderId="7" xfId="0" applyNumberFormat="1" applyFont="1" applyFill="1" applyBorder="1" applyAlignment="1" applyProtection="1">
      <alignment horizontal="center" vertical="center"/>
    </xf>
    <xf numFmtId="176" fontId="24" fillId="3" borderId="8" xfId="0" applyNumberFormat="1" applyFont="1" applyFill="1" applyBorder="1" applyAlignment="1" applyProtection="1">
      <alignment horizontal="center" vertical="center"/>
    </xf>
    <xf numFmtId="176" fontId="24" fillId="3" borderId="38" xfId="0" applyNumberFormat="1" applyFont="1" applyFill="1" applyBorder="1" applyAlignment="1" applyProtection="1">
      <alignment horizontal="center" vertical="center"/>
    </xf>
    <xf numFmtId="176" fontId="24" fillId="3" borderId="30" xfId="0" applyNumberFormat="1" applyFont="1" applyFill="1" applyBorder="1" applyAlignment="1" applyProtection="1">
      <alignment horizontal="center" vertical="center"/>
    </xf>
    <xf numFmtId="176" fontId="24" fillId="3" borderId="31" xfId="0" applyNumberFormat="1" applyFont="1" applyFill="1" applyBorder="1" applyAlignment="1" applyProtection="1">
      <alignment horizontal="center" vertical="center"/>
    </xf>
    <xf numFmtId="176" fontId="24" fillId="3" borderId="4" xfId="0" applyNumberFormat="1" applyFont="1" applyFill="1" applyBorder="1" applyAlignment="1" applyProtection="1">
      <alignment horizontal="center" vertical="center"/>
    </xf>
    <xf numFmtId="176" fontId="24" fillId="3" borderId="9" xfId="0" applyNumberFormat="1" applyFont="1" applyFill="1" applyBorder="1" applyAlignment="1" applyProtection="1">
      <alignment horizontal="center" vertical="center"/>
    </xf>
    <xf numFmtId="0" fontId="13" fillId="3" borderId="1"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5" fillId="2" borderId="3" xfId="0" applyFont="1" applyFill="1" applyBorder="1" applyAlignment="1" applyProtection="1">
      <alignment horizontal="center" vertical="top" wrapText="1"/>
    </xf>
    <xf numFmtId="0" fontId="5" fillId="0" borderId="1" xfId="0" applyFont="1" applyFill="1" applyBorder="1" applyAlignment="1">
      <alignment horizontal="center" vertical="center" wrapText="1"/>
    </xf>
    <xf numFmtId="176" fontId="31" fillId="3"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176" fontId="55" fillId="0" borderId="1" xfId="0" applyNumberFormat="1" applyFont="1" applyFill="1" applyBorder="1" applyAlignment="1">
      <alignment horizontal="center" vertical="center" wrapText="1"/>
    </xf>
    <xf numFmtId="176" fontId="45" fillId="3" borderId="1" xfId="0" applyNumberFormat="1" applyFont="1" applyFill="1" applyBorder="1" applyAlignment="1">
      <alignment horizontal="center" vertical="center"/>
    </xf>
    <xf numFmtId="176" fontId="55" fillId="0" borderId="123" xfId="0" applyNumberFormat="1" applyFont="1" applyFill="1" applyBorder="1" applyAlignment="1">
      <alignment horizontal="center" vertical="center" wrapText="1"/>
    </xf>
    <xf numFmtId="176" fontId="45" fillId="0" borderId="90" xfId="0" applyNumberFormat="1" applyFont="1" applyFill="1" applyBorder="1" applyAlignment="1">
      <alignment horizontal="center" vertical="center" wrapText="1"/>
    </xf>
    <xf numFmtId="176" fontId="45" fillId="3" borderId="90" xfId="0" applyNumberFormat="1" applyFont="1" applyFill="1" applyBorder="1" applyAlignment="1">
      <alignment horizontal="center" vertical="center"/>
    </xf>
    <xf numFmtId="176" fontId="55" fillId="0" borderId="90" xfId="0" applyNumberFormat="1" applyFont="1" applyFill="1" applyBorder="1" applyAlignment="1">
      <alignment horizontal="center" vertical="center" wrapText="1"/>
    </xf>
    <xf numFmtId="0" fontId="35" fillId="0" borderId="0" xfId="0" applyFont="1" applyAlignment="1">
      <alignment horizontal="center" vertical="center"/>
    </xf>
    <xf numFmtId="0" fontId="37" fillId="10" borderId="61" xfId="0" applyFont="1" applyFill="1" applyBorder="1" applyAlignment="1">
      <alignment horizontal="center" vertical="center" wrapText="1"/>
    </xf>
    <xf numFmtId="0" fontId="37" fillId="10" borderId="6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8" fillId="3" borderId="63" xfId="0" applyFont="1" applyFill="1" applyBorder="1" applyAlignment="1">
      <alignment horizontal="center" vertical="center" shrinkToFit="1"/>
    </xf>
    <xf numFmtId="0" fontId="38" fillId="3" borderId="64" xfId="0" applyFont="1" applyFill="1" applyBorder="1" applyAlignment="1">
      <alignment horizontal="center" vertical="center" shrinkToFit="1"/>
    </xf>
    <xf numFmtId="0" fontId="33" fillId="0" borderId="62" xfId="0" applyFont="1" applyBorder="1" applyAlignment="1">
      <alignment horizontal="left" vertical="center"/>
    </xf>
    <xf numFmtId="0" fontId="33" fillId="0" borderId="63" xfId="0" applyFont="1" applyBorder="1" applyAlignment="1">
      <alignment horizontal="left" vertical="center"/>
    </xf>
    <xf numFmtId="0" fontId="33" fillId="0" borderId="63" xfId="0" applyFont="1" applyBorder="1" applyAlignment="1">
      <alignment horizontal="right" vertical="center"/>
    </xf>
    <xf numFmtId="0" fontId="33" fillId="0" borderId="65" xfId="0" applyFont="1" applyBorder="1" applyAlignment="1">
      <alignment horizontal="right" vertical="center"/>
    </xf>
    <xf numFmtId="0" fontId="39" fillId="3" borderId="67" xfId="0" applyNumberFormat="1" applyFont="1" applyFill="1" applyBorder="1" applyAlignment="1">
      <alignment horizontal="center" vertical="center" shrinkToFit="1"/>
    </xf>
    <xf numFmtId="0" fontId="39" fillId="3" borderId="68" xfId="0" applyNumberFormat="1" applyFont="1" applyFill="1" applyBorder="1" applyAlignment="1">
      <alignment horizontal="center" vertical="center" shrinkToFit="1"/>
    </xf>
    <xf numFmtId="0" fontId="39" fillId="3" borderId="69" xfId="0" applyNumberFormat="1" applyFont="1" applyFill="1" applyBorder="1" applyAlignment="1">
      <alignment horizontal="center" vertical="center" shrinkToFit="1"/>
    </xf>
    <xf numFmtId="176" fontId="49" fillId="0" borderId="67" xfId="0" applyNumberFormat="1" applyFont="1" applyFill="1" applyBorder="1" applyAlignment="1">
      <alignment horizontal="center" vertical="center" shrinkToFit="1"/>
    </xf>
    <xf numFmtId="176" fontId="49" fillId="0" borderId="68" xfId="0" applyNumberFormat="1" applyFont="1" applyFill="1" applyBorder="1" applyAlignment="1">
      <alignment horizontal="center" vertical="center" shrinkToFit="1"/>
    </xf>
    <xf numFmtId="176" fontId="49" fillId="0" borderId="70" xfId="0" applyNumberFormat="1" applyFont="1" applyFill="1" applyBorder="1" applyAlignment="1">
      <alignment horizontal="center" vertical="center" shrinkToFit="1"/>
    </xf>
    <xf numFmtId="0" fontId="37" fillId="10" borderId="76" xfId="0" applyFont="1" applyFill="1" applyBorder="1" applyAlignment="1">
      <alignment horizontal="center" vertical="center" wrapText="1"/>
    </xf>
    <xf numFmtId="0" fontId="37" fillId="0" borderId="62" xfId="0" applyFont="1" applyBorder="1" applyAlignment="1">
      <alignment horizontal="distributed" vertical="center"/>
    </xf>
    <xf numFmtId="0" fontId="37" fillId="0" borderId="63" xfId="0" applyFont="1" applyBorder="1" applyAlignment="1">
      <alignment horizontal="distributed" vertical="center"/>
    </xf>
    <xf numFmtId="0" fontId="37" fillId="0" borderId="64" xfId="0" applyFont="1" applyBorder="1" applyAlignment="1">
      <alignment horizontal="distributed" vertical="center"/>
    </xf>
    <xf numFmtId="176" fontId="45" fillId="3" borderId="62" xfId="0" applyNumberFormat="1" applyFont="1" applyFill="1" applyBorder="1" applyAlignment="1">
      <alignment horizontal="center" vertical="center"/>
    </xf>
    <xf numFmtId="176" fontId="45" fillId="3" borderId="65" xfId="0" applyNumberFormat="1" applyFont="1" applyFill="1" applyBorder="1" applyAlignment="1">
      <alignment horizontal="center" vertical="center"/>
    </xf>
    <xf numFmtId="0" fontId="37" fillId="0" borderId="12" xfId="0" applyFont="1" applyBorder="1" applyAlignment="1">
      <alignment horizontal="distributed" vertical="center"/>
    </xf>
    <xf numFmtId="0" fontId="37" fillId="0" borderId="13" xfId="0" applyFont="1" applyBorder="1" applyAlignment="1">
      <alignment horizontal="distributed" vertical="center"/>
    </xf>
    <xf numFmtId="0" fontId="37" fillId="0" borderId="10" xfId="0" applyFont="1" applyBorder="1" applyAlignment="1">
      <alignment horizontal="distributed" vertical="center"/>
    </xf>
    <xf numFmtId="176" fontId="45" fillId="3" borderId="77" xfId="0" applyNumberFormat="1" applyFont="1" applyFill="1" applyBorder="1" applyAlignment="1">
      <alignment horizontal="center" vertical="center"/>
    </xf>
    <xf numFmtId="176" fontId="45" fillId="3" borderId="82" xfId="0" applyNumberFormat="1" applyFont="1" applyFill="1" applyBorder="1" applyAlignment="1">
      <alignment horizontal="center" vertical="center"/>
    </xf>
    <xf numFmtId="176" fontId="45" fillId="3" borderId="84" xfId="0" applyNumberFormat="1" applyFont="1" applyFill="1" applyBorder="1" applyAlignment="1">
      <alignment horizontal="center" vertical="center"/>
    </xf>
    <xf numFmtId="0" fontId="37" fillId="0" borderId="7" xfId="0" applyFont="1" applyBorder="1" applyAlignment="1">
      <alignment horizontal="distributed" vertical="center"/>
    </xf>
    <xf numFmtId="0" fontId="37" fillId="0" borderId="8" xfId="0" applyFont="1" applyBorder="1" applyAlignment="1">
      <alignment horizontal="distributed" vertical="center"/>
    </xf>
    <xf numFmtId="0" fontId="37" fillId="0" borderId="9" xfId="0" applyFont="1" applyBorder="1" applyAlignment="1">
      <alignment horizontal="distributed" vertical="center"/>
    </xf>
    <xf numFmtId="176" fontId="45" fillId="3" borderId="12" xfId="0" applyNumberFormat="1" applyFont="1" applyFill="1" applyBorder="1" applyAlignment="1">
      <alignment horizontal="center" vertical="center"/>
    </xf>
    <xf numFmtId="176" fontId="45" fillId="3" borderId="96" xfId="0" applyNumberFormat="1" applyFont="1" applyFill="1" applyBorder="1" applyAlignment="1">
      <alignment horizontal="center" vertical="center"/>
    </xf>
    <xf numFmtId="0" fontId="37" fillId="0" borderId="73"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wrapText="1"/>
    </xf>
    <xf numFmtId="0" fontId="37" fillId="0" borderId="81" xfId="0" applyFont="1" applyBorder="1" applyAlignment="1">
      <alignment horizontal="center" vertical="center" wrapText="1"/>
    </xf>
    <xf numFmtId="0" fontId="37" fillId="0" borderId="72" xfId="0" applyFont="1" applyBorder="1" applyAlignment="1">
      <alignment horizontal="center" vertical="center"/>
    </xf>
    <xf numFmtId="0" fontId="37" fillId="0" borderId="43" xfId="0" applyFont="1" applyBorder="1" applyAlignment="1">
      <alignment horizontal="center" vertical="center"/>
    </xf>
    <xf numFmtId="0" fontId="37" fillId="0" borderId="74" xfId="0" applyFont="1" applyBorder="1" applyAlignment="1">
      <alignment horizontal="center" vertical="center"/>
    </xf>
    <xf numFmtId="0" fontId="37" fillId="0" borderId="82" xfId="0" applyFont="1" applyBorder="1" applyAlignment="1">
      <alignment horizontal="center" vertical="center"/>
    </xf>
    <xf numFmtId="0" fontId="37" fillId="0" borderId="80" xfId="0" applyFont="1" applyBorder="1" applyAlignment="1">
      <alignment horizontal="center" vertical="center"/>
    </xf>
    <xf numFmtId="0" fontId="37" fillId="0" borderId="81" xfId="0" applyFont="1" applyBorder="1" applyAlignment="1">
      <alignment horizontal="center" vertical="center"/>
    </xf>
    <xf numFmtId="176" fontId="46" fillId="3" borderId="75" xfId="0" applyNumberFormat="1" applyFont="1" applyFill="1" applyBorder="1" applyAlignment="1">
      <alignment horizontal="center" vertical="center" wrapText="1"/>
    </xf>
    <xf numFmtId="176" fontId="46" fillId="3" borderId="83" xfId="0" applyNumberFormat="1" applyFont="1" applyFill="1" applyBorder="1" applyAlignment="1">
      <alignment horizontal="center" vertical="center" wrapText="1"/>
    </xf>
    <xf numFmtId="0" fontId="37" fillId="9" borderId="64" xfId="0" applyFont="1" applyFill="1" applyBorder="1" applyAlignment="1">
      <alignment horizontal="center" vertical="center" wrapText="1"/>
    </xf>
    <xf numFmtId="0" fontId="37" fillId="9" borderId="71" xfId="0" applyFont="1" applyFill="1" applyBorder="1" applyAlignment="1">
      <alignment horizontal="center" vertical="center" wrapText="1"/>
    </xf>
    <xf numFmtId="0" fontId="37" fillId="9" borderId="120" xfId="0" applyFont="1" applyFill="1" applyBorder="1" applyAlignment="1">
      <alignment horizontal="center" vertical="center" wrapText="1"/>
    </xf>
    <xf numFmtId="176" fontId="46" fillId="3" borderId="75" xfId="0" applyNumberFormat="1" applyFont="1" applyFill="1" applyBorder="1" applyAlignment="1">
      <alignment horizontal="center" vertical="center"/>
    </xf>
    <xf numFmtId="176" fontId="46" fillId="3" borderId="83" xfId="0" applyNumberFormat="1" applyFont="1" applyFill="1" applyBorder="1" applyAlignment="1">
      <alignment horizontal="center" vertical="center"/>
    </xf>
    <xf numFmtId="176" fontId="44" fillId="3" borderId="118" xfId="0" applyNumberFormat="1" applyFont="1" applyFill="1" applyBorder="1" applyAlignment="1">
      <alignment horizontal="center" vertical="center"/>
    </xf>
    <xf numFmtId="176" fontId="44" fillId="3" borderId="119" xfId="0" applyNumberFormat="1" applyFont="1" applyFill="1" applyBorder="1" applyAlignment="1">
      <alignment horizontal="center" vertical="center"/>
    </xf>
    <xf numFmtId="0" fontId="34" fillId="2" borderId="77" xfId="0" applyFont="1" applyFill="1" applyBorder="1" applyAlignment="1">
      <alignment horizontal="center" vertical="center" textRotation="255" wrapText="1"/>
    </xf>
    <xf numFmtId="0" fontId="34" fillId="2" borderId="77" xfId="0" applyFont="1" applyFill="1" applyBorder="1" applyAlignment="1">
      <alignment horizontal="center" vertical="center" textRotation="255"/>
    </xf>
    <xf numFmtId="0" fontId="37" fillId="0" borderId="82" xfId="0" applyFont="1" applyFill="1" applyBorder="1" applyAlignment="1">
      <alignment horizontal="center" vertical="center"/>
    </xf>
    <xf numFmtId="0" fontId="37" fillId="0" borderId="80" xfId="0" applyFont="1" applyFill="1" applyBorder="1" applyAlignment="1">
      <alignment horizontal="center" vertical="center"/>
    </xf>
    <xf numFmtId="0" fontId="37" fillId="0" borderId="84" xfId="0" applyFont="1" applyFill="1" applyBorder="1" applyAlignment="1">
      <alignment horizontal="center" vertical="center"/>
    </xf>
    <xf numFmtId="176" fontId="40" fillId="3" borderId="43" xfId="0" applyNumberFormat="1" applyFont="1" applyFill="1" applyBorder="1" applyAlignment="1">
      <alignment horizontal="center" vertical="center" wrapText="1"/>
    </xf>
    <xf numFmtId="176" fontId="40" fillId="3" borderId="85" xfId="0" applyNumberFormat="1" applyFont="1" applyFill="1" applyBorder="1" applyAlignment="1">
      <alignment horizontal="center" vertical="center" wrapText="1"/>
    </xf>
    <xf numFmtId="176" fontId="40" fillId="3" borderId="80" xfId="0" applyNumberFormat="1" applyFont="1" applyFill="1" applyBorder="1" applyAlignment="1">
      <alignment horizontal="center" vertical="center" wrapText="1"/>
    </xf>
    <xf numFmtId="176" fontId="40" fillId="3" borderId="91" xfId="0" applyNumberFormat="1" applyFont="1" applyFill="1" applyBorder="1" applyAlignment="1">
      <alignment horizontal="center" vertical="center" wrapText="1"/>
    </xf>
    <xf numFmtId="176" fontId="40" fillId="3" borderId="86" xfId="0" applyNumberFormat="1" applyFont="1" applyFill="1" applyBorder="1" applyAlignment="1">
      <alignment horizontal="center" vertical="center"/>
    </xf>
    <xf numFmtId="176" fontId="40" fillId="3" borderId="85" xfId="0" applyNumberFormat="1" applyFont="1" applyFill="1" applyBorder="1" applyAlignment="1">
      <alignment horizontal="center" vertical="center"/>
    </xf>
    <xf numFmtId="176" fontId="40" fillId="3" borderId="92" xfId="0" applyNumberFormat="1" applyFont="1" applyFill="1" applyBorder="1" applyAlignment="1">
      <alignment horizontal="center" vertical="center"/>
    </xf>
    <xf numFmtId="176" fontId="40" fillId="3" borderId="91" xfId="0" applyNumberFormat="1" applyFont="1" applyFill="1" applyBorder="1" applyAlignment="1">
      <alignment horizontal="center" vertical="center"/>
    </xf>
    <xf numFmtId="176" fontId="40" fillId="3" borderId="74" xfId="0" applyNumberFormat="1" applyFont="1" applyFill="1" applyBorder="1" applyAlignment="1">
      <alignment horizontal="center" vertical="center"/>
    </xf>
    <xf numFmtId="176" fontId="40" fillId="3" borderId="81" xfId="0" applyNumberFormat="1" applyFont="1" applyFill="1" applyBorder="1" applyAlignment="1">
      <alignment horizontal="center" vertical="center"/>
    </xf>
    <xf numFmtId="176" fontId="40" fillId="3" borderId="87" xfId="0" applyNumberFormat="1" applyFont="1" applyFill="1" applyBorder="1" applyAlignment="1">
      <alignment horizontal="center" vertical="center"/>
    </xf>
    <xf numFmtId="176" fontId="40" fillId="3" borderId="88" xfId="0" applyNumberFormat="1" applyFont="1" applyFill="1" applyBorder="1" applyAlignment="1">
      <alignment horizontal="center" vertical="center"/>
    </xf>
    <xf numFmtId="176" fontId="40" fillId="3" borderId="93" xfId="0" applyNumberFormat="1" applyFont="1" applyFill="1" applyBorder="1" applyAlignment="1">
      <alignment horizontal="center" vertical="center"/>
    </xf>
    <xf numFmtId="176" fontId="40" fillId="3" borderId="94" xfId="0" applyNumberFormat="1" applyFont="1" applyFill="1" applyBorder="1" applyAlignment="1">
      <alignment horizontal="center" vertical="center"/>
    </xf>
    <xf numFmtId="176" fontId="40" fillId="3" borderId="89" xfId="0" applyNumberFormat="1" applyFont="1" applyFill="1" applyBorder="1" applyAlignment="1">
      <alignment horizontal="center" vertical="center"/>
    </xf>
    <xf numFmtId="176" fontId="40" fillId="3" borderId="95" xfId="0" applyNumberFormat="1" applyFont="1" applyFill="1" applyBorder="1" applyAlignment="1">
      <alignment horizontal="center" vertical="center"/>
    </xf>
    <xf numFmtId="0" fontId="41" fillId="0" borderId="67" xfId="0" applyFont="1" applyBorder="1" applyAlignment="1">
      <alignment horizontal="distributed" vertical="center" wrapText="1" shrinkToFit="1"/>
    </xf>
    <xf numFmtId="0" fontId="41" fillId="0" borderId="68" xfId="0" applyFont="1" applyBorder="1" applyAlignment="1">
      <alignment horizontal="distributed" vertical="center" shrinkToFit="1"/>
    </xf>
    <xf numFmtId="0" fontId="41" fillId="0" borderId="69" xfId="0" applyFont="1" applyBorder="1" applyAlignment="1">
      <alignment horizontal="distributed" vertical="center" shrinkToFit="1"/>
    </xf>
    <xf numFmtId="176" fontId="37" fillId="10" borderId="101" xfId="0" applyNumberFormat="1" applyFont="1" applyFill="1" applyBorder="1" applyAlignment="1">
      <alignment horizontal="center" vertical="center" wrapText="1"/>
    </xf>
    <xf numFmtId="176" fontId="37" fillId="10" borderId="8" xfId="0" applyNumberFormat="1" applyFont="1" applyFill="1" applyBorder="1" applyAlignment="1">
      <alignment horizontal="center" vertical="center" wrapText="1"/>
    </xf>
    <xf numFmtId="176" fontId="37" fillId="10" borderId="63" xfId="0" applyNumberFormat="1" applyFont="1" applyFill="1" applyBorder="1" applyAlignment="1">
      <alignment horizontal="center" vertical="center" wrapText="1"/>
    </xf>
    <xf numFmtId="176" fontId="37" fillId="10" borderId="64" xfId="0" applyNumberFormat="1" applyFont="1" applyFill="1" applyBorder="1" applyAlignment="1">
      <alignment horizontal="center" vertical="center" wrapText="1"/>
    </xf>
    <xf numFmtId="0" fontId="33" fillId="0" borderId="71" xfId="0" applyNumberFormat="1" applyFont="1" applyBorder="1" applyAlignment="1">
      <alignment horizontal="center" vertical="center" wrapText="1"/>
    </xf>
    <xf numFmtId="176" fontId="55" fillId="0" borderId="122" xfId="0" applyNumberFormat="1" applyFont="1" applyFill="1" applyBorder="1" applyAlignment="1">
      <alignment horizontal="center" vertical="center" wrapText="1"/>
    </xf>
    <xf numFmtId="176" fontId="45" fillId="3" borderId="71" xfId="0" applyNumberFormat="1" applyFont="1" applyFill="1" applyBorder="1" applyAlignment="1">
      <alignment horizontal="center" vertical="center"/>
    </xf>
    <xf numFmtId="176" fontId="45" fillId="3" borderId="120" xfId="0" applyNumberFormat="1" applyFont="1" applyFill="1" applyBorder="1" applyAlignment="1">
      <alignment horizontal="center" vertical="center"/>
    </xf>
    <xf numFmtId="0" fontId="54" fillId="0" borderId="98" xfId="0" applyNumberFormat="1" applyFont="1" applyBorder="1" applyAlignment="1" applyProtection="1">
      <alignment horizontal="left" vertical="top" wrapText="1"/>
      <protection locked="0"/>
    </xf>
    <xf numFmtId="0" fontId="54" fillId="0" borderId="3" xfId="0" applyNumberFormat="1" applyFont="1" applyBorder="1" applyAlignment="1" applyProtection="1">
      <alignment horizontal="left" vertical="top" wrapText="1"/>
      <protection locked="0"/>
    </xf>
    <xf numFmtId="0" fontId="54" fillId="0" borderId="99" xfId="0" applyNumberFormat="1" applyFont="1" applyBorder="1" applyAlignment="1" applyProtection="1">
      <alignment horizontal="left" vertical="top" wrapText="1"/>
      <protection locked="0"/>
    </xf>
    <xf numFmtId="0" fontId="54" fillId="0" borderId="100" xfId="0" applyNumberFormat="1" applyFont="1" applyBorder="1" applyAlignment="1" applyProtection="1">
      <alignment horizontal="left" vertical="top" wrapText="1"/>
      <protection locked="0"/>
    </xf>
    <xf numFmtId="0" fontId="54" fillId="0" borderId="0" xfId="0" applyNumberFormat="1" applyFont="1" applyBorder="1" applyAlignment="1" applyProtection="1">
      <alignment horizontal="left" vertical="top" wrapText="1"/>
      <protection locked="0"/>
    </xf>
    <xf numFmtId="0" fontId="54" fillId="0" borderId="78" xfId="0" applyNumberFormat="1" applyFont="1" applyBorder="1" applyAlignment="1" applyProtection="1">
      <alignment horizontal="left" vertical="top" wrapText="1"/>
      <protection locked="0"/>
    </xf>
    <xf numFmtId="0" fontId="54" fillId="0" borderId="101" xfId="0" applyNumberFormat="1" applyFont="1" applyBorder="1" applyAlignment="1" applyProtection="1">
      <alignment horizontal="left" vertical="top" wrapText="1"/>
      <protection locked="0"/>
    </xf>
    <xf numFmtId="0" fontId="54" fillId="0" borderId="8" xfId="0" applyNumberFormat="1" applyFont="1" applyBorder="1" applyAlignment="1" applyProtection="1">
      <alignment horizontal="left" vertical="top" wrapText="1"/>
      <protection locked="0"/>
    </xf>
    <xf numFmtId="0" fontId="54" fillId="0" borderId="102" xfId="0" applyNumberFormat="1" applyFont="1" applyBorder="1" applyAlignment="1" applyProtection="1">
      <alignment horizontal="left" vertical="top" wrapText="1"/>
      <protection locked="0"/>
    </xf>
    <xf numFmtId="0" fontId="54" fillId="0" borderId="3" xfId="0" applyFont="1" applyBorder="1" applyAlignment="1" applyProtection="1">
      <alignment horizontal="left" vertical="top" wrapText="1"/>
      <protection locked="0"/>
    </xf>
    <xf numFmtId="0" fontId="54" fillId="0" borderId="3" xfId="0" applyFont="1" applyBorder="1" applyAlignment="1" applyProtection="1">
      <alignment horizontal="left" vertical="top"/>
      <protection locked="0"/>
    </xf>
    <xf numFmtId="0" fontId="54" fillId="0" borderId="99" xfId="0" applyFont="1" applyBorder="1" applyAlignment="1" applyProtection="1">
      <alignment horizontal="left" vertical="top"/>
      <protection locked="0"/>
    </xf>
    <xf numFmtId="0" fontId="54" fillId="0" borderId="0" xfId="0" applyFont="1" applyBorder="1" applyAlignment="1" applyProtection="1">
      <alignment horizontal="left" vertical="top"/>
      <protection locked="0"/>
    </xf>
    <xf numFmtId="0" fontId="54" fillId="0" borderId="78" xfId="0" applyFont="1" applyBorder="1" applyAlignment="1" applyProtection="1">
      <alignment horizontal="left" vertical="top"/>
      <protection locked="0"/>
    </xf>
    <xf numFmtId="0" fontId="54" fillId="0" borderId="8" xfId="0" applyFont="1" applyBorder="1" applyAlignment="1" applyProtection="1">
      <alignment horizontal="left" vertical="top"/>
      <protection locked="0"/>
    </xf>
    <xf numFmtId="0" fontId="54" fillId="0" borderId="102" xfId="0" applyFont="1" applyBorder="1" applyAlignment="1" applyProtection="1">
      <alignment horizontal="left" vertical="top"/>
      <protection locked="0"/>
    </xf>
    <xf numFmtId="176" fontId="45" fillId="3" borderId="121" xfId="0" applyNumberFormat="1" applyFont="1" applyFill="1" applyBorder="1" applyAlignment="1">
      <alignment horizontal="center" vertical="center"/>
    </xf>
    <xf numFmtId="0" fontId="37" fillId="10" borderId="40" xfId="0" applyFont="1" applyFill="1" applyBorder="1" applyAlignment="1" applyProtection="1">
      <alignment horizontal="center" vertical="center"/>
    </xf>
    <xf numFmtId="0" fontId="37" fillId="10" borderId="41" xfId="0" applyFont="1" applyFill="1" applyBorder="1" applyAlignment="1" applyProtection="1">
      <alignment horizontal="center" vertical="center"/>
    </xf>
    <xf numFmtId="0" fontId="37" fillId="10" borderId="42" xfId="0" applyFont="1" applyFill="1" applyBorder="1" applyAlignment="1" applyProtection="1">
      <alignment horizontal="center" vertical="center"/>
    </xf>
    <xf numFmtId="0" fontId="37" fillId="11" borderId="97" xfId="0" applyFont="1" applyFill="1" applyBorder="1" applyAlignment="1" applyProtection="1">
      <alignment horizontal="center" vertical="center"/>
    </xf>
    <xf numFmtId="0" fontId="0" fillId="11" borderId="63" xfId="0" applyFill="1" applyBorder="1" applyAlignment="1">
      <alignment vertical="center"/>
    </xf>
    <xf numFmtId="0" fontId="0" fillId="11" borderId="65" xfId="0" applyFill="1" applyBorder="1" applyAlignment="1">
      <alignment vertical="center"/>
    </xf>
    <xf numFmtId="0" fontId="37" fillId="11" borderId="97" xfId="0" applyFont="1" applyFill="1" applyBorder="1" applyAlignment="1">
      <alignment horizontal="center" vertical="center" wrapText="1"/>
    </xf>
    <xf numFmtId="0" fontId="54" fillId="0" borderId="98" xfId="0" applyFont="1" applyBorder="1" applyAlignment="1" applyProtection="1">
      <alignment horizontal="left" vertical="top" wrapText="1"/>
      <protection locked="0"/>
    </xf>
    <xf numFmtId="0" fontId="54" fillId="0" borderId="99" xfId="0" applyFont="1" applyBorder="1" applyAlignment="1" applyProtection="1">
      <alignment horizontal="left" vertical="top" wrapText="1"/>
      <protection locked="0"/>
    </xf>
    <xf numFmtId="0" fontId="54" fillId="0" borderId="100" xfId="0" applyFont="1" applyBorder="1" applyAlignment="1" applyProtection="1">
      <alignment horizontal="left" vertical="top" wrapText="1"/>
      <protection locked="0"/>
    </xf>
    <xf numFmtId="0" fontId="54" fillId="0" borderId="0" xfId="0" applyFont="1" applyBorder="1" applyAlignment="1" applyProtection="1">
      <alignment horizontal="left" vertical="top" wrapText="1"/>
      <protection locked="0"/>
    </xf>
    <xf numFmtId="0" fontId="54" fillId="0" borderId="78" xfId="0" applyFont="1" applyBorder="1" applyAlignment="1" applyProtection="1">
      <alignment horizontal="left" vertical="top" wrapText="1"/>
      <protection locked="0"/>
    </xf>
    <xf numFmtId="0" fontId="54" fillId="0" borderId="79" xfId="0" applyFont="1" applyBorder="1" applyAlignment="1" applyProtection="1">
      <alignment horizontal="left" vertical="top" wrapText="1"/>
      <protection locked="0"/>
    </xf>
    <xf numFmtId="0" fontId="54" fillId="0" borderId="80" xfId="0" applyFont="1" applyBorder="1" applyAlignment="1" applyProtection="1">
      <alignment horizontal="left" vertical="top" wrapText="1"/>
      <protection locked="0"/>
    </xf>
    <xf numFmtId="0" fontId="54" fillId="0" borderId="84" xfId="0" applyFont="1" applyBorder="1" applyAlignment="1" applyProtection="1">
      <alignment horizontal="left" vertical="top" wrapText="1"/>
      <protection locked="0"/>
    </xf>
    <xf numFmtId="0" fontId="54" fillId="0" borderId="100" xfId="0" applyFont="1" applyBorder="1" applyAlignment="1" applyProtection="1">
      <alignment horizontal="left" vertical="top"/>
      <protection locked="0"/>
    </xf>
    <xf numFmtId="0" fontId="54" fillId="0" borderId="79" xfId="0" applyFont="1" applyBorder="1" applyAlignment="1" applyProtection="1">
      <alignment horizontal="left" vertical="top"/>
      <protection locked="0"/>
    </xf>
    <xf numFmtId="0" fontId="54" fillId="0" borderId="80" xfId="0" applyFont="1" applyBorder="1" applyAlignment="1" applyProtection="1">
      <alignment horizontal="left" vertical="top"/>
      <protection locked="0"/>
    </xf>
    <xf numFmtId="0" fontId="54" fillId="0" borderId="84" xfId="0" applyFont="1" applyBorder="1" applyAlignment="1" applyProtection="1">
      <alignment horizontal="left" vertical="top"/>
      <protection locked="0"/>
    </xf>
    <xf numFmtId="0" fontId="37" fillId="10" borderId="40" xfId="0" applyFont="1" applyFill="1" applyBorder="1" applyAlignment="1">
      <alignment horizontal="center" vertical="center" wrapText="1"/>
    </xf>
    <xf numFmtId="0" fontId="37" fillId="10" borderId="41" xfId="0" applyFont="1" applyFill="1" applyBorder="1" applyAlignment="1">
      <alignment horizontal="center" vertical="center" wrapText="1"/>
    </xf>
    <xf numFmtId="0" fontId="37" fillId="10" borderId="42" xfId="0" applyFont="1" applyFill="1" applyBorder="1" applyAlignment="1">
      <alignment horizontal="center" vertical="center" wrapText="1"/>
    </xf>
    <xf numFmtId="0" fontId="37" fillId="11" borderId="63" xfId="0" applyFont="1" applyFill="1" applyBorder="1" applyAlignment="1" applyProtection="1">
      <alignment horizontal="left" vertical="center" wrapText="1"/>
    </xf>
    <xf numFmtId="0" fontId="0" fillId="0" borderId="63" xfId="0" applyBorder="1" applyAlignment="1">
      <alignment horizontal="left" vertical="center"/>
    </xf>
    <xf numFmtId="0" fontId="37" fillId="11" borderId="3" xfId="0" applyFont="1" applyFill="1" applyBorder="1" applyAlignment="1" applyProtection="1">
      <alignment horizontal="left" vertical="center" wrapText="1"/>
    </xf>
    <xf numFmtId="0" fontId="37" fillId="11" borderId="8" xfId="0" applyFont="1" applyFill="1" applyBorder="1" applyAlignment="1" applyProtection="1">
      <alignment horizontal="left" vertical="center" wrapText="1"/>
    </xf>
    <xf numFmtId="0" fontId="37" fillId="11" borderId="4" xfId="0" applyFont="1" applyFill="1" applyBorder="1" applyAlignment="1" applyProtection="1">
      <alignment horizontal="center" vertical="center" textRotation="255" wrapText="1"/>
    </xf>
    <xf numFmtId="0" fontId="0" fillId="0" borderId="6" xfId="0" applyBorder="1" applyAlignment="1">
      <alignment vertical="center"/>
    </xf>
    <xf numFmtId="0" fontId="0" fillId="0" borderId="81" xfId="0" applyBorder="1" applyAlignment="1">
      <alignment vertical="center"/>
    </xf>
    <xf numFmtId="0" fontId="37" fillId="12" borderId="12" xfId="0" applyFont="1" applyFill="1" applyBorder="1" applyAlignment="1" applyProtection="1">
      <alignment horizontal="center" vertical="center"/>
    </xf>
    <xf numFmtId="0" fontId="0" fillId="12" borderId="13" xfId="0" applyFill="1" applyBorder="1" applyAlignment="1">
      <alignment horizontal="center" vertical="center"/>
    </xf>
    <xf numFmtId="0" fontId="0" fillId="12" borderId="103" xfId="0" applyFill="1" applyBorder="1" applyAlignment="1">
      <alignment horizontal="center" vertical="center"/>
    </xf>
    <xf numFmtId="0" fontId="37" fillId="12" borderId="51" xfId="0" applyFont="1" applyFill="1" applyBorder="1" applyAlignment="1" applyProtection="1">
      <alignment horizontal="center" vertical="center"/>
    </xf>
    <xf numFmtId="0" fontId="0" fillId="12" borderId="96" xfId="0" applyFill="1" applyBorder="1" applyAlignment="1">
      <alignment horizontal="center" vertical="center"/>
    </xf>
    <xf numFmtId="0" fontId="42" fillId="0" borderId="44" xfId="0" applyFont="1" applyBorder="1" applyAlignment="1" applyProtection="1">
      <alignment horizontal="left" vertical="center" shrinkToFit="1"/>
      <protection locked="0"/>
    </xf>
    <xf numFmtId="0" fontId="0" fillId="0" borderId="45" xfId="0" applyBorder="1" applyAlignment="1" applyProtection="1">
      <alignment horizontal="left" vertical="center" shrinkToFit="1"/>
      <protection locked="0"/>
    </xf>
    <xf numFmtId="0" fontId="0" fillId="0" borderId="104" xfId="0" applyBorder="1" applyAlignment="1" applyProtection="1">
      <alignment horizontal="left" vertical="center" shrinkToFit="1"/>
      <protection locked="0"/>
    </xf>
    <xf numFmtId="0" fontId="42" fillId="0" borderId="105" xfId="0" applyFont="1" applyBorder="1" applyAlignment="1" applyProtection="1">
      <alignment horizontal="left" vertical="center" shrinkToFit="1"/>
      <protection locked="0"/>
    </xf>
    <xf numFmtId="14" fontId="42" fillId="0" borderId="105" xfId="0" applyNumberFormat="1" applyFont="1" applyBorder="1" applyAlignment="1" applyProtection="1">
      <alignment horizontal="left" vertical="center" shrinkToFit="1"/>
      <protection locked="0"/>
    </xf>
    <xf numFmtId="0" fontId="0" fillId="0" borderId="106" xfId="0" applyBorder="1" applyAlignment="1" applyProtection="1">
      <alignment horizontal="left" vertical="center" shrinkToFit="1"/>
      <protection locked="0"/>
    </xf>
    <xf numFmtId="0" fontId="47" fillId="0" borderId="10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78" xfId="0" applyFont="1" applyFill="1" applyBorder="1" applyAlignment="1" applyProtection="1">
      <alignment horizontal="left" vertical="top" wrapText="1"/>
      <protection locked="0"/>
    </xf>
    <xf numFmtId="0" fontId="47" fillId="0" borderId="79" xfId="0" applyFont="1" applyFill="1" applyBorder="1" applyAlignment="1" applyProtection="1">
      <alignment horizontal="left" vertical="top" wrapText="1"/>
      <protection locked="0"/>
    </xf>
    <xf numFmtId="0" fontId="47" fillId="0" borderId="80" xfId="0" applyFont="1" applyFill="1" applyBorder="1" applyAlignment="1" applyProtection="1">
      <alignment horizontal="left" vertical="top" wrapText="1"/>
      <protection locked="0"/>
    </xf>
    <xf numFmtId="0" fontId="47" fillId="0" borderId="84" xfId="0" applyFont="1" applyFill="1" applyBorder="1" applyAlignment="1" applyProtection="1">
      <alignment horizontal="left" vertical="top" wrapText="1"/>
      <protection locked="0"/>
    </xf>
    <xf numFmtId="0" fontId="42" fillId="0" borderId="107" xfId="0" applyFont="1" applyBorder="1" applyAlignment="1" applyProtection="1">
      <alignment horizontal="left" vertical="center" shrinkToFit="1"/>
      <protection locked="0"/>
    </xf>
    <xf numFmtId="0" fontId="0" fillId="0" borderId="108" xfId="0" applyBorder="1" applyAlignment="1" applyProtection="1">
      <alignment horizontal="left" vertical="center" shrinkToFit="1"/>
      <protection locked="0"/>
    </xf>
    <xf numFmtId="0" fontId="0" fillId="0" borderId="109" xfId="0" applyBorder="1" applyAlignment="1" applyProtection="1">
      <alignment horizontal="left" vertical="center" shrinkToFit="1"/>
      <protection locked="0"/>
    </xf>
    <xf numFmtId="0" fontId="42" fillId="0" borderId="110" xfId="0" applyFont="1" applyBorder="1" applyAlignment="1" applyProtection="1">
      <alignment horizontal="left" vertical="center" shrinkToFit="1"/>
      <protection locked="0"/>
    </xf>
    <xf numFmtId="0" fontId="0" fillId="0" borderId="111" xfId="0" applyBorder="1" applyAlignment="1" applyProtection="1">
      <alignment horizontal="left" vertical="center" shrinkToFit="1"/>
      <protection locked="0"/>
    </xf>
    <xf numFmtId="0" fontId="42" fillId="0" borderId="112" xfId="0" applyFont="1" applyBorder="1" applyAlignment="1" applyProtection="1">
      <alignment horizontal="left" vertical="center" shrinkToFit="1"/>
      <protection locked="0"/>
    </xf>
    <xf numFmtId="0" fontId="0" fillId="0" borderId="113" xfId="0" applyBorder="1" applyAlignment="1" applyProtection="1">
      <alignment horizontal="left" vertical="center" shrinkToFit="1"/>
      <protection locked="0"/>
    </xf>
    <xf numFmtId="0" fontId="0" fillId="0" borderId="114" xfId="0" applyBorder="1" applyAlignment="1" applyProtection="1">
      <alignment horizontal="left" vertical="center" shrinkToFit="1"/>
      <protection locked="0"/>
    </xf>
    <xf numFmtId="0" fontId="42" fillId="0" borderId="115" xfId="0" applyFont="1" applyBorder="1" applyAlignment="1" applyProtection="1">
      <alignment horizontal="left" vertical="center" shrinkToFit="1"/>
      <protection locked="0"/>
    </xf>
    <xf numFmtId="0" fontId="0" fillId="0" borderId="116" xfId="0" applyBorder="1" applyAlignment="1" applyProtection="1">
      <alignment horizontal="left" vertical="center" shrinkToFit="1"/>
      <protection locked="0"/>
    </xf>
    <xf numFmtId="0" fontId="26" fillId="14" borderId="12" xfId="0" applyFont="1" applyFill="1" applyBorder="1" applyAlignment="1">
      <alignment horizontal="center" vertical="center"/>
    </xf>
    <xf numFmtId="0" fontId="26" fillId="14" borderId="10" xfId="0" applyFont="1" applyFill="1" applyBorder="1" applyAlignment="1">
      <alignment horizontal="center" vertical="center"/>
    </xf>
    <xf numFmtId="0" fontId="26" fillId="6" borderId="12" xfId="0" applyFont="1" applyFill="1" applyBorder="1" applyAlignment="1">
      <alignment horizontal="center" vertical="center"/>
    </xf>
    <xf numFmtId="0" fontId="26" fillId="6" borderId="13" xfId="0" applyFont="1" applyFill="1" applyBorder="1" applyAlignment="1">
      <alignment horizontal="center" vertical="center"/>
    </xf>
    <xf numFmtId="0" fontId="26" fillId="6" borderId="10" xfId="0" applyFont="1" applyFill="1" applyBorder="1" applyAlignment="1">
      <alignment horizontal="center" vertical="center"/>
    </xf>
    <xf numFmtId="49" fontId="26" fillId="18" borderId="1" xfId="0" applyNumberFormat="1" applyFont="1" applyFill="1" applyBorder="1" applyAlignment="1">
      <alignment horizontal="center" vertical="center"/>
    </xf>
    <xf numFmtId="0" fontId="26" fillId="18" borderId="1"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10" xfId="0" applyFont="1" applyFill="1" applyBorder="1" applyAlignment="1">
      <alignment horizontal="center" vertical="center"/>
    </xf>
    <xf numFmtId="0" fontId="26" fillId="14" borderId="1" xfId="0" applyFont="1" applyFill="1" applyBorder="1" applyAlignment="1">
      <alignment horizontal="center" vertical="center"/>
    </xf>
    <xf numFmtId="0" fontId="29" fillId="0" borderId="1" xfId="0" applyFont="1" applyBorder="1" applyAlignment="1">
      <alignment horizontal="center" vertical="center" wrapText="1"/>
    </xf>
    <xf numFmtId="0" fontId="13"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xf>
    <xf numFmtId="0" fontId="26" fillId="6" borderId="1" xfId="0" applyFont="1" applyFill="1" applyBorder="1" applyAlignment="1">
      <alignment horizontal="center" vertical="center"/>
    </xf>
  </cellXfs>
  <cellStyles count="1">
    <cellStyle name="標準" xfId="0" builtinId="0"/>
  </cellStyles>
  <dxfs count="177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solid">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CC"/>
        </patternFill>
      </fill>
    </dxf>
    <dxf>
      <fill>
        <patternFill>
          <bgColor theme="0"/>
        </patternFill>
      </fill>
    </dxf>
    <dxf>
      <fill>
        <patternFill>
          <bgColor rgb="FFFF0000"/>
        </patternFill>
      </fill>
    </dxf>
    <dxf>
      <fill>
        <patternFill>
          <bgColor theme="0"/>
        </patternFill>
      </fill>
    </dxf>
    <dxf>
      <fill>
        <patternFill patternType="none">
          <bgColor auto="1"/>
        </patternFill>
      </fill>
    </dxf>
    <dxf>
      <fill>
        <patternFill>
          <bgColor rgb="FFFF0000"/>
        </patternFill>
      </fill>
    </dxf>
    <dxf>
      <fill>
        <patternFill>
          <bgColor theme="9" tint="0.59996337778862885"/>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bgColor rgb="FFFFFFCC"/>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0000"/>
        </patternFill>
      </fill>
    </dxf>
    <dxf>
      <fill>
        <patternFill>
          <bgColor theme="9" tint="0.59996337778862885"/>
        </patternFill>
      </fill>
    </dxf>
    <dxf>
      <fill>
        <patternFill patternType="solid">
          <bgColor theme="0"/>
        </patternFill>
      </fill>
    </dxf>
    <dxf>
      <fill>
        <patternFill patternType="none">
          <bgColor auto="1"/>
        </patternFill>
      </fill>
    </dxf>
    <dxf>
      <fill>
        <patternFill>
          <bgColor rgb="FFFF0000"/>
        </patternFill>
      </fill>
    </dxf>
    <dxf>
      <fill>
        <patternFill>
          <bgColor theme="9" tint="0.59996337778862885"/>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EFFE7"/>
      <color rgb="FF000099"/>
      <color rgb="FFFFCCCC"/>
      <color rgb="FF006600"/>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12700</xdr:colOff>
      <xdr:row>2</xdr:row>
      <xdr:rowOff>152400</xdr:rowOff>
    </xdr:from>
    <xdr:to>
      <xdr:col>12</xdr:col>
      <xdr:colOff>12700</xdr:colOff>
      <xdr:row>2</xdr:row>
      <xdr:rowOff>152400</xdr:rowOff>
    </xdr:to>
    <xdr:cxnSp macro="">
      <xdr:nvCxnSpPr>
        <xdr:cNvPr id="2" name="直線矢印コネクタ 1">
          <a:extLst>
            <a:ext uri="{FF2B5EF4-FFF2-40B4-BE49-F238E27FC236}">
              <a16:creationId xmlns:a16="http://schemas.microsoft.com/office/drawing/2014/main" id="{F34E5A0C-C403-468F-95A3-32229CF87CED}"/>
            </a:ext>
          </a:extLst>
        </xdr:cNvPr>
        <xdr:cNvCxnSpPr/>
      </xdr:nvCxnSpPr>
      <xdr:spPr>
        <a:xfrm>
          <a:off x="3051175" y="504825"/>
          <a:ext cx="276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152400</xdr:colOff>
      <xdr:row>37</xdr:row>
      <xdr:rowOff>142875</xdr:rowOff>
    </xdr:from>
    <xdr:to>
      <xdr:col>12</xdr:col>
      <xdr:colOff>197816</xdr:colOff>
      <xdr:row>39</xdr:row>
      <xdr:rowOff>106155</xdr:rowOff>
    </xdr:to>
    <xdr:cxnSp macro="">
      <xdr:nvCxnSpPr>
        <xdr:cNvPr id="4" name="直線矢印コネクタ 3">
          <a:extLst>
            <a:ext uri="{FF2B5EF4-FFF2-40B4-BE49-F238E27FC236}">
              <a16:creationId xmlns:a16="http://schemas.microsoft.com/office/drawing/2014/main" id="{DFC62658-23F6-4495-9C42-4A33F0DB0F84}"/>
            </a:ext>
          </a:extLst>
        </xdr:cNvPr>
        <xdr:cNvCxnSpPr/>
      </xdr:nvCxnSpPr>
      <xdr:spPr>
        <a:xfrm flipV="1">
          <a:off x="2286000" y="7010400"/>
          <a:ext cx="226391" cy="2871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3</xdr:row>
      <xdr:rowOff>142875</xdr:rowOff>
    </xdr:from>
    <xdr:to>
      <xdr:col>11</xdr:col>
      <xdr:colOff>219075</xdr:colOff>
      <xdr:row>4</xdr:row>
      <xdr:rowOff>0</xdr:rowOff>
    </xdr:to>
    <xdr:cxnSp macro="">
      <xdr:nvCxnSpPr>
        <xdr:cNvPr id="2" name="直線矢印コネクタ 1">
          <a:extLst>
            <a:ext uri="{FF2B5EF4-FFF2-40B4-BE49-F238E27FC236}">
              <a16:creationId xmlns:a16="http://schemas.microsoft.com/office/drawing/2014/main" id="{E0D9375F-B630-40A9-B401-E9752F668D03}"/>
            </a:ext>
          </a:extLst>
        </xdr:cNvPr>
        <xdr:cNvCxnSpPr/>
      </xdr:nvCxnSpPr>
      <xdr:spPr>
        <a:xfrm>
          <a:off x="3581400" y="923925"/>
          <a:ext cx="200025"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160805</xdr:colOff>
      <xdr:row>15</xdr:row>
      <xdr:rowOff>155762</xdr:rowOff>
    </xdr:from>
    <xdr:to>
      <xdr:col>18</xdr:col>
      <xdr:colOff>284629</xdr:colOff>
      <xdr:row>22</xdr:row>
      <xdr:rowOff>29135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114180" y="2765612"/>
          <a:ext cx="2933699" cy="1073523"/>
        </a:xfrm>
        <a:prstGeom prst="wedgeRectCallout">
          <a:avLst>
            <a:gd name="adj1" fmla="val -55233"/>
            <a:gd name="adj2" fmla="val 18883"/>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〇：設定可能</a:t>
          </a:r>
          <a:endParaRPr kumimoji="1" lang="en-US" altLang="ja-JP" sz="1100">
            <a:solidFill>
              <a:sysClr val="windowText" lastClr="000000"/>
            </a:solidFill>
          </a:endParaRPr>
        </a:p>
        <a:p>
          <a:pPr algn="l"/>
          <a:r>
            <a:rPr kumimoji="1" lang="en-US" altLang="ja-JP" sz="1100" baseline="0">
              <a:solidFill>
                <a:sysClr val="windowText" lastClr="000000"/>
              </a:solidFill>
            </a:rPr>
            <a:t> -  </a:t>
          </a:r>
          <a:r>
            <a:rPr kumimoji="1" lang="ja-JP" altLang="en-US" sz="1100" baseline="0">
              <a:solidFill>
                <a:sysClr val="windowText" lastClr="000000"/>
              </a:solidFill>
            </a:rPr>
            <a:t>：設定可能だが今回募集なし</a:t>
          </a:r>
          <a:endParaRPr kumimoji="1" lang="ja-JP" altLang="en-US" sz="1100">
            <a:solidFill>
              <a:sysClr val="windowText" lastClr="000000"/>
            </a:solidFill>
          </a:endParaRPr>
        </a:p>
      </xdr:txBody>
    </xdr:sp>
    <xdr:clientData/>
  </xdr:twoCellAnchor>
  <xdr:twoCellAnchor>
    <xdr:from>
      <xdr:col>31</xdr:col>
      <xdr:colOff>224119</xdr:colOff>
      <xdr:row>47</xdr:row>
      <xdr:rowOff>44822</xdr:rowOff>
    </xdr:from>
    <xdr:to>
      <xdr:col>36</xdr:col>
      <xdr:colOff>224119</xdr:colOff>
      <xdr:row>53</xdr:row>
      <xdr:rowOff>89646</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8474019" y="8102972"/>
          <a:ext cx="3133725" cy="1073524"/>
        </a:xfrm>
        <a:prstGeom prst="wedgeRectCallout">
          <a:avLst>
            <a:gd name="adj1" fmla="val -35633"/>
            <a:gd name="adj2" fmla="val 63564"/>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〇：すべて可能</a:t>
          </a:r>
          <a:endParaRPr kumimoji="1" lang="en-US" altLang="ja-JP" sz="1100">
            <a:solidFill>
              <a:sysClr val="windowText" lastClr="000000"/>
            </a:solidFill>
          </a:endParaRPr>
        </a:p>
        <a:p>
          <a:r>
            <a:rPr kumimoji="1" lang="ja-JP" altLang="en-US" sz="1100" baseline="0">
              <a:solidFill>
                <a:sysClr val="windowText" lastClr="000000"/>
              </a:solidFill>
            </a:rPr>
            <a:t>◎：スペシャリストのみ可能</a:t>
          </a:r>
          <a:endParaRPr kumimoji="1" lang="en-US" altLang="ja-JP" sz="1100" baseline="0">
            <a:solidFill>
              <a:sysClr val="windowText" lastClr="000000"/>
            </a:solidFill>
          </a:endParaRPr>
        </a:p>
        <a:p>
          <a:r>
            <a:rPr kumimoji="1" lang="ja-JP" altLang="en-US" sz="1100" baseline="0">
              <a:solidFill>
                <a:sysClr val="windowText" lastClr="000000"/>
              </a:solidFill>
              <a:effectLst/>
            </a:rPr>
            <a:t>△：スペシャリスト以外可能</a:t>
          </a:r>
          <a:endParaRPr kumimoji="1" lang="en-US" altLang="ja-JP" sz="1100" baseline="0">
            <a:solidFill>
              <a:sysClr val="windowText" lastClr="000000"/>
            </a:solidFill>
            <a:effectLst/>
          </a:endParaRPr>
        </a:p>
      </xdr:txBody>
    </xdr:sp>
    <xdr:clientData/>
  </xdr:twoCellAnchor>
  <xdr:twoCellAnchor>
    <xdr:from>
      <xdr:col>14</xdr:col>
      <xdr:colOff>363070</xdr:colOff>
      <xdr:row>1</xdr:row>
      <xdr:rowOff>30817</xdr:rowOff>
    </xdr:from>
    <xdr:to>
      <xdr:col>18</xdr:col>
      <xdr:colOff>414618</xdr:colOff>
      <xdr:row>8</xdr:row>
      <xdr:rowOff>100853</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8878420" y="202267"/>
          <a:ext cx="2299448" cy="1270186"/>
        </a:xfrm>
        <a:prstGeom prst="wedgeRectCallout">
          <a:avLst>
            <a:gd name="adj1" fmla="val 84825"/>
            <a:gd name="adj2" fmla="val -33779"/>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志願区分</a:t>
          </a:r>
          <a:endParaRPr kumimoji="1" lang="en-US" altLang="ja-JP" sz="1100">
            <a:solidFill>
              <a:sysClr val="windowText" lastClr="000000"/>
            </a:solidFill>
          </a:endParaRPr>
        </a:p>
        <a:p>
          <a:pPr algn="l"/>
          <a:r>
            <a:rPr kumimoji="1" lang="en-US" altLang="ja-JP" sz="1100">
              <a:solidFill>
                <a:sysClr val="windowText" lastClr="000000"/>
              </a:solidFill>
            </a:rPr>
            <a:t>4  </a:t>
          </a:r>
          <a:r>
            <a:rPr kumimoji="1" lang="en-US" altLang="ja-JP" sz="1100" baseline="0">
              <a:solidFill>
                <a:sysClr val="windowText" lastClr="000000"/>
              </a:solidFill>
            </a:rPr>
            <a:t> </a:t>
          </a:r>
          <a:r>
            <a:rPr kumimoji="1" lang="ja-JP" altLang="en-US" sz="1100" baseline="0">
              <a:solidFill>
                <a:sysClr val="windowText" lastClr="000000"/>
              </a:solidFill>
            </a:rPr>
            <a:t>一般採用枠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9   </a:t>
          </a:r>
          <a:r>
            <a:rPr kumimoji="1" lang="ja-JP" altLang="en-US" sz="1100" baseline="0">
              <a:solidFill>
                <a:sysClr val="windowText" lastClr="000000"/>
              </a:solidFill>
            </a:rPr>
            <a:t>北部採用枠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14 </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a:p>
          <a:pPr algn="l"/>
          <a:r>
            <a:rPr kumimoji="1" lang="en-US" altLang="ja-JP" sz="1100" baseline="0">
              <a:solidFill>
                <a:sysClr val="windowText" lastClr="000000"/>
              </a:solidFill>
            </a:rPr>
            <a:t>99 </a:t>
          </a:r>
          <a:r>
            <a:rPr kumimoji="1" lang="ja-JP" altLang="en-US" sz="1100" baseline="0">
              <a:solidFill>
                <a:sysClr val="windowText" lastClr="000000"/>
              </a:solidFill>
            </a:rPr>
            <a:t>北部採用枠</a:t>
          </a:r>
          <a:r>
            <a:rPr kumimoji="1" lang="en-US" altLang="ja-JP" sz="1100" baseline="0">
              <a:solidFill>
                <a:sysClr val="windowText" lastClr="000000"/>
              </a:solidFill>
            </a:rPr>
            <a:t>+</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xdr:txBody>
    </xdr:sp>
    <xdr:clientData/>
  </xdr:twoCellAnchor>
  <xdr:twoCellAnchor>
    <xdr:from>
      <xdr:col>21</xdr:col>
      <xdr:colOff>560293</xdr:colOff>
      <xdr:row>8</xdr:row>
      <xdr:rowOff>142875</xdr:rowOff>
    </xdr:from>
    <xdr:to>
      <xdr:col>26</xdr:col>
      <xdr:colOff>482412</xdr:colOff>
      <xdr:row>18</xdr:row>
      <xdr:rowOff>5043</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3133293" y="1552575"/>
          <a:ext cx="2731994" cy="1576668"/>
        </a:xfrm>
        <a:prstGeom prst="wedgeRectCallout">
          <a:avLst>
            <a:gd name="adj1" fmla="val -104001"/>
            <a:gd name="adj2" fmla="val -77002"/>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免除区分</a:t>
          </a:r>
          <a:endParaRPr kumimoji="1" lang="en-US" altLang="ja-JP" sz="1100">
            <a:solidFill>
              <a:sysClr val="windowText" lastClr="000000"/>
            </a:solidFill>
          </a:endParaRPr>
        </a:p>
        <a:p>
          <a:pPr algn="l"/>
          <a:r>
            <a:rPr kumimoji="1" lang="en-US" altLang="ja-JP" sz="1100">
              <a:solidFill>
                <a:sysClr val="windowText" lastClr="000000"/>
              </a:solidFill>
            </a:rPr>
            <a:t>1  </a:t>
          </a:r>
          <a:r>
            <a:rPr kumimoji="1" lang="en-US" altLang="ja-JP" sz="1100" baseline="0">
              <a:solidFill>
                <a:sysClr val="windowText" lastClr="000000"/>
              </a:solidFill>
            </a:rPr>
            <a:t> </a:t>
          </a:r>
          <a:r>
            <a:rPr kumimoji="1" lang="ja-JP" altLang="en-US" sz="1100" baseline="0">
              <a:solidFill>
                <a:sysClr val="windowText" lastClr="000000"/>
              </a:solidFill>
            </a:rPr>
            <a:t>前年度１次合格</a:t>
          </a:r>
          <a:endParaRPr kumimoji="1" lang="en-US" altLang="ja-JP" sz="1100" baseline="0">
            <a:solidFill>
              <a:sysClr val="windowText" lastClr="000000"/>
            </a:solidFill>
          </a:endParaRPr>
        </a:p>
        <a:p>
          <a:pPr algn="l"/>
          <a:r>
            <a:rPr kumimoji="1" lang="en-US" altLang="ja-JP" sz="1100" baseline="0">
              <a:solidFill>
                <a:sysClr val="windowText" lastClr="000000"/>
              </a:solidFill>
            </a:rPr>
            <a:t>2   </a:t>
          </a:r>
          <a:r>
            <a:rPr kumimoji="1" lang="ja-JP" altLang="en-US" sz="1100" baseline="0">
              <a:solidFill>
                <a:sysClr val="windowText" lastClr="000000"/>
              </a:solidFill>
            </a:rPr>
            <a:t>大学推薦特別選考</a:t>
          </a:r>
          <a:endParaRPr kumimoji="1" lang="en-US" altLang="ja-JP" sz="1100" baseline="0">
            <a:solidFill>
              <a:sysClr val="windowText" lastClr="000000"/>
            </a:solidFill>
          </a:endParaRPr>
        </a:p>
        <a:p>
          <a:pPr algn="l"/>
          <a:r>
            <a:rPr kumimoji="1" lang="en-US" altLang="ja-JP" sz="1100" baseline="0">
              <a:solidFill>
                <a:sysClr val="windowText" lastClr="000000"/>
              </a:solidFill>
            </a:rPr>
            <a:t>3 </a:t>
          </a:r>
          <a:r>
            <a:rPr kumimoji="1" lang="ja-JP" altLang="en-US" sz="1100" baseline="0">
              <a:solidFill>
                <a:sysClr val="windowText" lastClr="000000"/>
              </a:solidFill>
            </a:rPr>
            <a:t>中・高外国語（英語）</a:t>
          </a:r>
          <a:endParaRPr kumimoji="1" lang="en-US" altLang="ja-JP" sz="1100" baseline="0">
            <a:solidFill>
              <a:sysClr val="windowText" lastClr="000000"/>
            </a:solidFill>
          </a:endParaRPr>
        </a:p>
        <a:p>
          <a:pPr algn="l"/>
          <a:r>
            <a:rPr kumimoji="1" lang="en-US" altLang="ja-JP" sz="1100" baseline="0">
              <a:solidFill>
                <a:sysClr val="windowText" lastClr="000000"/>
              </a:solidFill>
            </a:rPr>
            <a:t>4 </a:t>
          </a:r>
          <a:r>
            <a:rPr kumimoji="1" lang="ja-JP" altLang="en-US" sz="1100" baseline="0">
              <a:solidFill>
                <a:sysClr val="windowText" lastClr="000000"/>
              </a:solidFill>
            </a:rPr>
            <a:t>京都府内講師等特例（京都市立除く）</a:t>
          </a:r>
          <a:endParaRPr kumimoji="1" lang="en-US" altLang="ja-JP" sz="1100" baseline="0">
            <a:solidFill>
              <a:sysClr val="windowText" lastClr="000000"/>
            </a:solidFill>
          </a:endParaRPr>
        </a:p>
        <a:p>
          <a:pPr algn="l"/>
          <a:r>
            <a:rPr kumimoji="1" lang="en-US" altLang="ja-JP" sz="1100" baseline="0">
              <a:solidFill>
                <a:sysClr val="windowText" lastClr="000000"/>
              </a:solidFill>
            </a:rPr>
            <a:t>5 </a:t>
          </a:r>
          <a:r>
            <a:rPr kumimoji="1" lang="ja-JP" altLang="en-US" sz="1100" baseline="0">
              <a:solidFill>
                <a:sysClr val="windowText" lastClr="000000"/>
              </a:solidFill>
            </a:rPr>
            <a:t>他府県現職</a:t>
          </a:r>
          <a:endParaRPr kumimoji="1" lang="en-US" altLang="ja-JP" sz="1100" baseline="0">
            <a:solidFill>
              <a:sysClr val="windowText" lastClr="000000"/>
            </a:solidFill>
          </a:endParaRPr>
        </a:p>
        <a:p>
          <a:pPr algn="l"/>
          <a:r>
            <a:rPr kumimoji="1" lang="en-US" altLang="ja-JP" sz="1100" baseline="0">
              <a:solidFill>
                <a:sysClr val="windowText" lastClr="000000"/>
              </a:solidFill>
            </a:rPr>
            <a:t>0 </a:t>
          </a:r>
          <a:r>
            <a:rPr kumimoji="1" lang="ja-JP" altLang="en-US" sz="1100" baseline="0">
              <a:solidFill>
                <a:sysClr val="windowText" lastClr="000000"/>
              </a:solidFill>
            </a:rPr>
            <a:t>希望しない</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8"/>
  <sheetViews>
    <sheetView showGridLines="0" tabSelected="1" view="pageBreakPreview" zoomScaleNormal="100" zoomScaleSheetLayoutView="100" workbookViewId="0">
      <selection activeCell="Q8" sqref="Q8"/>
    </sheetView>
  </sheetViews>
  <sheetFormatPr defaultRowHeight="11.25" x14ac:dyDescent="0.15"/>
  <cols>
    <col min="1" max="31" width="3.625" style="68" customWidth="1"/>
    <col min="32" max="36" width="2.75" style="68" customWidth="1"/>
    <col min="37" max="16384" width="9" style="68"/>
  </cols>
  <sheetData>
    <row r="1" spans="1:31" s="118" customFormat="1" ht="20.25" customHeight="1" x14ac:dyDescent="0.15">
      <c r="A1" s="395" t="str">
        <f>DBCS(TEXT(VALUE_APPOINTMENTYEAR,"ggge年度"))&amp;"　京都府公立学校教員採用選考試験　志願書Ⅰ"</f>
        <v>令和７年度　京都府公立学校教員採用選考試験　志願書Ⅰ</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row>
    <row r="2" spans="1:31" ht="17.25" customHeight="1" x14ac:dyDescent="0.15">
      <c r="A2" s="291"/>
      <c r="B2" s="291"/>
      <c r="C2" s="291"/>
      <c r="D2" s="291"/>
      <c r="E2" s="291"/>
      <c r="F2" s="291"/>
      <c r="G2" s="291"/>
      <c r="H2" s="291"/>
      <c r="I2" s="291"/>
      <c r="J2" s="291"/>
      <c r="K2" s="291"/>
      <c r="L2" s="291"/>
      <c r="M2" s="291"/>
      <c r="N2" s="291"/>
      <c r="O2" s="291"/>
      <c r="P2" s="291"/>
      <c r="Q2" s="291"/>
      <c r="R2" s="291"/>
      <c r="S2" s="291"/>
      <c r="T2" s="291"/>
      <c r="U2" s="291"/>
      <c r="V2" s="290" t="s">
        <v>993</v>
      </c>
      <c r="W2" s="290"/>
      <c r="X2" s="290"/>
      <c r="Y2" s="289"/>
      <c r="Z2" s="289"/>
      <c r="AA2" s="289"/>
      <c r="AB2" s="290" t="s">
        <v>994</v>
      </c>
      <c r="AC2" s="290"/>
      <c r="AD2" s="290"/>
      <c r="AE2" s="290"/>
    </row>
    <row r="3" spans="1:31" ht="20.25" customHeight="1" x14ac:dyDescent="0.15">
      <c r="A3" s="399" t="s">
        <v>0</v>
      </c>
      <c r="B3" s="208">
        <v>1</v>
      </c>
      <c r="C3" s="294" t="s">
        <v>34</v>
      </c>
      <c r="D3" s="295"/>
      <c r="E3" s="295"/>
      <c r="F3" s="295"/>
      <c r="G3" s="295"/>
      <c r="H3" s="295"/>
      <c r="I3" s="295"/>
      <c r="J3" s="292"/>
      <c r="K3" s="293"/>
      <c r="L3" s="119"/>
      <c r="M3" s="218" t="s">
        <v>1047</v>
      </c>
      <c r="N3" s="218"/>
      <c r="O3" s="218"/>
      <c r="P3" s="185"/>
      <c r="Q3" s="238" t="s">
        <v>41</v>
      </c>
      <c r="R3" s="249" t="s">
        <v>1037</v>
      </c>
      <c r="S3" s="249"/>
      <c r="T3" s="245" t="s">
        <v>49</v>
      </c>
      <c r="U3" s="245"/>
      <c r="V3" s="247"/>
      <c r="W3" s="247"/>
      <c r="X3" s="245" t="s">
        <v>51</v>
      </c>
      <c r="Y3" s="245"/>
      <c r="Z3" s="241"/>
      <c r="AA3" s="241"/>
      <c r="AB3" s="243" t="s">
        <v>72</v>
      </c>
      <c r="AC3" s="243"/>
      <c r="AD3" s="241"/>
      <c r="AE3" s="241"/>
    </row>
    <row r="4" spans="1:31" ht="20.25" customHeight="1" x14ac:dyDescent="0.15">
      <c r="A4" s="399"/>
      <c r="B4" s="208">
        <v>2</v>
      </c>
      <c r="C4" s="294" t="s">
        <v>1020</v>
      </c>
      <c r="D4" s="295"/>
      <c r="E4" s="295"/>
      <c r="F4" s="295"/>
      <c r="G4" s="295"/>
      <c r="H4" s="295"/>
      <c r="I4" s="296"/>
      <c r="J4" s="292"/>
      <c r="K4" s="293"/>
      <c r="L4" s="119"/>
      <c r="M4" s="218"/>
      <c r="N4" s="218"/>
      <c r="O4" s="218"/>
      <c r="P4" s="185"/>
      <c r="Q4" s="239"/>
      <c r="R4" s="250"/>
      <c r="S4" s="250"/>
      <c r="T4" s="246"/>
      <c r="U4" s="246"/>
      <c r="V4" s="248"/>
      <c r="W4" s="248"/>
      <c r="X4" s="246"/>
      <c r="Y4" s="246"/>
      <c r="Z4" s="242"/>
      <c r="AA4" s="242"/>
      <c r="AB4" s="244"/>
      <c r="AC4" s="244"/>
      <c r="AD4" s="242"/>
      <c r="AE4" s="242"/>
    </row>
    <row r="5" spans="1:31" ht="20.25" customHeight="1" x14ac:dyDescent="0.15">
      <c r="A5" s="399"/>
      <c r="B5" s="208">
        <v>3</v>
      </c>
      <c r="C5" s="294" t="s">
        <v>4</v>
      </c>
      <c r="D5" s="295"/>
      <c r="E5" s="295"/>
      <c r="F5" s="295"/>
      <c r="G5" s="295"/>
      <c r="H5" s="295"/>
      <c r="I5" s="295"/>
      <c r="J5" s="292"/>
      <c r="K5" s="293"/>
      <c r="L5" s="119"/>
      <c r="M5" s="227"/>
      <c r="N5" s="227"/>
      <c r="O5" s="227"/>
      <c r="P5" s="185"/>
      <c r="Q5" s="239"/>
      <c r="R5" s="261" t="s">
        <v>50</v>
      </c>
      <c r="S5" s="262"/>
      <c r="T5" s="262"/>
      <c r="U5" s="262"/>
      <c r="V5" s="262"/>
      <c r="W5" s="262"/>
      <c r="X5" s="263"/>
      <c r="Y5" s="259" t="s">
        <v>70</v>
      </c>
      <c r="Z5" s="259"/>
      <c r="AA5" s="259"/>
      <c r="AB5" s="259"/>
      <c r="AC5" s="259"/>
      <c r="AD5" s="259"/>
      <c r="AE5" s="260"/>
    </row>
    <row r="6" spans="1:31" ht="20.25" customHeight="1" x14ac:dyDescent="0.15">
      <c r="A6" s="399"/>
      <c r="B6" s="208">
        <v>4</v>
      </c>
      <c r="C6" s="294" t="s">
        <v>1021</v>
      </c>
      <c r="D6" s="295"/>
      <c r="E6" s="295"/>
      <c r="F6" s="295"/>
      <c r="G6" s="295"/>
      <c r="H6" s="295"/>
      <c r="I6" s="295"/>
      <c r="J6" s="292"/>
      <c r="K6" s="293"/>
      <c r="L6" s="119"/>
      <c r="M6" s="187"/>
      <c r="N6" s="186"/>
      <c r="O6" s="119"/>
      <c r="P6" s="119"/>
      <c r="Q6" s="239"/>
      <c r="R6" s="236" t="s">
        <v>1048</v>
      </c>
      <c r="S6" s="228"/>
      <c r="T6" s="229"/>
      <c r="U6" s="232"/>
      <c r="V6" s="229"/>
      <c r="W6" s="232"/>
      <c r="X6" s="234"/>
      <c r="Y6" s="236" t="s">
        <v>1048</v>
      </c>
      <c r="Z6" s="251"/>
      <c r="AA6" s="252"/>
      <c r="AB6" s="255"/>
      <c r="AC6" s="252"/>
      <c r="AD6" s="255"/>
      <c r="AE6" s="257"/>
    </row>
    <row r="7" spans="1:31" ht="20.25" customHeight="1" x14ac:dyDescent="0.15">
      <c r="A7" s="399"/>
      <c r="B7" s="208">
        <v>5</v>
      </c>
      <c r="C7" s="294" t="s">
        <v>5</v>
      </c>
      <c r="D7" s="295"/>
      <c r="E7" s="295"/>
      <c r="F7" s="295"/>
      <c r="G7" s="295"/>
      <c r="H7" s="295"/>
      <c r="I7" s="295"/>
      <c r="J7" s="292"/>
      <c r="K7" s="293"/>
      <c r="L7" s="119"/>
      <c r="M7" s="187"/>
      <c r="N7" s="186"/>
      <c r="O7" s="119"/>
      <c r="P7" s="119"/>
      <c r="Q7" s="240"/>
      <c r="R7" s="237"/>
      <c r="S7" s="230"/>
      <c r="T7" s="231"/>
      <c r="U7" s="233"/>
      <c r="V7" s="231"/>
      <c r="W7" s="233"/>
      <c r="X7" s="235"/>
      <c r="Y7" s="237"/>
      <c r="Z7" s="253"/>
      <c r="AA7" s="254"/>
      <c r="AB7" s="256"/>
      <c r="AC7" s="254"/>
      <c r="AD7" s="256"/>
      <c r="AE7" s="258"/>
    </row>
    <row r="8" spans="1:31" ht="20.25" customHeight="1" x14ac:dyDescent="0.15">
      <c r="A8" s="399"/>
      <c r="B8" s="208">
        <v>6</v>
      </c>
      <c r="C8" s="396" t="s">
        <v>932</v>
      </c>
      <c r="D8" s="397"/>
      <c r="E8" s="397"/>
      <c r="F8" s="397"/>
      <c r="G8" s="397"/>
      <c r="H8" s="397"/>
      <c r="I8" s="398"/>
      <c r="J8" s="292"/>
      <c r="K8" s="293"/>
      <c r="L8" s="119"/>
      <c r="M8" s="188"/>
      <c r="N8" s="189"/>
      <c r="O8" s="189"/>
      <c r="P8" s="189"/>
      <c r="Q8" s="188"/>
      <c r="R8" s="214"/>
      <c r="S8" s="215"/>
      <c r="T8" s="215"/>
      <c r="U8" s="215"/>
      <c r="V8" s="215"/>
      <c r="W8" s="215"/>
      <c r="X8" s="215"/>
      <c r="Y8" s="214"/>
      <c r="Z8" s="215"/>
      <c r="AA8" s="215"/>
      <c r="AB8" s="215"/>
      <c r="AC8" s="215"/>
      <c r="AD8" s="215"/>
      <c r="AE8" s="215"/>
    </row>
    <row r="9" spans="1:31" ht="6.75" customHeight="1" x14ac:dyDescent="0.15">
      <c r="A9" s="120"/>
      <c r="B9" s="211"/>
      <c r="C9" s="121"/>
      <c r="D9" s="121"/>
      <c r="E9" s="121"/>
      <c r="F9" s="121"/>
      <c r="G9" s="121"/>
      <c r="H9" s="121"/>
      <c r="I9" s="121"/>
      <c r="J9" s="122"/>
      <c r="K9" s="123"/>
      <c r="L9" s="119"/>
      <c r="M9" s="120"/>
      <c r="N9" s="211"/>
      <c r="O9" s="211"/>
      <c r="P9" s="211"/>
      <c r="Q9" s="124"/>
      <c r="R9" s="124"/>
      <c r="S9" s="124"/>
      <c r="T9" s="124"/>
      <c r="U9" s="124"/>
      <c r="V9" s="124"/>
      <c r="W9" s="8"/>
      <c r="X9" s="8"/>
      <c r="Y9" s="8"/>
      <c r="Z9" s="125"/>
      <c r="AA9" s="125"/>
      <c r="AB9" s="125"/>
      <c r="AC9" s="125"/>
      <c r="AD9" s="125"/>
      <c r="AE9" s="125"/>
    </row>
    <row r="10" spans="1:31" ht="25.5" customHeight="1" x14ac:dyDescent="0.15">
      <c r="A10" s="481" t="s">
        <v>67</v>
      </c>
      <c r="B10" s="221" t="s">
        <v>1049</v>
      </c>
      <c r="C10" s="222"/>
      <c r="D10" s="222"/>
      <c r="E10" s="222"/>
      <c r="F10" s="222"/>
      <c r="G10" s="222"/>
      <c r="H10" s="222"/>
      <c r="I10" s="223"/>
      <c r="J10" s="224"/>
      <c r="K10" s="225"/>
      <c r="L10" s="218" t="s">
        <v>1052</v>
      </c>
      <c r="M10" s="218"/>
      <c r="N10" s="218"/>
      <c r="O10" s="218"/>
      <c r="P10" s="218"/>
      <c r="Q10" s="218"/>
      <c r="R10" s="218"/>
      <c r="S10" s="218"/>
      <c r="T10" s="219"/>
      <c r="U10" s="219"/>
      <c r="V10" s="218" t="s">
        <v>1054</v>
      </c>
      <c r="W10" s="218"/>
      <c r="X10" s="218"/>
      <c r="Y10" s="218"/>
      <c r="Z10" s="218"/>
      <c r="AA10" s="218"/>
      <c r="AB10" s="218"/>
      <c r="AC10" s="218"/>
      <c r="AD10" s="219"/>
      <c r="AE10" s="219"/>
    </row>
    <row r="11" spans="1:31" ht="25.5" customHeight="1" x14ac:dyDescent="0.15">
      <c r="A11" s="482"/>
      <c r="B11" s="221" t="s">
        <v>1050</v>
      </c>
      <c r="C11" s="222"/>
      <c r="D11" s="222"/>
      <c r="E11" s="222"/>
      <c r="F11" s="222"/>
      <c r="G11" s="222"/>
      <c r="H11" s="222"/>
      <c r="I11" s="223"/>
      <c r="J11" s="224"/>
      <c r="K11" s="225"/>
      <c r="L11" s="226" t="s">
        <v>1053</v>
      </c>
      <c r="M11" s="226"/>
      <c r="N11" s="226"/>
      <c r="O11" s="226"/>
      <c r="P11" s="226"/>
      <c r="Q11" s="226"/>
      <c r="R11" s="226"/>
      <c r="S11" s="226"/>
      <c r="T11" s="220"/>
      <c r="U11" s="220"/>
      <c r="V11" s="218" t="s">
        <v>71</v>
      </c>
      <c r="W11" s="218"/>
      <c r="X11" s="218"/>
      <c r="Y11" s="218"/>
      <c r="Z11" s="218"/>
      <c r="AA11" s="218"/>
      <c r="AB11" s="218"/>
      <c r="AC11" s="218"/>
      <c r="AD11" s="220"/>
      <c r="AE11" s="220"/>
    </row>
    <row r="12" spans="1:31" ht="25.5" customHeight="1" x14ac:dyDescent="0.15">
      <c r="A12" s="483"/>
      <c r="B12" s="218" t="s">
        <v>1051</v>
      </c>
      <c r="C12" s="218"/>
      <c r="D12" s="218"/>
      <c r="E12" s="218"/>
      <c r="F12" s="218"/>
      <c r="G12" s="218"/>
      <c r="H12" s="218"/>
      <c r="I12" s="218"/>
      <c r="J12" s="219"/>
      <c r="K12" s="219"/>
      <c r="L12" s="190"/>
      <c r="M12" s="190"/>
      <c r="N12" s="190"/>
      <c r="O12" s="216"/>
      <c r="P12" s="216"/>
      <c r="Q12" s="216"/>
      <c r="R12" s="191"/>
      <c r="S12" s="191"/>
      <c r="T12" s="191"/>
      <c r="U12" s="191"/>
      <c r="V12" s="191"/>
      <c r="W12" s="191"/>
      <c r="X12" s="191"/>
      <c r="Y12" s="191"/>
      <c r="Z12" s="191"/>
      <c r="AA12" s="191"/>
      <c r="AB12" s="191"/>
      <c r="AC12" s="216"/>
      <c r="AD12" s="216"/>
      <c r="AE12" s="216"/>
    </row>
    <row r="13" spans="1:31" ht="6.75" customHeight="1" x14ac:dyDescent="0.15">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row>
    <row r="14" spans="1:31" ht="14.25" customHeight="1" x14ac:dyDescent="0.15">
      <c r="A14" s="329" t="s">
        <v>937</v>
      </c>
      <c r="B14" s="330"/>
      <c r="C14" s="330"/>
      <c r="D14" s="330"/>
      <c r="E14" s="330"/>
      <c r="F14" s="330"/>
      <c r="G14" s="330"/>
      <c r="H14" s="330"/>
      <c r="I14" s="330"/>
      <c r="J14" s="330"/>
      <c r="K14" s="330"/>
      <c r="L14" s="330"/>
      <c r="M14" s="330"/>
      <c r="N14" s="330"/>
      <c r="O14" s="330"/>
      <c r="P14" s="330"/>
      <c r="Q14" s="330"/>
      <c r="R14" s="331"/>
      <c r="S14" s="488"/>
      <c r="T14" s="261" t="s">
        <v>43</v>
      </c>
      <c r="U14" s="262"/>
      <c r="V14" s="262"/>
      <c r="W14" s="262"/>
      <c r="X14" s="262"/>
      <c r="Y14" s="262"/>
      <c r="Z14" s="262"/>
      <c r="AA14" s="262"/>
      <c r="AB14" s="262"/>
      <c r="AC14" s="262"/>
      <c r="AD14" s="262"/>
      <c r="AE14" s="263"/>
    </row>
    <row r="15" spans="1:31" ht="18" customHeight="1" x14ac:dyDescent="0.15">
      <c r="A15" s="323" t="s">
        <v>1038</v>
      </c>
      <c r="B15" s="324"/>
      <c r="C15" s="324"/>
      <c r="D15" s="324"/>
      <c r="E15" s="324"/>
      <c r="F15" s="324"/>
      <c r="G15" s="324"/>
      <c r="H15" s="324"/>
      <c r="I15" s="324"/>
      <c r="J15" s="324"/>
      <c r="K15" s="324"/>
      <c r="L15" s="324"/>
      <c r="M15" s="325"/>
      <c r="N15" s="503" t="s">
        <v>1060</v>
      </c>
      <c r="O15" s="504"/>
      <c r="P15" s="504"/>
      <c r="Q15" s="504"/>
      <c r="R15" s="505"/>
      <c r="S15" s="488"/>
      <c r="T15" s="485" t="s">
        <v>936</v>
      </c>
      <c r="U15" s="302" t="s">
        <v>38</v>
      </c>
      <c r="V15" s="303"/>
      <c r="W15" s="304"/>
      <c r="X15" s="406" t="s">
        <v>798</v>
      </c>
      <c r="Y15" s="406"/>
      <c r="Z15" s="406"/>
      <c r="AA15" s="406"/>
      <c r="AB15" s="406"/>
      <c r="AC15" s="406"/>
      <c r="AD15" s="491"/>
      <c r="AE15" s="492"/>
    </row>
    <row r="16" spans="1:31" ht="18.75" customHeight="1" x14ac:dyDescent="0.15">
      <c r="A16" s="238" t="s">
        <v>6</v>
      </c>
      <c r="B16" s="212">
        <v>1</v>
      </c>
      <c r="C16" s="321" t="s">
        <v>991</v>
      </c>
      <c r="D16" s="321"/>
      <c r="E16" s="321"/>
      <c r="F16" s="321"/>
      <c r="G16" s="321"/>
      <c r="H16" s="321"/>
      <c r="I16" s="321"/>
      <c r="J16" s="321"/>
      <c r="K16" s="321"/>
      <c r="L16" s="314"/>
      <c r="M16" s="315"/>
      <c r="N16" s="506"/>
      <c r="O16" s="507"/>
      <c r="P16" s="507"/>
      <c r="Q16" s="507"/>
      <c r="R16" s="508"/>
      <c r="S16" s="488"/>
      <c r="T16" s="486"/>
      <c r="U16" s="305"/>
      <c r="V16" s="306"/>
      <c r="W16" s="307"/>
      <c r="X16" s="406" t="s">
        <v>10</v>
      </c>
      <c r="Y16" s="406"/>
      <c r="Z16" s="406"/>
      <c r="AA16" s="406"/>
      <c r="AB16" s="406"/>
      <c r="AC16" s="406"/>
      <c r="AD16" s="493"/>
      <c r="AE16" s="494"/>
    </row>
    <row r="17" spans="1:31" ht="18" customHeight="1" x14ac:dyDescent="0.15">
      <c r="A17" s="239"/>
      <c r="B17" s="206">
        <v>2</v>
      </c>
      <c r="C17" s="321" t="s">
        <v>5</v>
      </c>
      <c r="D17" s="321"/>
      <c r="E17" s="321"/>
      <c r="F17" s="321"/>
      <c r="G17" s="321"/>
      <c r="H17" s="321"/>
      <c r="I17" s="321"/>
      <c r="J17" s="321"/>
      <c r="K17" s="321"/>
      <c r="L17" s="314"/>
      <c r="M17" s="315"/>
      <c r="N17" s="326" t="s">
        <v>104</v>
      </c>
      <c r="O17" s="327"/>
      <c r="P17" s="328"/>
      <c r="Q17" s="318"/>
      <c r="R17" s="319"/>
      <c r="S17" s="488"/>
      <c r="T17" s="486"/>
      <c r="U17" s="308"/>
      <c r="V17" s="309"/>
      <c r="W17" s="310"/>
      <c r="X17" s="406" t="s">
        <v>1043</v>
      </c>
      <c r="Y17" s="406"/>
      <c r="Z17" s="406"/>
      <c r="AA17" s="406"/>
      <c r="AB17" s="406"/>
      <c r="AC17" s="406"/>
      <c r="AD17" s="495"/>
      <c r="AE17" s="496"/>
    </row>
    <row r="18" spans="1:31" ht="18" customHeight="1" x14ac:dyDescent="0.15">
      <c r="A18" s="239"/>
      <c r="B18" s="206">
        <v>3</v>
      </c>
      <c r="C18" s="484" t="s">
        <v>1055</v>
      </c>
      <c r="D18" s="484"/>
      <c r="E18" s="484"/>
      <c r="F18" s="484"/>
      <c r="G18" s="484"/>
      <c r="H18" s="484"/>
      <c r="I18" s="484"/>
      <c r="J18" s="484"/>
      <c r="K18" s="484"/>
      <c r="L18" s="314"/>
      <c r="M18" s="315"/>
      <c r="N18" s="497" t="s">
        <v>1084</v>
      </c>
      <c r="O18" s="498"/>
      <c r="P18" s="499"/>
      <c r="Q18" s="318"/>
      <c r="R18" s="319"/>
      <c r="S18" s="488"/>
      <c r="T18" s="486"/>
      <c r="U18" s="302" t="s">
        <v>38</v>
      </c>
      <c r="V18" s="303"/>
      <c r="W18" s="304"/>
      <c r="X18" s="406" t="s">
        <v>7</v>
      </c>
      <c r="Y18" s="406"/>
      <c r="Z18" s="406"/>
      <c r="AA18" s="406"/>
      <c r="AB18" s="406"/>
      <c r="AC18" s="406"/>
      <c r="AD18" s="491"/>
      <c r="AE18" s="492"/>
    </row>
    <row r="19" spans="1:31" ht="18" customHeight="1" x14ac:dyDescent="0.15">
      <c r="A19" s="239"/>
      <c r="B19" s="206">
        <v>4</v>
      </c>
      <c r="C19" s="484" t="s">
        <v>58</v>
      </c>
      <c r="D19" s="484"/>
      <c r="E19" s="484"/>
      <c r="F19" s="484"/>
      <c r="G19" s="484"/>
      <c r="H19" s="484"/>
      <c r="I19" s="484"/>
      <c r="J19" s="484"/>
      <c r="K19" s="484"/>
      <c r="L19" s="314"/>
      <c r="M19" s="315"/>
      <c r="N19" s="500" t="s">
        <v>1022</v>
      </c>
      <c r="O19" s="501"/>
      <c r="P19" s="502"/>
      <c r="Q19" s="318"/>
      <c r="R19" s="319"/>
      <c r="S19" s="488"/>
      <c r="T19" s="486"/>
      <c r="U19" s="305"/>
      <c r="V19" s="306"/>
      <c r="W19" s="307"/>
      <c r="X19" s="406" t="s">
        <v>8</v>
      </c>
      <c r="Y19" s="406"/>
      <c r="Z19" s="406"/>
      <c r="AA19" s="406"/>
      <c r="AB19" s="406"/>
      <c r="AC19" s="406"/>
      <c r="AD19" s="493"/>
      <c r="AE19" s="494"/>
    </row>
    <row r="20" spans="1:31" ht="18" customHeight="1" x14ac:dyDescent="0.15">
      <c r="A20" s="239"/>
      <c r="B20" s="206">
        <v>5</v>
      </c>
      <c r="C20" s="321" t="s">
        <v>1056</v>
      </c>
      <c r="D20" s="321"/>
      <c r="E20" s="321"/>
      <c r="F20" s="321"/>
      <c r="G20" s="321"/>
      <c r="H20" s="321"/>
      <c r="I20" s="321"/>
      <c r="J20" s="321"/>
      <c r="K20" s="321"/>
      <c r="L20" s="316"/>
      <c r="M20" s="316"/>
      <c r="N20" s="322" t="s">
        <v>935</v>
      </c>
      <c r="O20" s="322"/>
      <c r="P20" s="322"/>
      <c r="Q20" s="322"/>
      <c r="R20" s="322"/>
      <c r="S20" s="489"/>
      <c r="T20" s="487"/>
      <c r="U20" s="308"/>
      <c r="V20" s="309"/>
      <c r="W20" s="310"/>
      <c r="X20" s="406" t="s">
        <v>9</v>
      </c>
      <c r="Y20" s="406"/>
      <c r="Z20" s="406"/>
      <c r="AA20" s="406"/>
      <c r="AB20" s="406"/>
      <c r="AC20" s="406"/>
      <c r="AD20" s="495"/>
      <c r="AE20" s="496"/>
    </row>
    <row r="21" spans="1:31" ht="18" customHeight="1" x14ac:dyDescent="0.15">
      <c r="A21" s="239"/>
      <c r="B21" s="206">
        <v>6</v>
      </c>
      <c r="C21" s="320" t="s">
        <v>3</v>
      </c>
      <c r="D21" s="320"/>
      <c r="E21" s="320"/>
      <c r="F21" s="320"/>
      <c r="G21" s="320"/>
      <c r="H21" s="320"/>
      <c r="I21" s="320"/>
      <c r="J21" s="320"/>
      <c r="K21" s="320"/>
      <c r="L21" s="316"/>
      <c r="M21" s="316"/>
      <c r="N21" s="322"/>
      <c r="O21" s="322"/>
      <c r="P21" s="322"/>
      <c r="Q21" s="322"/>
      <c r="R21" s="322"/>
      <c r="S21" s="490"/>
      <c r="T21" s="126"/>
    </row>
    <row r="22" spans="1:31" ht="18" customHeight="1" x14ac:dyDescent="0.15">
      <c r="A22" s="239"/>
      <c r="B22" s="206">
        <v>7</v>
      </c>
      <c r="C22" s="320" t="s">
        <v>1057</v>
      </c>
      <c r="D22" s="320"/>
      <c r="E22" s="320"/>
      <c r="F22" s="320"/>
      <c r="G22" s="320"/>
      <c r="H22" s="320"/>
      <c r="I22" s="320"/>
      <c r="J22" s="320"/>
      <c r="K22" s="320"/>
      <c r="L22" s="316"/>
      <c r="M22" s="316"/>
      <c r="N22" s="322"/>
      <c r="O22" s="322"/>
      <c r="P22" s="322"/>
      <c r="Q22" s="322"/>
      <c r="R22" s="322"/>
      <c r="S22" s="209"/>
      <c r="T22" s="186"/>
    </row>
    <row r="23" spans="1:31" ht="18" customHeight="1" x14ac:dyDescent="0.15">
      <c r="A23" s="239"/>
      <c r="B23" s="206">
        <v>8</v>
      </c>
      <c r="C23" s="320" t="s">
        <v>1058</v>
      </c>
      <c r="D23" s="320"/>
      <c r="E23" s="320"/>
      <c r="F23" s="320"/>
      <c r="G23" s="320"/>
      <c r="H23" s="320"/>
      <c r="I23" s="320"/>
      <c r="J23" s="320"/>
      <c r="K23" s="320"/>
      <c r="L23" s="316"/>
      <c r="M23" s="316"/>
      <c r="N23" s="322"/>
      <c r="O23" s="322"/>
      <c r="P23" s="322"/>
      <c r="Q23" s="322"/>
      <c r="R23" s="322"/>
      <c r="S23" s="209"/>
      <c r="T23" s="186"/>
    </row>
    <row r="24" spans="1:31" ht="18.75" customHeight="1" x14ac:dyDescent="0.15">
      <c r="A24" s="240"/>
      <c r="B24" s="206">
        <v>9</v>
      </c>
      <c r="C24" s="320" t="s">
        <v>1059</v>
      </c>
      <c r="D24" s="320"/>
      <c r="E24" s="320"/>
      <c r="F24" s="320"/>
      <c r="G24" s="320"/>
      <c r="H24" s="320"/>
      <c r="I24" s="320"/>
      <c r="J24" s="320"/>
      <c r="K24" s="320"/>
      <c r="L24" s="316"/>
      <c r="M24" s="316"/>
      <c r="N24" s="322"/>
      <c r="O24" s="322"/>
      <c r="P24" s="322"/>
      <c r="Q24" s="322"/>
      <c r="R24" s="322"/>
      <c r="S24" s="170"/>
      <c r="T24" s="170"/>
      <c r="U24" s="170"/>
      <c r="V24" s="170"/>
      <c r="W24" s="170"/>
      <c r="X24" s="170"/>
      <c r="Y24" s="170"/>
      <c r="Z24" s="170"/>
    </row>
    <row r="25" spans="1:31" ht="5.25" customHeight="1" x14ac:dyDescent="0.15">
      <c r="A25" s="317"/>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row>
    <row r="26" spans="1:31" ht="14.25" customHeight="1" x14ac:dyDescent="0.15">
      <c r="A26" s="311" t="s">
        <v>1</v>
      </c>
      <c r="B26" s="312"/>
      <c r="C26" s="297"/>
      <c r="D26" s="298"/>
      <c r="E26" s="298"/>
      <c r="F26" s="298"/>
      <c r="G26" s="298"/>
      <c r="H26" s="298"/>
      <c r="I26" s="298"/>
      <c r="J26" s="298"/>
      <c r="K26" s="299"/>
      <c r="L26" s="297"/>
      <c r="M26" s="298"/>
      <c r="N26" s="298"/>
      <c r="O26" s="298"/>
      <c r="P26" s="298"/>
      <c r="Q26" s="298"/>
      <c r="R26" s="298"/>
      <c r="S26" s="298"/>
      <c r="T26" s="298"/>
      <c r="U26" s="299"/>
      <c r="V26" s="300" t="s">
        <v>1039</v>
      </c>
      <c r="W26" s="301"/>
      <c r="X26" s="261" t="s">
        <v>17</v>
      </c>
      <c r="Y26" s="262"/>
      <c r="Z26" s="262"/>
      <c r="AA26" s="262"/>
      <c r="AB26" s="262"/>
      <c r="AC26" s="262"/>
      <c r="AD26" s="262"/>
      <c r="AE26" s="263"/>
    </row>
    <row r="27" spans="1:31" ht="9" customHeight="1" x14ac:dyDescent="0.15">
      <c r="A27" s="343" t="s">
        <v>11</v>
      </c>
      <c r="B27" s="344"/>
      <c r="C27" s="367" t="s">
        <v>1041</v>
      </c>
      <c r="D27" s="368"/>
      <c r="E27" s="368"/>
      <c r="F27" s="368"/>
      <c r="G27" s="368"/>
      <c r="H27" s="368"/>
      <c r="I27" s="368"/>
      <c r="J27" s="368"/>
      <c r="K27" s="369"/>
      <c r="L27" s="367" t="s">
        <v>44</v>
      </c>
      <c r="M27" s="368"/>
      <c r="N27" s="368"/>
      <c r="O27" s="368"/>
      <c r="P27" s="368"/>
      <c r="Q27" s="368"/>
      <c r="R27" s="368"/>
      <c r="S27" s="368"/>
      <c r="T27" s="368"/>
      <c r="U27" s="369"/>
      <c r="V27" s="347"/>
      <c r="W27" s="348"/>
      <c r="X27" s="340" t="s">
        <v>64</v>
      </c>
      <c r="Y27" s="340"/>
      <c r="Z27" s="300" t="s">
        <v>18</v>
      </c>
      <c r="AA27" s="332"/>
      <c r="AB27" s="300" t="s">
        <v>45</v>
      </c>
      <c r="AC27" s="301"/>
      <c r="AD27" s="332" t="s">
        <v>20</v>
      </c>
      <c r="AE27" s="301"/>
    </row>
    <row r="28" spans="1:31" ht="25.5" customHeight="1" x14ac:dyDescent="0.15">
      <c r="A28" s="345"/>
      <c r="B28" s="346"/>
      <c r="C28" s="362"/>
      <c r="D28" s="363"/>
      <c r="E28" s="363"/>
      <c r="F28" s="363"/>
      <c r="G28" s="363"/>
      <c r="H28" s="363"/>
      <c r="I28" s="363"/>
      <c r="J28" s="363"/>
      <c r="K28" s="364"/>
      <c r="L28" s="362"/>
      <c r="M28" s="363"/>
      <c r="N28" s="363"/>
      <c r="O28" s="363"/>
      <c r="P28" s="363"/>
      <c r="Q28" s="363"/>
      <c r="R28" s="363"/>
      <c r="S28" s="363"/>
      <c r="T28" s="363"/>
      <c r="U28" s="364"/>
      <c r="V28" s="349"/>
      <c r="W28" s="350"/>
      <c r="X28" s="339"/>
      <c r="Y28" s="339"/>
      <c r="Z28" s="164"/>
      <c r="AA28" s="165"/>
      <c r="AB28" s="164"/>
      <c r="AC28" s="166"/>
      <c r="AD28" s="167"/>
      <c r="AE28" s="168"/>
    </row>
    <row r="29" spans="1:31" ht="7.5" customHeight="1" x14ac:dyDescent="0.15">
      <c r="A29" s="337"/>
      <c r="B29" s="337"/>
      <c r="C29" s="337"/>
      <c r="D29" s="337"/>
      <c r="E29" s="337"/>
      <c r="F29" s="337"/>
      <c r="G29" s="337"/>
      <c r="H29" s="337"/>
      <c r="I29" s="337"/>
      <c r="J29" s="337"/>
      <c r="K29" s="337"/>
      <c r="L29" s="337"/>
      <c r="M29" s="337"/>
      <c r="N29" s="337"/>
      <c r="O29" s="337"/>
      <c r="P29" s="337"/>
      <c r="Q29" s="337"/>
      <c r="R29" s="337"/>
      <c r="S29" s="337"/>
      <c r="T29" s="337"/>
      <c r="U29" s="337"/>
      <c r="V29" s="338"/>
      <c r="W29" s="338"/>
      <c r="X29" s="305" t="str">
        <f>TEXT(VALUE_APPOINTMENTYEAR,"ggge年m月d日")&amp;"
現在の年齢"</f>
        <v>令和7年4月1日
現在の年齢</v>
      </c>
      <c r="Y29" s="306"/>
      <c r="Z29" s="306"/>
      <c r="AA29" s="306"/>
      <c r="AB29" s="306"/>
      <c r="AC29" s="306"/>
      <c r="AD29" s="351" t="str">
        <f>対応表!AO2</f>
        <v/>
      </c>
      <c r="AE29" s="341" t="str">
        <f>対応表!AP2</f>
        <v/>
      </c>
    </row>
    <row r="30" spans="1:31" ht="18" customHeight="1" x14ac:dyDescent="0.15">
      <c r="A30" s="302" t="s">
        <v>39</v>
      </c>
      <c r="B30" s="304"/>
      <c r="C30" s="261" t="s">
        <v>13</v>
      </c>
      <c r="D30" s="262"/>
      <c r="E30" s="262"/>
      <c r="F30" s="262"/>
      <c r="G30" s="262"/>
      <c r="H30" s="262"/>
      <c r="I30" s="262"/>
      <c r="J30" s="263"/>
      <c r="K30" s="353" t="s">
        <v>59</v>
      </c>
      <c r="L30" s="354"/>
      <c r="M30" s="354"/>
      <c r="N30" s="355"/>
      <c r="O30" s="360"/>
      <c r="P30" s="361"/>
      <c r="Q30" s="361"/>
      <c r="R30" s="361"/>
      <c r="S30" s="361"/>
      <c r="T30" s="361"/>
      <c r="U30" s="361"/>
      <c r="V30" s="361"/>
      <c r="W30" s="361"/>
      <c r="X30" s="308"/>
      <c r="Y30" s="309"/>
      <c r="Z30" s="309"/>
      <c r="AA30" s="309"/>
      <c r="AB30" s="309"/>
      <c r="AC30" s="309"/>
      <c r="AD30" s="352"/>
      <c r="AE30" s="342"/>
    </row>
    <row r="31" spans="1:31" ht="18" customHeight="1" x14ac:dyDescent="0.15">
      <c r="A31" s="305"/>
      <c r="B31" s="307"/>
      <c r="C31" s="377"/>
      <c r="D31" s="378"/>
      <c r="E31" s="378"/>
      <c r="F31" s="207" t="s">
        <v>14</v>
      </c>
      <c r="G31" s="378"/>
      <c r="H31" s="378"/>
      <c r="I31" s="378"/>
      <c r="J31" s="379"/>
      <c r="K31" s="370"/>
      <c r="L31" s="371"/>
      <c r="M31" s="372"/>
      <c r="N31" s="373"/>
      <c r="O31" s="417"/>
      <c r="P31" s="418"/>
      <c r="Q31" s="418"/>
      <c r="R31" s="418"/>
      <c r="S31" s="418"/>
      <c r="T31" s="418"/>
      <c r="U31" s="418"/>
      <c r="V31" s="418"/>
      <c r="W31" s="418"/>
      <c r="X31" s="418"/>
      <c r="Y31" s="418"/>
      <c r="Z31" s="418"/>
      <c r="AA31" s="418"/>
      <c r="AB31" s="418"/>
      <c r="AC31" s="418"/>
      <c r="AD31" s="418"/>
      <c r="AE31" s="418"/>
    </row>
    <row r="32" spans="1:31" ht="11.25" customHeight="1" x14ac:dyDescent="0.15">
      <c r="A32" s="305"/>
      <c r="B32" s="307"/>
      <c r="C32" s="334" t="s">
        <v>55</v>
      </c>
      <c r="D32" s="335"/>
      <c r="E32" s="335"/>
      <c r="F32" s="335"/>
      <c r="G32" s="335"/>
      <c r="H32" s="335"/>
      <c r="I32" s="335"/>
      <c r="J32" s="336"/>
      <c r="K32" s="334" t="s">
        <v>56</v>
      </c>
      <c r="L32" s="335"/>
      <c r="M32" s="335"/>
      <c r="N32" s="335"/>
      <c r="O32" s="335"/>
      <c r="P32" s="335"/>
      <c r="Q32" s="335"/>
      <c r="R32" s="335"/>
      <c r="S32" s="335"/>
      <c r="T32" s="335"/>
      <c r="U32" s="336"/>
      <c r="V32" s="334" t="s">
        <v>57</v>
      </c>
      <c r="W32" s="335"/>
      <c r="X32" s="335"/>
      <c r="Y32" s="335"/>
      <c r="Z32" s="335"/>
      <c r="AA32" s="335"/>
      <c r="AB32" s="335"/>
      <c r="AC32" s="335"/>
      <c r="AD32" s="335"/>
      <c r="AE32" s="336"/>
    </row>
    <row r="33" spans="1:37" ht="26.25" customHeight="1" x14ac:dyDescent="0.15">
      <c r="A33" s="308"/>
      <c r="B33" s="310"/>
      <c r="C33" s="400"/>
      <c r="D33" s="400"/>
      <c r="E33" s="400"/>
      <c r="F33" s="400"/>
      <c r="G33" s="400"/>
      <c r="H33" s="400"/>
      <c r="I33" s="400"/>
      <c r="J33" s="400"/>
      <c r="K33" s="374"/>
      <c r="L33" s="375"/>
      <c r="M33" s="375"/>
      <c r="N33" s="375"/>
      <c r="O33" s="375"/>
      <c r="P33" s="375"/>
      <c r="Q33" s="375"/>
      <c r="R33" s="375"/>
      <c r="S33" s="375"/>
      <c r="T33" s="375"/>
      <c r="U33" s="376"/>
      <c r="V33" s="333"/>
      <c r="W33" s="333"/>
      <c r="X33" s="333"/>
      <c r="Y33" s="333"/>
      <c r="Z33" s="333"/>
      <c r="AA33" s="333"/>
      <c r="AB33" s="333"/>
      <c r="AC33" s="333"/>
      <c r="AD33" s="333"/>
      <c r="AE33" s="333"/>
    </row>
    <row r="34" spans="1:37" ht="5.85" customHeight="1" x14ac:dyDescent="0.1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row>
    <row r="35" spans="1:37" ht="9.75" customHeight="1" x14ac:dyDescent="0.15">
      <c r="A35" s="357" t="s">
        <v>35</v>
      </c>
      <c r="B35" s="357"/>
      <c r="C35" s="419" t="s">
        <v>36</v>
      </c>
      <c r="D35" s="419"/>
      <c r="E35" s="427" t="s">
        <v>47</v>
      </c>
      <c r="F35" s="427"/>
      <c r="G35" s="427"/>
      <c r="H35" s="427"/>
      <c r="I35" s="427"/>
      <c r="J35" s="427"/>
      <c r="K35" s="427"/>
      <c r="L35" s="427"/>
      <c r="M35" s="427"/>
      <c r="N35" s="427"/>
      <c r="O35" s="427"/>
      <c r="P35" s="427"/>
      <c r="Q35" s="427"/>
      <c r="R35" s="357" t="s">
        <v>37</v>
      </c>
      <c r="S35" s="357"/>
      <c r="T35" s="380"/>
      <c r="U35" s="381"/>
      <c r="V35" s="381"/>
      <c r="W35" s="381"/>
      <c r="X35" s="381"/>
      <c r="Y35" s="381"/>
      <c r="Z35" s="381"/>
      <c r="AA35" s="381"/>
      <c r="AB35" s="381"/>
      <c r="AC35" s="381"/>
      <c r="AD35" s="381"/>
      <c r="AE35" s="382"/>
    </row>
    <row r="36" spans="1:37" ht="15.75" customHeight="1" x14ac:dyDescent="0.15">
      <c r="A36" s="358"/>
      <c r="B36" s="358"/>
      <c r="C36" s="426"/>
      <c r="D36" s="426"/>
      <c r="E36" s="127" t="s">
        <v>61</v>
      </c>
      <c r="F36" s="356"/>
      <c r="G36" s="356"/>
      <c r="H36" s="128" t="s">
        <v>62</v>
      </c>
      <c r="I36" s="356"/>
      <c r="J36" s="356"/>
      <c r="K36" s="356"/>
      <c r="L36" s="356"/>
      <c r="M36" s="128" t="s">
        <v>14</v>
      </c>
      <c r="N36" s="356"/>
      <c r="O36" s="356"/>
      <c r="P36" s="356"/>
      <c r="Q36" s="366"/>
      <c r="R36" s="358"/>
      <c r="S36" s="358"/>
      <c r="T36" s="423"/>
      <c r="U36" s="356"/>
      <c r="V36" s="356"/>
      <c r="W36" s="129" t="s">
        <v>853</v>
      </c>
      <c r="X36" s="356"/>
      <c r="Y36" s="356"/>
      <c r="Z36" s="356"/>
      <c r="AA36" s="129" t="s">
        <v>14</v>
      </c>
      <c r="AB36" s="365"/>
      <c r="AC36" s="356"/>
      <c r="AD36" s="356"/>
      <c r="AE36" s="366"/>
    </row>
    <row r="37" spans="1:37" ht="10.5" customHeight="1" x14ac:dyDescent="0.15">
      <c r="A37" s="359"/>
      <c r="B37" s="359"/>
      <c r="C37" s="420"/>
      <c r="D37" s="420"/>
      <c r="E37" s="130"/>
      <c r="F37" s="131"/>
      <c r="G37" s="131"/>
      <c r="H37" s="131"/>
      <c r="I37" s="131"/>
      <c r="J37" s="132"/>
      <c r="K37" s="132"/>
      <c r="L37" s="132"/>
      <c r="M37" s="428" t="s">
        <v>933</v>
      </c>
      <c r="N37" s="428"/>
      <c r="O37" s="407"/>
      <c r="P37" s="407"/>
      <c r="Q37" s="157" t="s">
        <v>107</v>
      </c>
      <c r="R37" s="359"/>
      <c r="S37" s="359"/>
      <c r="T37" s="383"/>
      <c r="U37" s="384"/>
      <c r="V37" s="384"/>
      <c r="W37" s="384"/>
      <c r="X37" s="384"/>
      <c r="Y37" s="384"/>
      <c r="Z37" s="384"/>
      <c r="AA37" s="384"/>
      <c r="AB37" s="384"/>
      <c r="AC37" s="384"/>
      <c r="AD37" s="384"/>
      <c r="AE37" s="385"/>
    </row>
    <row r="38" spans="1:37" ht="6" customHeight="1"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row>
    <row r="39" spans="1:37" ht="18.75" customHeight="1" x14ac:dyDescent="0.15">
      <c r="A39" s="389" t="s">
        <v>12</v>
      </c>
      <c r="B39" s="390"/>
      <c r="C39" s="261" t="s">
        <v>15</v>
      </c>
      <c r="D39" s="262"/>
      <c r="E39" s="262"/>
      <c r="F39" s="263"/>
      <c r="G39" s="261" t="s">
        <v>16</v>
      </c>
      <c r="H39" s="262"/>
      <c r="I39" s="262"/>
      <c r="J39" s="262"/>
      <c r="K39" s="262"/>
      <c r="L39" s="262"/>
      <c r="M39" s="262"/>
      <c r="N39" s="262"/>
      <c r="O39" s="262"/>
      <c r="P39" s="263"/>
      <c r="Q39" s="424" t="s">
        <v>42</v>
      </c>
      <c r="R39" s="425"/>
      <c r="S39" s="261" t="s">
        <v>40</v>
      </c>
      <c r="T39" s="262"/>
      <c r="U39" s="262"/>
      <c r="V39" s="262"/>
      <c r="W39" s="262"/>
      <c r="X39" s="262"/>
      <c r="Y39" s="262"/>
      <c r="Z39" s="262"/>
      <c r="AA39" s="262"/>
      <c r="AB39" s="262"/>
      <c r="AC39" s="262"/>
      <c r="AD39" s="262"/>
      <c r="AE39" s="263"/>
      <c r="AK39" s="133"/>
    </row>
    <row r="40" spans="1:37" ht="25.5" customHeight="1" x14ac:dyDescent="0.15">
      <c r="A40" s="391"/>
      <c r="B40" s="392"/>
      <c r="C40" s="158"/>
      <c r="D40" s="159"/>
      <c r="E40" s="159"/>
      <c r="F40" s="160"/>
      <c r="G40" s="386"/>
      <c r="H40" s="387"/>
      <c r="I40" s="387"/>
      <c r="J40" s="387"/>
      <c r="K40" s="387"/>
      <c r="L40" s="387"/>
      <c r="M40" s="387"/>
      <c r="N40" s="387"/>
      <c r="O40" s="387"/>
      <c r="P40" s="388"/>
      <c r="Q40" s="370"/>
      <c r="R40" s="470"/>
      <c r="S40" s="386"/>
      <c r="T40" s="387"/>
      <c r="U40" s="387"/>
      <c r="V40" s="387"/>
      <c r="W40" s="387"/>
      <c r="X40" s="387"/>
      <c r="Y40" s="387"/>
      <c r="Z40" s="387"/>
      <c r="AA40" s="387"/>
      <c r="AB40" s="387"/>
      <c r="AC40" s="387"/>
      <c r="AD40" s="387"/>
      <c r="AE40" s="388"/>
    </row>
    <row r="41" spans="1:37" ht="6" customHeight="1" x14ac:dyDescent="0.15">
      <c r="A41" s="391"/>
      <c r="B41" s="392"/>
      <c r="C41" s="419" t="s">
        <v>2</v>
      </c>
      <c r="D41" s="419"/>
      <c r="E41" s="419"/>
      <c r="F41" s="419"/>
      <c r="G41" s="419"/>
      <c r="H41" s="419"/>
      <c r="I41" s="419"/>
      <c r="J41" s="419"/>
      <c r="K41" s="421" t="s">
        <v>21</v>
      </c>
      <c r="L41" s="421"/>
      <c r="M41" s="421"/>
      <c r="N41" s="421"/>
      <c r="O41" s="421"/>
      <c r="P41" s="421"/>
      <c r="Q41" s="477"/>
      <c r="R41" s="478"/>
      <c r="S41" s="478"/>
      <c r="T41" s="478"/>
      <c r="U41" s="478"/>
      <c r="V41" s="478"/>
      <c r="W41" s="478"/>
      <c r="X41" s="478"/>
      <c r="Y41" s="478"/>
      <c r="Z41" s="478"/>
      <c r="AA41" s="478"/>
      <c r="AB41" s="478"/>
      <c r="AC41" s="478"/>
      <c r="AD41" s="478"/>
      <c r="AE41" s="478"/>
    </row>
    <row r="42" spans="1:37" ht="11.25" customHeight="1" x14ac:dyDescent="0.15">
      <c r="A42" s="391"/>
      <c r="B42" s="392"/>
      <c r="C42" s="420"/>
      <c r="D42" s="420"/>
      <c r="E42" s="420"/>
      <c r="F42" s="420"/>
      <c r="G42" s="420"/>
      <c r="H42" s="420"/>
      <c r="I42" s="420"/>
      <c r="J42" s="420"/>
      <c r="K42" s="422"/>
      <c r="L42" s="422"/>
      <c r="M42" s="422"/>
      <c r="N42" s="422"/>
      <c r="O42" s="422"/>
      <c r="P42" s="422"/>
      <c r="Q42" s="426"/>
      <c r="R42" s="226" t="s">
        <v>48</v>
      </c>
      <c r="S42" s="226"/>
      <c r="T42" s="226"/>
      <c r="U42" s="405" t="s">
        <v>52</v>
      </c>
      <c r="V42" s="406"/>
      <c r="W42" s="405" t="s">
        <v>997</v>
      </c>
      <c r="X42" s="406"/>
      <c r="Y42" s="426"/>
      <c r="Z42" s="302" t="s">
        <v>53</v>
      </c>
      <c r="AA42" s="408"/>
      <c r="AB42" s="409"/>
      <c r="AC42" s="416" t="s">
        <v>30</v>
      </c>
      <c r="AD42" s="416"/>
      <c r="AE42" s="316"/>
      <c r="AF42" s="161"/>
    </row>
    <row r="43" spans="1:37" ht="12" customHeight="1" x14ac:dyDescent="0.15">
      <c r="A43" s="391"/>
      <c r="B43" s="392"/>
      <c r="C43" s="419">
        <v>1</v>
      </c>
      <c r="D43" s="401" t="s">
        <v>1040</v>
      </c>
      <c r="E43" s="401"/>
      <c r="F43" s="401"/>
      <c r="G43" s="401"/>
      <c r="H43" s="401"/>
      <c r="I43" s="440"/>
      <c r="J43" s="475"/>
      <c r="K43" s="340" t="s">
        <v>64</v>
      </c>
      <c r="L43" s="340"/>
      <c r="M43" s="479" t="s">
        <v>65</v>
      </c>
      <c r="N43" s="480"/>
      <c r="O43" s="437" t="s">
        <v>66</v>
      </c>
      <c r="P43" s="437"/>
      <c r="Q43" s="426"/>
      <c r="R43" s="226"/>
      <c r="S43" s="226"/>
      <c r="T43" s="226"/>
      <c r="U43" s="406"/>
      <c r="V43" s="406"/>
      <c r="W43" s="406"/>
      <c r="X43" s="406"/>
      <c r="Y43" s="426"/>
      <c r="Z43" s="410"/>
      <c r="AA43" s="411"/>
      <c r="AB43" s="412"/>
      <c r="AC43" s="416"/>
      <c r="AD43" s="416"/>
      <c r="AE43" s="316"/>
      <c r="AF43" s="161"/>
    </row>
    <row r="44" spans="1:37" ht="12" customHeight="1" x14ac:dyDescent="0.15">
      <c r="A44" s="391"/>
      <c r="B44" s="392"/>
      <c r="C44" s="420"/>
      <c r="D44" s="317"/>
      <c r="E44" s="317"/>
      <c r="F44" s="317"/>
      <c r="G44" s="317"/>
      <c r="H44" s="317"/>
      <c r="I44" s="442"/>
      <c r="J44" s="476"/>
      <c r="K44" s="439"/>
      <c r="L44" s="439"/>
      <c r="M44" s="431"/>
      <c r="N44" s="434"/>
      <c r="O44" s="431"/>
      <c r="P44" s="402"/>
      <c r="Q44" s="426"/>
      <c r="R44" s="226"/>
      <c r="S44" s="226"/>
      <c r="T44" s="226"/>
      <c r="U44" s="440"/>
      <c r="V44" s="443"/>
      <c r="W44" s="446"/>
      <c r="X44" s="443"/>
      <c r="Y44" s="426"/>
      <c r="Z44" s="410"/>
      <c r="AA44" s="411"/>
      <c r="AB44" s="412"/>
      <c r="AC44" s="416" t="s">
        <v>54</v>
      </c>
      <c r="AD44" s="416"/>
      <c r="AE44" s="316"/>
      <c r="AF44" s="161"/>
    </row>
    <row r="45" spans="1:37" ht="12" customHeight="1" x14ac:dyDescent="0.15">
      <c r="A45" s="391"/>
      <c r="B45" s="392"/>
      <c r="C45" s="419">
        <v>2</v>
      </c>
      <c r="D45" s="401" t="s">
        <v>22</v>
      </c>
      <c r="E45" s="401"/>
      <c r="F45" s="401"/>
      <c r="G45" s="401"/>
      <c r="H45" s="344"/>
      <c r="I45" s="440"/>
      <c r="J45" s="475"/>
      <c r="K45" s="439"/>
      <c r="L45" s="439"/>
      <c r="M45" s="432"/>
      <c r="N45" s="435"/>
      <c r="O45" s="432"/>
      <c r="P45" s="403"/>
      <c r="Q45" s="426"/>
      <c r="R45" s="226"/>
      <c r="S45" s="226"/>
      <c r="T45" s="226"/>
      <c r="U45" s="441"/>
      <c r="V45" s="444"/>
      <c r="W45" s="447"/>
      <c r="X45" s="444"/>
      <c r="Y45" s="426"/>
      <c r="Z45" s="413"/>
      <c r="AA45" s="414"/>
      <c r="AB45" s="415"/>
      <c r="AC45" s="416"/>
      <c r="AD45" s="416"/>
      <c r="AE45" s="316"/>
      <c r="AF45" s="161"/>
    </row>
    <row r="46" spans="1:37" ht="12" customHeight="1" x14ac:dyDescent="0.15">
      <c r="A46" s="393"/>
      <c r="B46" s="394"/>
      <c r="C46" s="420"/>
      <c r="D46" s="317"/>
      <c r="E46" s="317"/>
      <c r="F46" s="317"/>
      <c r="G46" s="317"/>
      <c r="H46" s="346"/>
      <c r="I46" s="442"/>
      <c r="J46" s="476"/>
      <c r="K46" s="439"/>
      <c r="L46" s="439"/>
      <c r="M46" s="433"/>
      <c r="N46" s="436"/>
      <c r="O46" s="433"/>
      <c r="P46" s="404"/>
      <c r="Q46" s="426"/>
      <c r="R46" s="226"/>
      <c r="S46" s="226"/>
      <c r="T46" s="226"/>
      <c r="U46" s="442"/>
      <c r="V46" s="445"/>
      <c r="W46" s="448"/>
      <c r="X46" s="445"/>
      <c r="Y46" s="134"/>
      <c r="Z46" s="135"/>
      <c r="AA46" s="135"/>
      <c r="AB46" s="135"/>
      <c r="AC46" s="135"/>
      <c r="AD46" s="135"/>
      <c r="AE46" s="135"/>
    </row>
    <row r="47" spans="1:37" s="10" customFormat="1" ht="6" customHeight="1" x14ac:dyDescent="0.15">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row>
    <row r="48" spans="1:37" s="10" customFormat="1" ht="12" customHeight="1" x14ac:dyDescent="0.15">
      <c r="A48" s="238" t="s">
        <v>23</v>
      </c>
      <c r="B48" s="454" t="s">
        <v>24</v>
      </c>
      <c r="C48" s="456" t="s">
        <v>28</v>
      </c>
      <c r="D48" s="457"/>
      <c r="E48" s="238" t="s">
        <v>29</v>
      </c>
      <c r="F48" s="471" t="s">
        <v>63</v>
      </c>
      <c r="G48" s="472"/>
      <c r="H48" s="261" t="s">
        <v>25</v>
      </c>
      <c r="I48" s="262"/>
      <c r="J48" s="262"/>
      <c r="K48" s="262"/>
      <c r="L48" s="262"/>
      <c r="M48" s="263"/>
      <c r="N48" s="302" t="s">
        <v>46</v>
      </c>
      <c r="O48" s="304"/>
      <c r="P48" s="426"/>
      <c r="Q48" s="238" t="s">
        <v>27</v>
      </c>
      <c r="R48" s="399" t="s">
        <v>31</v>
      </c>
      <c r="S48" s="438" t="s">
        <v>33</v>
      </c>
      <c r="T48" s="260"/>
      <c r="U48" s="438" t="s">
        <v>998</v>
      </c>
      <c r="V48" s="260"/>
      <c r="W48" s="302" t="s">
        <v>32</v>
      </c>
      <c r="X48" s="303"/>
      <c r="Y48" s="303"/>
      <c r="Z48" s="303"/>
      <c r="AA48" s="303"/>
      <c r="AB48" s="303"/>
      <c r="AC48" s="303"/>
      <c r="AD48" s="303"/>
      <c r="AE48" s="304"/>
    </row>
    <row r="49" spans="1:37" ht="12" customHeight="1" x14ac:dyDescent="0.15">
      <c r="A49" s="239"/>
      <c r="B49" s="455"/>
      <c r="C49" s="417"/>
      <c r="D49" s="458"/>
      <c r="E49" s="240"/>
      <c r="F49" s="473"/>
      <c r="G49" s="474"/>
      <c r="H49" s="416" t="s">
        <v>26</v>
      </c>
      <c r="I49" s="416"/>
      <c r="J49" s="416" t="s">
        <v>18</v>
      </c>
      <c r="K49" s="416"/>
      <c r="L49" s="416" t="s">
        <v>19</v>
      </c>
      <c r="M49" s="416"/>
      <c r="N49" s="308"/>
      <c r="O49" s="310"/>
      <c r="P49" s="426"/>
      <c r="Q49" s="239"/>
      <c r="R49" s="399"/>
      <c r="S49" s="438"/>
      <c r="T49" s="260"/>
      <c r="U49" s="438"/>
      <c r="V49" s="260"/>
      <c r="W49" s="308"/>
      <c r="X49" s="309"/>
      <c r="Y49" s="309"/>
      <c r="Z49" s="309"/>
      <c r="AA49" s="309"/>
      <c r="AB49" s="309"/>
      <c r="AC49" s="309"/>
      <c r="AD49" s="309"/>
      <c r="AE49" s="310"/>
    </row>
    <row r="50" spans="1:37" ht="27.75" customHeight="1" x14ac:dyDescent="0.15">
      <c r="A50" s="239"/>
      <c r="B50" s="208">
        <v>1</v>
      </c>
      <c r="C50" s="152"/>
      <c r="D50" s="153"/>
      <c r="E50" s="154"/>
      <c r="F50" s="152"/>
      <c r="G50" s="153"/>
      <c r="H50" s="224"/>
      <c r="I50" s="460"/>
      <c r="J50" s="155"/>
      <c r="K50" s="156"/>
      <c r="L50" s="155"/>
      <c r="M50" s="156"/>
      <c r="N50" s="429"/>
      <c r="O50" s="430"/>
      <c r="P50" s="426"/>
      <c r="Q50" s="239"/>
      <c r="R50" s="136" t="str">
        <f>TEXT(EDATE(DATE(YEAR(VALUE_APPOINTMENTYEAR)-1, MONTH(VALUE_APPOINTMENTYEAR), DAY(VALUE_APPOINTMENTYEAR)),-3),"e")</f>
        <v>6</v>
      </c>
      <c r="S50" s="155"/>
      <c r="T50" s="156"/>
      <c r="U50" s="155"/>
      <c r="V50" s="156"/>
      <c r="W50" s="451"/>
      <c r="X50" s="452"/>
      <c r="Y50" s="452"/>
      <c r="Z50" s="452"/>
      <c r="AA50" s="452"/>
      <c r="AB50" s="452"/>
      <c r="AC50" s="452"/>
      <c r="AD50" s="452"/>
      <c r="AE50" s="453"/>
    </row>
    <row r="51" spans="1:37" ht="27.75" customHeight="1" x14ac:dyDescent="0.15">
      <c r="A51" s="239"/>
      <c r="B51" s="208">
        <v>2</v>
      </c>
      <c r="C51" s="152"/>
      <c r="D51" s="153"/>
      <c r="E51" s="154"/>
      <c r="F51" s="152"/>
      <c r="G51" s="153"/>
      <c r="H51" s="224"/>
      <c r="I51" s="460"/>
      <c r="J51" s="155"/>
      <c r="K51" s="156"/>
      <c r="L51" s="155"/>
      <c r="M51" s="156"/>
      <c r="N51" s="429"/>
      <c r="O51" s="430"/>
      <c r="P51" s="426"/>
      <c r="Q51" s="239"/>
      <c r="R51" s="210" t="str">
        <f>TEXT(EDATE(DATE(YEAR(VALUE_APPOINTMENTYEAR)-2, MONTH(VALUE_APPOINTMENTYEAR), DAY(VALUE_APPOINTMENTYEAR)),-3),"e")</f>
        <v>5</v>
      </c>
      <c r="S51" s="155"/>
      <c r="T51" s="156"/>
      <c r="U51" s="155"/>
      <c r="V51" s="156"/>
      <c r="W51" s="451"/>
      <c r="X51" s="452"/>
      <c r="Y51" s="452"/>
      <c r="Z51" s="452"/>
      <c r="AA51" s="452"/>
      <c r="AB51" s="452"/>
      <c r="AC51" s="452"/>
      <c r="AD51" s="452"/>
      <c r="AE51" s="453"/>
      <c r="AK51" s="133"/>
    </row>
    <row r="52" spans="1:37" ht="27.75" customHeight="1" x14ac:dyDescent="0.15">
      <c r="A52" s="239"/>
      <c r="B52" s="208">
        <v>3</v>
      </c>
      <c r="C52" s="152"/>
      <c r="D52" s="153"/>
      <c r="E52" s="154"/>
      <c r="F52" s="152"/>
      <c r="G52" s="153"/>
      <c r="H52" s="224"/>
      <c r="I52" s="460"/>
      <c r="J52" s="155"/>
      <c r="K52" s="156"/>
      <c r="L52" s="155"/>
      <c r="M52" s="156"/>
      <c r="N52" s="429"/>
      <c r="O52" s="430"/>
      <c r="P52" s="426"/>
      <c r="Q52" s="240"/>
      <c r="R52" s="148" t="str">
        <f>TEXT(EDATE(DATE(YEAR(VALUE_APPOINTMENTYEAR)-3, MONTH(VALUE_APPOINTMENTYEAR), DAY(VALUE_APPOINTMENTYEAR)),-3),"e") &amp; "以前"</f>
        <v>4以前</v>
      </c>
      <c r="S52" s="155"/>
      <c r="T52" s="156"/>
      <c r="U52" s="155"/>
      <c r="V52" s="156"/>
      <c r="W52" s="451"/>
      <c r="X52" s="452"/>
      <c r="Y52" s="452"/>
      <c r="Z52" s="452"/>
      <c r="AA52" s="452"/>
      <c r="AB52" s="452"/>
      <c r="AC52" s="452"/>
      <c r="AD52" s="452"/>
      <c r="AE52" s="453"/>
    </row>
    <row r="53" spans="1:37" ht="27.75" customHeight="1" x14ac:dyDescent="0.15">
      <c r="A53" s="239"/>
      <c r="B53" s="208">
        <v>4</v>
      </c>
      <c r="C53" s="152"/>
      <c r="D53" s="153"/>
      <c r="E53" s="154"/>
      <c r="F53" s="152"/>
      <c r="G53" s="153"/>
      <c r="H53" s="224"/>
      <c r="I53" s="460"/>
      <c r="J53" s="155"/>
      <c r="K53" s="156"/>
      <c r="L53" s="155"/>
      <c r="M53" s="156"/>
      <c r="N53" s="429"/>
      <c r="O53" s="430"/>
      <c r="P53" s="426"/>
      <c r="Q53" s="416" t="s">
        <v>69</v>
      </c>
      <c r="R53" s="416"/>
      <c r="S53" s="416"/>
      <c r="T53" s="416"/>
      <c r="U53" s="416"/>
      <c r="V53" s="416"/>
      <c r="W53" s="416"/>
      <c r="X53" s="416"/>
      <c r="Y53" s="416"/>
      <c r="Z53" s="416"/>
      <c r="AA53" s="416"/>
      <c r="AB53" s="416"/>
      <c r="AC53" s="416"/>
      <c r="AD53" s="416"/>
      <c r="AE53" s="416"/>
    </row>
    <row r="54" spans="1:37" ht="27.75" customHeight="1" x14ac:dyDescent="0.15">
      <c r="A54" s="239"/>
      <c r="B54" s="208">
        <v>5</v>
      </c>
      <c r="C54" s="152"/>
      <c r="D54" s="153"/>
      <c r="E54" s="154"/>
      <c r="F54" s="152"/>
      <c r="G54" s="153"/>
      <c r="H54" s="224"/>
      <c r="I54" s="460"/>
      <c r="J54" s="155"/>
      <c r="K54" s="156"/>
      <c r="L54" s="155"/>
      <c r="M54" s="156"/>
      <c r="N54" s="429"/>
      <c r="O54" s="430"/>
      <c r="P54" s="360"/>
      <c r="Q54" s="461"/>
      <c r="R54" s="462"/>
      <c r="S54" s="462"/>
      <c r="T54" s="462"/>
      <c r="U54" s="462"/>
      <c r="V54" s="462"/>
      <c r="W54" s="462"/>
      <c r="X54" s="462"/>
      <c r="Y54" s="462"/>
      <c r="Z54" s="462"/>
      <c r="AA54" s="462"/>
      <c r="AB54" s="462"/>
      <c r="AC54" s="462"/>
      <c r="AD54" s="462"/>
      <c r="AE54" s="463"/>
    </row>
    <row r="55" spans="1:37" ht="27.75" customHeight="1" x14ac:dyDescent="0.15">
      <c r="A55" s="239"/>
      <c r="B55" s="208">
        <v>6</v>
      </c>
      <c r="C55" s="152"/>
      <c r="D55" s="153"/>
      <c r="E55" s="154"/>
      <c r="F55" s="152"/>
      <c r="G55" s="153"/>
      <c r="H55" s="224"/>
      <c r="I55" s="460"/>
      <c r="J55" s="155"/>
      <c r="K55" s="156"/>
      <c r="L55" s="155"/>
      <c r="M55" s="156"/>
      <c r="N55" s="429"/>
      <c r="O55" s="430"/>
      <c r="P55" s="360"/>
      <c r="Q55" s="464"/>
      <c r="R55" s="465"/>
      <c r="S55" s="465"/>
      <c r="T55" s="465"/>
      <c r="U55" s="465"/>
      <c r="V55" s="465"/>
      <c r="W55" s="465"/>
      <c r="X55" s="465"/>
      <c r="Y55" s="465"/>
      <c r="Z55" s="465"/>
      <c r="AA55" s="465"/>
      <c r="AB55" s="465"/>
      <c r="AC55" s="465"/>
      <c r="AD55" s="465"/>
      <c r="AE55" s="466"/>
    </row>
    <row r="56" spans="1:37" ht="27.75" customHeight="1" x14ac:dyDescent="0.15">
      <c r="A56" s="240"/>
      <c r="B56" s="208">
        <v>7</v>
      </c>
      <c r="C56" s="152"/>
      <c r="D56" s="153"/>
      <c r="E56" s="154"/>
      <c r="F56" s="152"/>
      <c r="G56" s="153"/>
      <c r="H56" s="224"/>
      <c r="I56" s="460"/>
      <c r="J56" s="155"/>
      <c r="K56" s="156"/>
      <c r="L56" s="155"/>
      <c r="M56" s="156"/>
      <c r="N56" s="429"/>
      <c r="O56" s="430"/>
      <c r="P56" s="360"/>
      <c r="Q56" s="467"/>
      <c r="R56" s="468"/>
      <c r="S56" s="468"/>
      <c r="T56" s="468"/>
      <c r="U56" s="468"/>
      <c r="V56" s="468"/>
      <c r="W56" s="468"/>
      <c r="X56" s="468"/>
      <c r="Y56" s="468"/>
      <c r="Z56" s="468"/>
      <c r="AA56" s="468"/>
      <c r="AB56" s="468"/>
      <c r="AC56" s="468"/>
      <c r="AD56" s="468"/>
      <c r="AE56" s="469"/>
    </row>
    <row r="57" spans="1:37" ht="3.75" customHeight="1" x14ac:dyDescent="0.15">
      <c r="A57" s="137"/>
      <c r="B57" s="137"/>
      <c r="C57" s="137"/>
      <c r="D57" s="137"/>
      <c r="E57" s="137"/>
      <c r="F57" s="137"/>
      <c r="G57" s="137"/>
      <c r="H57" s="137"/>
      <c r="I57" s="137"/>
      <c r="J57" s="137"/>
      <c r="K57" s="137"/>
      <c r="L57" s="137"/>
      <c r="M57" s="137"/>
      <c r="N57" s="137"/>
      <c r="O57" s="137"/>
      <c r="P57" s="137"/>
      <c r="Q57" s="137"/>
      <c r="R57" s="137"/>
      <c r="S57" s="137"/>
      <c r="T57" s="137"/>
      <c r="U57" s="137"/>
      <c r="V57" s="137"/>
      <c r="W57" s="138"/>
      <c r="X57" s="138"/>
      <c r="Y57" s="138"/>
      <c r="Z57" s="4"/>
      <c r="AA57" s="4"/>
      <c r="AB57" s="139"/>
      <c r="AC57" s="4"/>
      <c r="AD57" s="4"/>
      <c r="AE57" s="140"/>
    </row>
    <row r="58" spans="1:37" s="79" customFormat="1" ht="14.25" customHeight="1" x14ac:dyDescent="0.15">
      <c r="A58" s="163" t="s">
        <v>83</v>
      </c>
      <c r="B58" s="77"/>
      <c r="C58" s="77"/>
      <c r="D58" s="77"/>
      <c r="E58" s="77"/>
      <c r="F58" s="77"/>
      <c r="G58" s="77"/>
      <c r="H58" s="77"/>
      <c r="I58" s="77"/>
      <c r="J58" s="77"/>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5"/>
    </row>
    <row r="59" spans="1:37" s="79" customFormat="1" ht="12.75" customHeight="1" x14ac:dyDescent="0.15">
      <c r="A59" s="273" t="s">
        <v>1011</v>
      </c>
      <c r="B59" s="274"/>
      <c r="C59" s="274"/>
      <c r="D59" s="274"/>
      <c r="E59" s="275"/>
      <c r="F59" s="284" t="s">
        <v>84</v>
      </c>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162"/>
      <c r="AG59" s="162"/>
      <c r="AH59" s="162"/>
      <c r="AI59" s="5"/>
    </row>
    <row r="60" spans="1:37" s="79" customFormat="1" ht="15.75" customHeight="1" x14ac:dyDescent="0.15">
      <c r="A60" s="273" t="s">
        <v>30</v>
      </c>
      <c r="B60" s="275"/>
      <c r="C60" s="286"/>
      <c r="D60" s="287"/>
      <c r="E60" s="288"/>
      <c r="F60" s="283"/>
      <c r="G60" s="283"/>
      <c r="H60" s="80" t="s">
        <v>18</v>
      </c>
      <c r="I60" s="283"/>
      <c r="J60" s="283"/>
      <c r="K60" s="80" t="s">
        <v>82</v>
      </c>
      <c r="L60" s="283"/>
      <c r="M60" s="283"/>
      <c r="N60" s="80" t="s">
        <v>85</v>
      </c>
      <c r="O60" s="285"/>
      <c r="P60" s="285"/>
      <c r="Q60" s="285"/>
      <c r="R60" s="285"/>
      <c r="S60" s="285"/>
      <c r="T60" s="285"/>
      <c r="U60" s="285"/>
      <c r="V60" s="285"/>
      <c r="W60" s="285"/>
      <c r="X60" s="285"/>
      <c r="Y60" s="285"/>
      <c r="Z60" s="285"/>
      <c r="AA60" s="285"/>
      <c r="AB60" s="285"/>
      <c r="AC60" s="285"/>
      <c r="AD60" s="285"/>
      <c r="AE60" s="285"/>
      <c r="AF60" s="217"/>
      <c r="AG60" s="217"/>
      <c r="AH60" s="217"/>
      <c r="AI60" s="5"/>
    </row>
    <row r="61" spans="1:37" s="79" customFormat="1" ht="15.75" customHeight="1" x14ac:dyDescent="0.15">
      <c r="A61" s="273" t="s">
        <v>54</v>
      </c>
      <c r="B61" s="275"/>
      <c r="C61" s="286"/>
      <c r="D61" s="287"/>
      <c r="E61" s="288"/>
      <c r="F61" s="283"/>
      <c r="G61" s="283"/>
      <c r="H61" s="80" t="s">
        <v>18</v>
      </c>
      <c r="I61" s="283"/>
      <c r="J61" s="283"/>
      <c r="K61" s="80" t="s">
        <v>82</v>
      </c>
      <c r="L61" s="283"/>
      <c r="M61" s="283"/>
      <c r="N61" s="80" t="s">
        <v>85</v>
      </c>
      <c r="O61" s="285"/>
      <c r="P61" s="285"/>
      <c r="Q61" s="285"/>
      <c r="R61" s="285"/>
      <c r="S61" s="285"/>
      <c r="T61" s="285"/>
      <c r="U61" s="285"/>
      <c r="V61" s="285"/>
      <c r="W61" s="285"/>
      <c r="X61" s="285"/>
      <c r="Y61" s="285"/>
      <c r="Z61" s="285"/>
      <c r="AA61" s="285"/>
      <c r="AB61" s="285"/>
      <c r="AC61" s="285"/>
      <c r="AD61" s="285"/>
      <c r="AE61" s="285"/>
      <c r="AF61" s="217"/>
      <c r="AG61" s="217"/>
      <c r="AH61" s="217"/>
      <c r="AI61" s="5"/>
    </row>
    <row r="62" spans="1:37" ht="7.5" customHeight="1" thickBot="1" x14ac:dyDescent="0.2">
      <c r="A62" s="137"/>
      <c r="B62" s="137"/>
      <c r="C62" s="137"/>
      <c r="D62" s="137"/>
      <c r="E62" s="137"/>
      <c r="F62" s="137"/>
      <c r="G62" s="137"/>
      <c r="H62" s="137"/>
      <c r="I62" s="137"/>
      <c r="J62" s="137"/>
      <c r="K62" s="137"/>
      <c r="L62" s="137"/>
      <c r="M62" s="137"/>
      <c r="N62" s="137"/>
      <c r="O62" s="137"/>
      <c r="P62" s="137"/>
      <c r="Q62" s="137"/>
      <c r="R62" s="137"/>
      <c r="S62" s="137"/>
      <c r="T62" s="137"/>
      <c r="U62" s="137"/>
      <c r="V62" s="137"/>
      <c r="W62" s="138"/>
      <c r="X62" s="138"/>
      <c r="Y62" s="138"/>
      <c r="Z62" s="4"/>
      <c r="AA62" s="4"/>
      <c r="AB62" s="139"/>
      <c r="AC62" s="4"/>
      <c r="AD62" s="4"/>
      <c r="AE62" s="140"/>
    </row>
    <row r="63" spans="1:37" ht="18.75" customHeight="1" x14ac:dyDescent="0.15">
      <c r="A63" s="276" t="s">
        <v>1085</v>
      </c>
      <c r="B63" s="277"/>
      <c r="C63" s="277"/>
      <c r="D63" s="277"/>
      <c r="E63" s="277"/>
      <c r="F63" s="277"/>
      <c r="G63" s="277"/>
      <c r="H63" s="277"/>
      <c r="I63" s="277"/>
      <c r="J63" s="277"/>
      <c r="K63" s="277"/>
      <c r="L63" s="277"/>
      <c r="M63" s="277"/>
      <c r="N63" s="277"/>
      <c r="O63" s="277"/>
      <c r="P63" s="277"/>
      <c r="Q63" s="277"/>
      <c r="R63" s="277"/>
      <c r="S63" s="277"/>
      <c r="T63" s="277"/>
      <c r="U63" s="277"/>
      <c r="V63" s="280" t="s">
        <v>109</v>
      </c>
      <c r="W63" s="281"/>
      <c r="X63" s="281"/>
      <c r="Y63" s="281"/>
      <c r="Z63" s="282"/>
      <c r="AA63" s="264"/>
      <c r="AB63" s="265"/>
      <c r="AC63" s="265"/>
      <c r="AD63" s="265"/>
      <c r="AE63" s="266"/>
    </row>
    <row r="64" spans="1:37" ht="18.75" customHeight="1" thickBot="1" x14ac:dyDescent="0.2">
      <c r="A64" s="278"/>
      <c r="B64" s="279"/>
      <c r="C64" s="279"/>
      <c r="D64" s="279"/>
      <c r="E64" s="279"/>
      <c r="F64" s="279"/>
      <c r="G64" s="279"/>
      <c r="H64" s="279"/>
      <c r="I64" s="279"/>
      <c r="J64" s="279"/>
      <c r="K64" s="279"/>
      <c r="L64" s="279"/>
      <c r="M64" s="279"/>
      <c r="N64" s="279"/>
      <c r="O64" s="279"/>
      <c r="P64" s="279"/>
      <c r="Q64" s="279"/>
      <c r="R64" s="279"/>
      <c r="S64" s="279"/>
      <c r="T64" s="279"/>
      <c r="U64" s="279"/>
      <c r="V64" s="267" t="s">
        <v>110</v>
      </c>
      <c r="W64" s="268"/>
      <c r="X64" s="268"/>
      <c r="Y64" s="268"/>
      <c r="Z64" s="269"/>
      <c r="AA64" s="270"/>
      <c r="AB64" s="271"/>
      <c r="AC64" s="271"/>
      <c r="AD64" s="271"/>
      <c r="AE64" s="272"/>
    </row>
    <row r="65" spans="1:31" ht="7.5" customHeight="1" thickBo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2"/>
      <c r="W65" s="142"/>
      <c r="X65" s="142"/>
      <c r="Y65" s="142"/>
      <c r="Z65" s="142"/>
      <c r="AA65" s="209"/>
      <c r="AB65" s="209"/>
      <c r="AC65" s="209"/>
      <c r="AD65" s="209"/>
      <c r="AE65" s="209"/>
    </row>
    <row r="66" spans="1:31" ht="18.75" customHeight="1" x14ac:dyDescent="0.15">
      <c r="A66" s="276" t="s">
        <v>1083</v>
      </c>
      <c r="B66" s="277"/>
      <c r="C66" s="277"/>
      <c r="D66" s="277"/>
      <c r="E66" s="277"/>
      <c r="F66" s="277"/>
      <c r="G66" s="277"/>
      <c r="H66" s="277"/>
      <c r="I66" s="277"/>
      <c r="J66" s="277"/>
      <c r="K66" s="277"/>
      <c r="L66" s="277"/>
      <c r="M66" s="277"/>
      <c r="N66" s="277"/>
      <c r="O66" s="277"/>
      <c r="P66" s="277"/>
      <c r="Q66" s="277"/>
      <c r="R66" s="277"/>
      <c r="S66" s="277"/>
      <c r="T66" s="277"/>
      <c r="U66" s="277"/>
      <c r="V66" s="280" t="s">
        <v>1016</v>
      </c>
      <c r="W66" s="281"/>
      <c r="X66" s="281"/>
      <c r="Y66" s="281"/>
      <c r="Z66" s="282"/>
      <c r="AA66" s="264"/>
      <c r="AB66" s="265"/>
      <c r="AC66" s="265"/>
      <c r="AD66" s="265"/>
      <c r="AE66" s="266"/>
    </row>
    <row r="67" spans="1:31" ht="18.75" customHeight="1" thickBot="1" x14ac:dyDescent="0.2">
      <c r="A67" s="278"/>
      <c r="B67" s="279"/>
      <c r="C67" s="279"/>
      <c r="D67" s="279"/>
      <c r="E67" s="279"/>
      <c r="F67" s="279"/>
      <c r="G67" s="279"/>
      <c r="H67" s="279"/>
      <c r="I67" s="279"/>
      <c r="J67" s="279"/>
      <c r="K67" s="279"/>
      <c r="L67" s="279"/>
      <c r="M67" s="279"/>
      <c r="N67" s="279"/>
      <c r="O67" s="279"/>
      <c r="P67" s="279"/>
      <c r="Q67" s="279"/>
      <c r="R67" s="279"/>
      <c r="S67" s="279"/>
      <c r="T67" s="279"/>
      <c r="U67" s="279"/>
      <c r="V67" s="267" t="s">
        <v>1017</v>
      </c>
      <c r="W67" s="268"/>
      <c r="X67" s="268"/>
      <c r="Y67" s="268"/>
      <c r="Z67" s="269"/>
      <c r="AA67" s="270"/>
      <c r="AB67" s="271"/>
      <c r="AC67" s="271"/>
      <c r="AD67" s="271"/>
      <c r="AE67" s="272"/>
    </row>
    <row r="68" spans="1:31" ht="18" customHeight="1" x14ac:dyDescent="0.15">
      <c r="A68" s="459"/>
      <c r="B68" s="459"/>
      <c r="C68" s="459"/>
      <c r="D68" s="459"/>
      <c r="E68" s="459"/>
      <c r="F68" s="459"/>
      <c r="G68" s="459"/>
      <c r="H68" s="459"/>
      <c r="I68" s="459"/>
      <c r="J68" s="459"/>
      <c r="K68" s="459"/>
      <c r="L68" s="459"/>
      <c r="M68" s="459"/>
      <c r="N68" s="459"/>
      <c r="O68" s="459"/>
      <c r="P68" s="459"/>
      <c r="Q68" s="459"/>
      <c r="R68" s="459"/>
      <c r="S68" s="459"/>
      <c r="T68" s="449"/>
      <c r="U68" s="449"/>
      <c r="V68" s="449"/>
      <c r="W68" s="449"/>
      <c r="X68" s="449"/>
      <c r="Y68" s="449"/>
      <c r="Z68" s="449"/>
      <c r="AA68" s="449"/>
      <c r="AB68" s="449"/>
      <c r="AC68" s="449"/>
      <c r="AD68" s="449"/>
      <c r="AE68" s="449"/>
    </row>
  </sheetData>
  <sheetProtection algorithmName="SHA-512" hashValue="eWdMKtmWQ+KAgMkq0SIQJ/7ssyC//0q4yvaUaNjq1bp/pYzB2/6IWWGO+99LMmj9s0eT+XUwdlwqjp5pkcdeHA==" saltValue="+gCx1hfvCwDzQS3yzhlyow==" spinCount="100000" sheet="1" objects="1" scenarios="1"/>
  <dataConsolidate/>
  <mergeCells count="254">
    <mergeCell ref="A10:A12"/>
    <mergeCell ref="T14:AE14"/>
    <mergeCell ref="X15:AC15"/>
    <mergeCell ref="X16:AC16"/>
    <mergeCell ref="X17:AC17"/>
    <mergeCell ref="X18:AC18"/>
    <mergeCell ref="X19:AC19"/>
    <mergeCell ref="X20:AC20"/>
    <mergeCell ref="C16:K16"/>
    <mergeCell ref="C17:K17"/>
    <mergeCell ref="C18:K18"/>
    <mergeCell ref="C19:K19"/>
    <mergeCell ref="T15:T20"/>
    <mergeCell ref="U15:W17"/>
    <mergeCell ref="S14:S21"/>
    <mergeCell ref="AD15:AE15"/>
    <mergeCell ref="AD16:AE16"/>
    <mergeCell ref="AD17:AE17"/>
    <mergeCell ref="AD18:AE18"/>
    <mergeCell ref="AD19:AE19"/>
    <mergeCell ref="AD20:AE20"/>
    <mergeCell ref="N18:P18"/>
    <mergeCell ref="N19:P19"/>
    <mergeCell ref="N15:R16"/>
    <mergeCell ref="H56:I56"/>
    <mergeCell ref="N56:O56"/>
    <mergeCell ref="G40:P40"/>
    <mergeCell ref="Q40:R40"/>
    <mergeCell ref="H55:I55"/>
    <mergeCell ref="N55:O55"/>
    <mergeCell ref="F48:G49"/>
    <mergeCell ref="H48:M48"/>
    <mergeCell ref="H49:I49"/>
    <mergeCell ref="J49:K49"/>
    <mergeCell ref="L49:M49"/>
    <mergeCell ref="H53:I53"/>
    <mergeCell ref="H54:I54"/>
    <mergeCell ref="N48:O49"/>
    <mergeCell ref="H51:I51"/>
    <mergeCell ref="H52:I52"/>
    <mergeCell ref="I43:J44"/>
    <mergeCell ref="Q41:AE41"/>
    <mergeCell ref="AE42:AE43"/>
    <mergeCell ref="R42:T46"/>
    <mergeCell ref="X44:X46"/>
    <mergeCell ref="D45:H46"/>
    <mergeCell ref="I45:J46"/>
    <mergeCell ref="M43:N43"/>
    <mergeCell ref="W44:W46"/>
    <mergeCell ref="T68:V68"/>
    <mergeCell ref="W68:AE68"/>
    <mergeCell ref="P48:P56"/>
    <mergeCell ref="A47:AE47"/>
    <mergeCell ref="W50:AE50"/>
    <mergeCell ref="W51:AE51"/>
    <mergeCell ref="W52:AE52"/>
    <mergeCell ref="N53:O53"/>
    <mergeCell ref="N54:O54"/>
    <mergeCell ref="B48:B49"/>
    <mergeCell ref="C48:D49"/>
    <mergeCell ref="W48:AE49"/>
    <mergeCell ref="E48:E49"/>
    <mergeCell ref="A68:S68"/>
    <mergeCell ref="R48:R49"/>
    <mergeCell ref="S48:T49"/>
    <mergeCell ref="A48:A56"/>
    <mergeCell ref="Q53:AE53"/>
    <mergeCell ref="H50:I50"/>
    <mergeCell ref="Q48:Q52"/>
    <mergeCell ref="N51:O51"/>
    <mergeCell ref="Q54:AE56"/>
    <mergeCell ref="A66:U67"/>
    <mergeCell ref="N52:O52"/>
    <mergeCell ref="K43:L43"/>
    <mergeCell ref="Q42:Q46"/>
    <mergeCell ref="M44:M46"/>
    <mergeCell ref="N44:N46"/>
    <mergeCell ref="O44:O46"/>
    <mergeCell ref="N50:O50"/>
    <mergeCell ref="O43:P43"/>
    <mergeCell ref="U48:V49"/>
    <mergeCell ref="K44:L46"/>
    <mergeCell ref="U44:U46"/>
    <mergeCell ref="V44:V46"/>
    <mergeCell ref="W42:X43"/>
    <mergeCell ref="O37:P37"/>
    <mergeCell ref="Z42:AB45"/>
    <mergeCell ref="AC42:AD43"/>
    <mergeCell ref="O31:AE31"/>
    <mergeCell ref="C41:J42"/>
    <mergeCell ref="K41:P42"/>
    <mergeCell ref="T36:V36"/>
    <mergeCell ref="X36:Z36"/>
    <mergeCell ref="C39:F39"/>
    <mergeCell ref="G39:P39"/>
    <mergeCell ref="Q39:R39"/>
    <mergeCell ref="S39:AE39"/>
    <mergeCell ref="AC44:AD45"/>
    <mergeCell ref="C43:C44"/>
    <mergeCell ref="AE44:AE45"/>
    <mergeCell ref="C45:C46"/>
    <mergeCell ref="C35:D37"/>
    <mergeCell ref="E35:Q35"/>
    <mergeCell ref="U42:V43"/>
    <mergeCell ref="A38:AE38"/>
    <mergeCell ref="A35:B37"/>
    <mergeCell ref="M37:N37"/>
    <mergeCell ref="Y42:Y45"/>
    <mergeCell ref="S40:AE40"/>
    <mergeCell ref="A39:B46"/>
    <mergeCell ref="A1:AE1"/>
    <mergeCell ref="C3:I3"/>
    <mergeCell ref="J3:K3"/>
    <mergeCell ref="C6:I6"/>
    <mergeCell ref="C8:I8"/>
    <mergeCell ref="J8:K8"/>
    <mergeCell ref="J6:K6"/>
    <mergeCell ref="C7:I7"/>
    <mergeCell ref="J7:K7"/>
    <mergeCell ref="C5:I5"/>
    <mergeCell ref="J5:K5"/>
    <mergeCell ref="A3:A8"/>
    <mergeCell ref="AB2:AE2"/>
    <mergeCell ref="AD27:AE27"/>
    <mergeCell ref="L27:U27"/>
    <mergeCell ref="C30:J30"/>
    <mergeCell ref="C32:J32"/>
    <mergeCell ref="C33:J33"/>
    <mergeCell ref="I36:L36"/>
    <mergeCell ref="N36:Q36"/>
    <mergeCell ref="D43:H44"/>
    <mergeCell ref="P44:P46"/>
    <mergeCell ref="K30:N30"/>
    <mergeCell ref="F36:G36"/>
    <mergeCell ref="R35:S37"/>
    <mergeCell ref="O30:W30"/>
    <mergeCell ref="L28:U28"/>
    <mergeCell ref="AB36:AE36"/>
    <mergeCell ref="A30:B33"/>
    <mergeCell ref="C28:K28"/>
    <mergeCell ref="C27:K27"/>
    <mergeCell ref="K31:L31"/>
    <mergeCell ref="M31:N31"/>
    <mergeCell ref="K32:U32"/>
    <mergeCell ref="K33:U33"/>
    <mergeCell ref="C31:E31"/>
    <mergeCell ref="G31:J31"/>
    <mergeCell ref="T35:AE35"/>
    <mergeCell ref="T37:AE37"/>
    <mergeCell ref="A14:R14"/>
    <mergeCell ref="Q17:R17"/>
    <mergeCell ref="Z27:AA27"/>
    <mergeCell ref="AB27:AC27"/>
    <mergeCell ref="V33:AE33"/>
    <mergeCell ref="A34:AE34"/>
    <mergeCell ref="V32:AE32"/>
    <mergeCell ref="A29:W29"/>
    <mergeCell ref="L16:M16"/>
    <mergeCell ref="L19:M19"/>
    <mergeCell ref="L21:M21"/>
    <mergeCell ref="L17:M17"/>
    <mergeCell ref="C24:K24"/>
    <mergeCell ref="C22:K22"/>
    <mergeCell ref="L22:M22"/>
    <mergeCell ref="C23:K23"/>
    <mergeCell ref="L23:M23"/>
    <mergeCell ref="X28:Y28"/>
    <mergeCell ref="X27:Y27"/>
    <mergeCell ref="AE29:AE30"/>
    <mergeCell ref="A27:B28"/>
    <mergeCell ref="V27:W28"/>
    <mergeCell ref="X29:AC30"/>
    <mergeCell ref="AD29:AD30"/>
    <mergeCell ref="Y2:AA2"/>
    <mergeCell ref="V2:X2"/>
    <mergeCell ref="A2:U2"/>
    <mergeCell ref="J4:K4"/>
    <mergeCell ref="C4:I4"/>
    <mergeCell ref="C26:K26"/>
    <mergeCell ref="L26:U26"/>
    <mergeCell ref="V26:W26"/>
    <mergeCell ref="X26:AE26"/>
    <mergeCell ref="U18:W20"/>
    <mergeCell ref="A26:B26"/>
    <mergeCell ref="A13:AE13"/>
    <mergeCell ref="L18:M18"/>
    <mergeCell ref="L20:M20"/>
    <mergeCell ref="A25:AE25"/>
    <mergeCell ref="Q18:R18"/>
    <mergeCell ref="Q19:R19"/>
    <mergeCell ref="A16:A24"/>
    <mergeCell ref="C21:K21"/>
    <mergeCell ref="C20:K20"/>
    <mergeCell ref="N20:R24"/>
    <mergeCell ref="L24:M24"/>
    <mergeCell ref="A15:M15"/>
    <mergeCell ref="N17:P17"/>
    <mergeCell ref="AA66:AE66"/>
    <mergeCell ref="V67:Z67"/>
    <mergeCell ref="AA67:AE67"/>
    <mergeCell ref="A59:E59"/>
    <mergeCell ref="A63:U64"/>
    <mergeCell ref="V63:Z63"/>
    <mergeCell ref="AA63:AE63"/>
    <mergeCell ref="V64:Z64"/>
    <mergeCell ref="AA64:AE64"/>
    <mergeCell ref="F60:G60"/>
    <mergeCell ref="I60:J60"/>
    <mergeCell ref="L60:M60"/>
    <mergeCell ref="F61:G61"/>
    <mergeCell ref="I61:J61"/>
    <mergeCell ref="L61:M61"/>
    <mergeCell ref="F59:AE59"/>
    <mergeCell ref="O60:AE60"/>
    <mergeCell ref="O61:AE61"/>
    <mergeCell ref="A60:B60"/>
    <mergeCell ref="A61:B61"/>
    <mergeCell ref="C60:E60"/>
    <mergeCell ref="C61:E61"/>
    <mergeCell ref="V66:Z66"/>
    <mergeCell ref="M3:O4"/>
    <mergeCell ref="M5:O5"/>
    <mergeCell ref="S6:T7"/>
    <mergeCell ref="U6:V7"/>
    <mergeCell ref="W6:X7"/>
    <mergeCell ref="R6:R7"/>
    <mergeCell ref="Q3:Q7"/>
    <mergeCell ref="AD3:AE4"/>
    <mergeCell ref="AB3:AC4"/>
    <mergeCell ref="Z3:AA4"/>
    <mergeCell ref="X3:Y4"/>
    <mergeCell ref="V3:W4"/>
    <mergeCell ref="T3:U4"/>
    <mergeCell ref="R3:S4"/>
    <mergeCell ref="Z6:AA7"/>
    <mergeCell ref="AB6:AC7"/>
    <mergeCell ref="AD6:AE7"/>
    <mergeCell ref="Y5:AE5"/>
    <mergeCell ref="R5:X5"/>
    <mergeCell ref="Y6:Y7"/>
    <mergeCell ref="V10:AC10"/>
    <mergeCell ref="V11:AC11"/>
    <mergeCell ref="AD10:AE10"/>
    <mergeCell ref="AD11:AE11"/>
    <mergeCell ref="B10:I10"/>
    <mergeCell ref="B11:I11"/>
    <mergeCell ref="B12:I12"/>
    <mergeCell ref="J10:K10"/>
    <mergeCell ref="J11:K11"/>
    <mergeCell ref="J12:K12"/>
    <mergeCell ref="L10:S10"/>
    <mergeCell ref="L11:S11"/>
    <mergeCell ref="T10:U10"/>
    <mergeCell ref="T11:U11"/>
  </mergeCells>
  <phoneticPr fontId="1"/>
  <conditionalFormatting sqref="S50:T50">
    <cfRule type="expression" dxfId="1777" priority="253" stopIfTrue="1">
      <formula>IF(AND($V$44&lt;&gt;"",$T$50&lt;&gt;"",$V$44&lt;&gt;$T$50),TRUE,FALSE)</formula>
    </cfRule>
    <cfRule type="expression" dxfId="1776" priority="653" stopIfTrue="1">
      <formula>IF(AND($S$50&lt;&gt;"",$U$44&lt;&gt;"",$U$44&lt;&gt;$S$50),TRUE,FALSE)</formula>
    </cfRule>
  </conditionalFormatting>
  <conditionalFormatting sqref="U50:V50">
    <cfRule type="expression" dxfId="1775" priority="200">
      <formula>IF(AND($X$44&lt;&gt;"",$V$50&lt;&gt;"",$X$44&lt;&gt;$V$50),TRUE,FALSE)</formula>
    </cfRule>
    <cfRule type="expression" dxfId="1774" priority="201">
      <formula>IF(AND($W$44&lt;&gt;"",$U$50&lt;&gt;"",$W$44&lt;&gt;$U$50),TRUE,FALSE)</formula>
    </cfRule>
  </conditionalFormatting>
  <conditionalFormatting sqref="AD29:AE30">
    <cfRule type="expression" dxfId="1773" priority="224">
      <formula>IF(AND(19&lt;VALUE($AD$29&amp;$AE$29),VALUE($AD$29&amp;$AE$29)&lt;60),FALSE,TRUE)</formula>
    </cfRule>
  </conditionalFormatting>
  <conditionalFormatting sqref="AE42:AE45">
    <cfRule type="expression" dxfId="1772" priority="523">
      <formula>IF($AE$42&lt;&gt;"",IF($AE$44&lt;&gt;"",TRUE,FALSE),FALSE)</formula>
    </cfRule>
  </conditionalFormatting>
  <conditionalFormatting sqref="I43:J44">
    <cfRule type="expression" dxfId="1771" priority="522">
      <formula>IF($I$43&lt;&gt;"",IF($I$45&lt;&gt;"",TRUE,FALSE),FALSE)</formula>
    </cfRule>
    <cfRule type="expression" dxfId="1770" priority="531">
      <formula>IF(COUNTIF($I$43:$I$45,"○")&gt;0,TRUE,FALSE)</formula>
    </cfRule>
  </conditionalFormatting>
  <conditionalFormatting sqref="I45:J46">
    <cfRule type="expression" dxfId="1769" priority="521">
      <formula>IF($I$43&lt;&gt;"",IF($I$45&lt;&gt;"",TRUE,FALSE),FALSE)</formula>
    </cfRule>
    <cfRule type="expression" dxfId="1768" priority="529">
      <formula>IF(COUNTIF($I$43:$I$45,"○")&gt;0,TRUE,FALSE)</formula>
    </cfRule>
  </conditionalFormatting>
  <conditionalFormatting sqref="AE44:AE45">
    <cfRule type="expression" dxfId="1767" priority="625">
      <formula>IF(COUNTIF($AE$42:$AE$44,"○")&gt;0,TRUE,FALSE)</formula>
    </cfRule>
  </conditionalFormatting>
  <conditionalFormatting sqref="AE42:AE43">
    <cfRule type="expression" dxfId="1766" priority="524">
      <formula>IF(COUNTIF($AE$42:$AE$44,"○")&gt;0,TRUE,FALSE)</formula>
    </cfRule>
  </conditionalFormatting>
  <conditionalFormatting sqref="J4">
    <cfRule type="expression" dxfId="1765" priority="498">
      <formula>IF(#REF!&lt;&gt;"○",IF(COUNTIF($J$3:$K$8,"○")&gt;0,TRUE,FALSE),FALSE)</formula>
    </cfRule>
    <cfRule type="expression" dxfId="1764" priority="499">
      <formula>IF(#REF!&lt;&gt;"○",IF(COUNTIF($J$3:$K$8,"○")=0,TRUE,FALSE),FALSE)</formula>
    </cfRule>
    <cfRule type="expression" dxfId="1763" priority="500">
      <formula>IF(#REF!="○",IF(COUNTIF($J$3:$K$8,"○")&gt;1,TRUE),FALSE)</formula>
    </cfRule>
    <cfRule type="expression" dxfId="1762" priority="501">
      <formula>IF(#REF!="○",TRUE,FALSE)</formula>
    </cfRule>
  </conditionalFormatting>
  <conditionalFormatting sqref="J5:K5">
    <cfRule type="expression" dxfId="1761" priority="478">
      <formula>IF($J5&lt;&gt;"○",IF(COUNTIF($J$3:$K$8,"○")&gt;0,TRUE,FALSE),FALSE)</formula>
    </cfRule>
    <cfRule type="expression" dxfId="1760" priority="479">
      <formula>IF($J5&lt;&gt;"○",IF(COUNTIF($J$3:$K$8,"○")=0,TRUE,FALSE),FALSE)</formula>
    </cfRule>
    <cfRule type="expression" dxfId="1759" priority="480">
      <formula>IF($J5="○",IF(COUNTIF($J$3:$K$8,"○")&gt;1,TRUE),FALSE)</formula>
    </cfRule>
    <cfRule type="expression" dxfId="1758" priority="481">
      <formula>IF($J5="○",TRUE,FALSE)</formula>
    </cfRule>
  </conditionalFormatting>
  <conditionalFormatting sqref="Z8:AA8">
    <cfRule type="expression" dxfId="1757" priority="3399">
      <formula>IF(COUNTIF($Z$7:$AE$8,"")=9,TRUE,FALSE)</formula>
    </cfRule>
  </conditionalFormatting>
  <conditionalFormatting sqref="AB8:AC8">
    <cfRule type="expression" dxfId="1756" priority="3398">
      <formula>IF(COUNTIF($Z$7:$AE$8,"")=9,TRUE,FALSE)</formula>
    </cfRule>
  </conditionalFormatting>
  <conditionalFormatting sqref="AD8:AE8">
    <cfRule type="expression" dxfId="1755" priority="3395">
      <formula>IF(COUNTIF($Z$7:$AE$8,"")=9,TRUE,FALSE)</formula>
    </cfRule>
  </conditionalFormatting>
  <conditionalFormatting sqref="L16:M16">
    <cfRule type="expression" dxfId="1754" priority="389">
      <formula>IF(AND($L$16="○",$L$24="○"),TRUE,FALSE)</formula>
    </cfRule>
  </conditionalFormatting>
  <conditionalFormatting sqref="L17:M17">
    <cfRule type="expression" dxfId="1753" priority="388">
      <formula>IF(AND($L$17="○",$L$24="○"),TRUE,FALSE)</formula>
    </cfRule>
  </conditionalFormatting>
  <conditionalFormatting sqref="L18:M18">
    <cfRule type="expression" dxfId="1752" priority="390">
      <formula>IF(AND($L$18="○",$L$24="○"),TRUE,FALSE)</formula>
    </cfRule>
  </conditionalFormatting>
  <conditionalFormatting sqref="L19:M19">
    <cfRule type="expression" dxfId="1751" priority="387">
      <formula>IF(AND($L$19="○",$L$24="○"),TRUE,FALSE)</formula>
    </cfRule>
  </conditionalFormatting>
  <conditionalFormatting sqref="L20:M20">
    <cfRule type="expression" dxfId="1750" priority="386">
      <formula>IF(AND($L$20="○",$L$24="○"),TRUE,FALSE)</formula>
    </cfRule>
  </conditionalFormatting>
  <conditionalFormatting sqref="L24">
    <cfRule type="expression" dxfId="1749" priority="161">
      <formula>IF(AND($L$24="○",COUNTIF($L$16:$M$23,"○")&gt;0),TRUE,FALSE)</formula>
    </cfRule>
  </conditionalFormatting>
  <conditionalFormatting sqref="Q17:R17">
    <cfRule type="expression" dxfId="1748" priority="160">
      <formula>IF(AND(Q17="",$L$24="○"),TRUE,FALSE)</formula>
    </cfRule>
    <cfRule type="expression" dxfId="1747" priority="236">
      <formula>IF(Q17="○",IF(COUNTIF($L$16:$M$23,"○")=0,TRUE,FALSE),FALSE)</formula>
    </cfRule>
    <cfRule type="expression" dxfId="1746" priority="383">
      <formula>IF(COUNTIF($Q$17:$Q$19,"○")&gt;0,TRUE,FALSE)</formula>
    </cfRule>
  </conditionalFormatting>
  <conditionalFormatting sqref="Q18:R18">
    <cfRule type="expression" dxfId="1745" priority="235">
      <formula>IF(AND(Q18="",$L$24="○"),TRUE,FALSE)</formula>
    </cfRule>
    <cfRule type="expression" dxfId="1744" priority="380">
      <formula>IF(Q18="○",IF(COUNTIF($L$16:$M$21,"○")=0,TRUE,FALSE),FALSE)</formula>
    </cfRule>
    <cfRule type="expression" dxfId="1743" priority="381">
      <formula>IF(COUNTIF($Q$17:$Q$19,"○")&gt;0,TRUE,FALSE)</formula>
    </cfRule>
  </conditionalFormatting>
  <conditionalFormatting sqref="Q19:R19">
    <cfRule type="expression" dxfId="1742" priority="234">
      <formula>IF(AND(Q19="",$L$24="○"),TRUE,FALSE)</formula>
    </cfRule>
    <cfRule type="expression" dxfId="1741" priority="377">
      <formula>IF(Q19="○",IF(COUNTIF($L$16:$M$21,"○")=0,TRUE,FALSE),FALSE)</formula>
    </cfRule>
    <cfRule type="expression" dxfId="1740" priority="378">
      <formula>IF(COUNTIF($Q$17:$Q$19,"○")&gt;0,TRUE,FALSE)</formula>
    </cfRule>
  </conditionalFormatting>
  <conditionalFormatting sqref="AD15:AE15">
    <cfRule type="expression" dxfId="1739" priority="347">
      <formula>IF($AD$15="○",IF(COUNTIF($AD$15:$AE$17,"○")&gt;1,TRUE),FALSE)</formula>
    </cfRule>
    <cfRule type="expression" dxfId="1738" priority="3381">
      <formula>IF(COUNTIF($AD$15:$AE$17,"○")&gt;0,TRUE,FALSE)</formula>
    </cfRule>
  </conditionalFormatting>
  <conditionalFormatting sqref="AD16:AE16">
    <cfRule type="expression" dxfId="1737" priority="346">
      <formula>IF($AD$16="○",IF(COUNTIF($AD$15:$AE$17,"○")&gt;1,TRUE),FALSE)</formula>
    </cfRule>
    <cfRule type="expression" dxfId="1736" priority="354">
      <formula>IF(COUNTIF($AD$15:$AE$17,"○")&gt;0,TRUE,FALSE)</formula>
    </cfRule>
  </conditionalFormatting>
  <conditionalFormatting sqref="AD17:AE17">
    <cfRule type="expression" dxfId="1735" priority="249">
      <formula>IF($AD$17="○",IF(COUNTIF($AD$15:$AE$17,"○")&gt;1,TRUE),FALSE)</formula>
    </cfRule>
    <cfRule type="expression" dxfId="1734" priority="345">
      <formula>IF($AD$17="○",IF(COUNTIF($AD$15:$AE$17,"○")&gt;1,TRUE),FALSE)</formula>
    </cfRule>
    <cfRule type="expression" dxfId="1733" priority="351">
      <formula>IF(COUNTIF($AD$15:$AE$17,"○")&gt;0,TRUE,FALSE)</formula>
    </cfRule>
  </conditionalFormatting>
  <conditionalFormatting sqref="AD18:AE18">
    <cfRule type="expression" dxfId="1732" priority="344">
      <formula>IF($AD$18="○",IF(COUNTIF($AD$18:$AE$20,"○")&gt;1,TRUE),FALSE)</formula>
    </cfRule>
    <cfRule type="expression" dxfId="1731" priority="3384">
      <formula>IF(COUNTIF($AD$18:$AE$20,"○")&gt;0,TRUE,FALSE)</formula>
    </cfRule>
  </conditionalFormatting>
  <conditionalFormatting sqref="AD19:AE19">
    <cfRule type="expression" dxfId="1730" priority="343">
      <formula>IF($AD$19="○",IF(COUNTIF($AD$18:$AE$20,"○")&gt;1,TRUE),FALSE)</formula>
    </cfRule>
    <cfRule type="expression" dxfId="1729" priority="3386">
      <formula>IF(COUNTIF($AD$18:$AE$20,"○")&gt;0,TRUE,FALSE)</formula>
    </cfRule>
  </conditionalFormatting>
  <conditionalFormatting sqref="AD20:AE20">
    <cfRule type="expression" dxfId="1728" priority="342">
      <formula>IF($AD$20="○",IF(COUNTIF($AD$18:$AE$20,"○")&gt;1,TRUE),FALSE)</formula>
    </cfRule>
    <cfRule type="expression" dxfId="1727" priority="3388">
      <formula>IF(COUNTIF($AD$18:$AE$20,"○")&gt;0,TRUE,FALSE)</formula>
    </cfRule>
  </conditionalFormatting>
  <conditionalFormatting sqref="C26:K26">
    <cfRule type="expression" dxfId="1726" priority="339">
      <formula>IF($C$26&lt;&gt;"",TRUE,FALSE)</formula>
    </cfRule>
  </conditionalFormatting>
  <conditionalFormatting sqref="L26:U26">
    <cfRule type="expression" dxfId="1725" priority="338">
      <formula>IF($L$26&lt;&gt;"",TRUE,FALSE)</formula>
    </cfRule>
  </conditionalFormatting>
  <conditionalFormatting sqref="C28:K28">
    <cfRule type="expression" dxfId="1724" priority="337">
      <formula>IF($C$28&lt;&gt;"",TRUE,FALSE)</formula>
    </cfRule>
  </conditionalFormatting>
  <conditionalFormatting sqref="L28:U28">
    <cfRule type="expression" dxfId="1723" priority="336">
      <formula>IF($L$28&lt;&gt;"",TRUE,FALSE)</formula>
    </cfRule>
  </conditionalFormatting>
  <conditionalFormatting sqref="V27:W28">
    <cfRule type="expression" dxfId="1722" priority="335">
      <formula>IF($V$27&lt;&gt;"",TRUE,FALSE)</formula>
    </cfRule>
  </conditionalFormatting>
  <conditionalFormatting sqref="Z28">
    <cfRule type="expression" dxfId="1721" priority="334">
      <formula>IF($Z$28&lt;&gt;"",TRUE,FALSE)</formula>
    </cfRule>
  </conditionalFormatting>
  <conditionalFormatting sqref="AA28">
    <cfRule type="expression" dxfId="1720" priority="333">
      <formula>IF($AA$28&lt;&gt;"",TRUE,FALSE)</formula>
    </cfRule>
  </conditionalFormatting>
  <conditionalFormatting sqref="AB28">
    <cfRule type="expression" dxfId="1719" priority="331">
      <formula>IF($AB$28&lt;&gt;"",TRUE,FALSE)</formula>
    </cfRule>
  </conditionalFormatting>
  <conditionalFormatting sqref="AC28">
    <cfRule type="expression" dxfId="1718" priority="330">
      <formula>IF($AC$28&lt;&gt;"",TRUE,FALSE)</formula>
    </cfRule>
  </conditionalFormatting>
  <conditionalFormatting sqref="AD28">
    <cfRule type="expression" dxfId="1717" priority="328">
      <formula>IF($AD$28&lt;&gt;"",TRUE,FALSE)</formula>
    </cfRule>
  </conditionalFormatting>
  <conditionalFormatting sqref="AE28">
    <cfRule type="expression" dxfId="1716" priority="327">
      <formula>IF($AE$28&lt;&gt;"",TRUE,FALSE)</formula>
    </cfRule>
  </conditionalFormatting>
  <conditionalFormatting sqref="C31:E31">
    <cfRule type="expression" dxfId="1715" priority="325">
      <formula>IF($C$31&lt;&gt;"",TRUE,FALSE)</formula>
    </cfRule>
  </conditionalFormatting>
  <conditionalFormatting sqref="G31:J31">
    <cfRule type="expression" dxfId="1714" priority="324">
      <formula>IF($G$31&lt;&gt;"",TRUE,FALSE)</formula>
    </cfRule>
  </conditionalFormatting>
  <conditionalFormatting sqref="K31:L31">
    <cfRule type="expression" dxfId="1713" priority="323">
      <formula>IF($K$31&lt;&gt;"",TRUE,FALSE)</formula>
    </cfRule>
  </conditionalFormatting>
  <conditionalFormatting sqref="M31:N31">
    <cfRule type="expression" dxfId="1712" priority="322">
      <formula>IF($M$31&lt;&gt;"",TRUE,FALSE)</formula>
    </cfRule>
  </conditionalFormatting>
  <conditionalFormatting sqref="C33:J33">
    <cfRule type="expression" dxfId="1711" priority="320">
      <formula>IF($C$33&lt;&gt;"",TRUE,FALSE)</formula>
    </cfRule>
  </conditionalFormatting>
  <conditionalFormatting sqref="K33:U33">
    <cfRule type="expression" dxfId="1710" priority="319">
      <formula>IF($K$33&lt;&gt;"",TRUE,FALSE)</formula>
    </cfRule>
  </conditionalFormatting>
  <conditionalFormatting sqref="V33:AE33">
    <cfRule type="expression" dxfId="1709" priority="318">
      <formula>IF($V$33&lt;&gt;"",TRUE,FALSE)</formula>
    </cfRule>
  </conditionalFormatting>
  <conditionalFormatting sqref="F36:G36">
    <cfRule type="expression" dxfId="1708" priority="316">
      <formula>IF($F$36&lt;&gt;"",TRUE,FALSE)</formula>
    </cfRule>
  </conditionalFormatting>
  <conditionalFormatting sqref="I36:L36">
    <cfRule type="expression" dxfId="1707" priority="315">
      <formula>IF($I$36&lt;&gt;"",TRUE,FALSE)</formula>
    </cfRule>
  </conditionalFormatting>
  <conditionalFormatting sqref="N36:Q36">
    <cfRule type="expression" dxfId="1706" priority="178">
      <formula>IF($N$36&lt;&gt;"",TRUE,FALSE)</formula>
    </cfRule>
  </conditionalFormatting>
  <conditionalFormatting sqref="T36:V36">
    <cfRule type="expression" dxfId="1705" priority="311">
      <formula>IF($T$36&lt;&gt;"",TRUE,FALSE)</formula>
    </cfRule>
  </conditionalFormatting>
  <conditionalFormatting sqref="X36:Z36">
    <cfRule type="expression" dxfId="1704" priority="310">
      <formula>IF($X$36&lt;&gt;"",TRUE,FALSE)</formula>
    </cfRule>
  </conditionalFormatting>
  <conditionalFormatting sqref="AB36:AE36">
    <cfRule type="expression" dxfId="1703" priority="179">
      <formula>IF($AB$36&lt;&gt;"",TRUE,FALSE)</formula>
    </cfRule>
  </conditionalFormatting>
  <conditionalFormatting sqref="C40">
    <cfRule type="expression" dxfId="1702" priority="309">
      <formula>IF($C$40&lt;&gt;"",TRUE,FALSE)</formula>
    </cfRule>
  </conditionalFormatting>
  <conditionalFormatting sqref="D40">
    <cfRule type="expression" dxfId="1701" priority="308">
      <formula>IF($E$40&lt;&gt;"",TRUE,FALSE)</formula>
    </cfRule>
  </conditionalFormatting>
  <conditionalFormatting sqref="E40">
    <cfRule type="expression" dxfId="1700" priority="307">
      <formula>IF($E$40&lt;&gt;"",TRUE,FALSE)</formula>
    </cfRule>
  </conditionalFormatting>
  <conditionalFormatting sqref="F40">
    <cfRule type="expression" dxfId="1699" priority="306">
      <formula>IF($F$40&lt;&gt;"",TRUE,FALSE)</formula>
    </cfRule>
  </conditionalFormatting>
  <conditionalFormatting sqref="G40:P40">
    <cfRule type="expression" dxfId="1698" priority="304">
      <formula>IF($G$40&lt;&gt;"",TRUE,FALSE)</formula>
    </cfRule>
  </conditionalFormatting>
  <conditionalFormatting sqref="Q40:R40">
    <cfRule type="expression" dxfId="1697" priority="303">
      <formula>IF($Q$40&lt;&gt;"",TRUE,FALSE)</formula>
    </cfRule>
  </conditionalFormatting>
  <conditionalFormatting sqref="S40:AE40">
    <cfRule type="expression" dxfId="1696" priority="301">
      <formula>IF($S$40&lt;&gt;"",TRUE,FALSE)</formula>
    </cfRule>
  </conditionalFormatting>
  <conditionalFormatting sqref="K44:L46">
    <cfRule type="expression" dxfId="1695" priority="300">
      <formula>IF($K$44&lt;&gt;"",TRUE,FALSE)</formula>
    </cfRule>
  </conditionalFormatting>
  <conditionalFormatting sqref="M44:M46">
    <cfRule type="expression" dxfId="1694" priority="299">
      <formula>IF($M$44&lt;&gt;"",TRUE,FALSE)</formula>
    </cfRule>
  </conditionalFormatting>
  <conditionalFormatting sqref="N44:N46">
    <cfRule type="expression" dxfId="1693" priority="298">
      <formula>IF($N$44&lt;&gt;"",TRUE,FALSE)</formula>
    </cfRule>
  </conditionalFormatting>
  <conditionalFormatting sqref="O44:O46">
    <cfRule type="expression" dxfId="1692" priority="297">
      <formula>IF($O$44&lt;&gt;"",TRUE,FALSE)</formula>
    </cfRule>
  </conditionalFormatting>
  <conditionalFormatting sqref="P44:P46">
    <cfRule type="expression" dxfId="1691" priority="296">
      <formula>IF($P$44&lt;&gt;"",TRUE,FALSE)</formula>
    </cfRule>
  </conditionalFormatting>
  <conditionalFormatting sqref="U44:U46">
    <cfRule type="expression" dxfId="1690" priority="230" stopIfTrue="1">
      <formula>IF(AND($U$44="",$V$44&lt;&gt;""),TRUE,FALSE)</formula>
    </cfRule>
    <cfRule type="expression" dxfId="1689" priority="3253">
      <formula>IF($U$44&lt;&gt;"",TRUE,FALSE)</formula>
    </cfRule>
  </conditionalFormatting>
  <conditionalFormatting sqref="V44:V46">
    <cfRule type="expression" dxfId="1688" priority="229" stopIfTrue="1">
      <formula>IF(AND($U$44&lt;&gt;"",$V$44=""),TRUE,FALSE)</formula>
    </cfRule>
    <cfRule type="expression" dxfId="1687" priority="258">
      <formula>IF($V$44&lt;&gt;"",TRUE,FALSE)</formula>
    </cfRule>
  </conditionalFormatting>
  <conditionalFormatting sqref="W44:W46">
    <cfRule type="expression" dxfId="1686" priority="232" stopIfTrue="1">
      <formula>IF(AND($W$44="",$X$44&lt;&gt;""),TRUE,FALSE)</formula>
    </cfRule>
    <cfRule type="expression" dxfId="1685" priority="3252">
      <formula>IF($W$44&lt;&gt;"",TRUE,FALSE)</formula>
    </cfRule>
  </conditionalFormatting>
  <conditionalFormatting sqref="X44:X46">
    <cfRule type="expression" dxfId="1684" priority="231">
      <formula>IF(AND($W$44&lt;&gt;"",$X$44=""),TRUE,FALSE)</formula>
    </cfRule>
    <cfRule type="expression" dxfId="1683" priority="256">
      <formula>IF($X$44&lt;&gt;"",TRUE,FALSE)</formula>
    </cfRule>
  </conditionalFormatting>
  <conditionalFormatting sqref="S50:S52">
    <cfRule type="expression" dxfId="1682" priority="642">
      <formula>IF($S50&lt;&gt;"",TRUE,FALSE)</formula>
    </cfRule>
  </conditionalFormatting>
  <conditionalFormatting sqref="T50:T52">
    <cfRule type="expression" dxfId="1681" priority="648">
      <formula>IF($T50&lt;&gt;"",TRUE,FALSE)</formula>
    </cfRule>
  </conditionalFormatting>
  <conditionalFormatting sqref="U50:U52">
    <cfRule type="expression" dxfId="1680" priority="644">
      <formula>IF($U50&lt;&gt;"",TRUE,FALSE)</formula>
    </cfRule>
  </conditionalFormatting>
  <conditionalFormatting sqref="V50:V52">
    <cfRule type="expression" dxfId="1679" priority="254">
      <formula>IF($V50&lt;&gt;"",TRUE,FALSE)</formula>
    </cfRule>
  </conditionalFormatting>
  <conditionalFormatting sqref="W50:AE52">
    <cfRule type="expression" dxfId="1678" priority="250">
      <formula>IF($W50&lt;&gt;"",TRUE,FALSE)</formula>
    </cfRule>
  </conditionalFormatting>
  <conditionalFormatting sqref="X28:Y28">
    <cfRule type="expression" dxfId="1677" priority="226">
      <formula>IF($X$28&lt;&gt;"",TRUE,FALSE)</formula>
    </cfRule>
  </conditionalFormatting>
  <conditionalFormatting sqref="AD29:AD30">
    <cfRule type="expression" dxfId="1676" priority="640" stopIfTrue="1">
      <formula>IF($AD$29&lt;&gt;"",TRUE,FALSE)</formula>
    </cfRule>
  </conditionalFormatting>
  <conditionalFormatting sqref="AE29:AE30">
    <cfRule type="expression" dxfId="1675" priority="225">
      <formula>IF($AE$29&lt;&gt;"",TRUE,FALSE)</formula>
    </cfRule>
  </conditionalFormatting>
  <conditionalFormatting sqref="AA66:AE67">
    <cfRule type="expression" dxfId="1674" priority="188">
      <formula>IF(AND($AA$66&lt;&gt;"",$AA$67&lt;&gt;""),TRUE,FALSE)</formula>
    </cfRule>
    <cfRule type="expression" dxfId="1673" priority="191">
      <formula>IF(OR($AA$66&lt;&gt;"",$AA$67&lt;&gt;""),TRUE,FALSE)</formula>
    </cfRule>
  </conditionalFormatting>
  <conditionalFormatting sqref="AA63:AE64">
    <cfRule type="expression" dxfId="1672" priority="189">
      <formula>IF(AND($AA$63&lt;&gt;"",$AA$64&lt;&gt;""),TRUE,FALSE)</formula>
    </cfRule>
    <cfRule type="expression" dxfId="1671" priority="190">
      <formula>IF(OR($AA$63&lt;&gt;"",$AA$64&lt;&gt;""),TRUE,FALSE)</formula>
    </cfRule>
  </conditionalFormatting>
  <conditionalFormatting sqref="C60:E61">
    <cfRule type="expression" dxfId="1670" priority="186">
      <formula>IF(AND($C$60&lt;&gt;"",$C$61&lt;&gt;""),TRUE,FALSE)</formula>
    </cfRule>
    <cfRule type="expression" dxfId="1669" priority="187">
      <formula>IF(OR($C$60&lt;&gt;"",$C$61&lt;&gt;""),TRUE,FALSE)</formula>
    </cfRule>
  </conditionalFormatting>
  <conditionalFormatting sqref="F60:G61 I60:J61 L60:M61 O60:AE61">
    <cfRule type="expression" dxfId="1668" priority="172">
      <formula>IF($C$61="○",TRUE,FALSE)</formula>
    </cfRule>
  </conditionalFormatting>
  <conditionalFormatting sqref="F61:G61 I61:J61 L61:M61 O61:AE61">
    <cfRule type="expression" dxfId="1667" priority="170">
      <formula>IF(AND($F$60&lt;&gt;"",$I$60&lt;&gt;"",$L$60&lt;&gt;"",$O$60&lt;&gt;""),TRUE,FALSE)</formula>
    </cfRule>
  </conditionalFormatting>
  <conditionalFormatting sqref="F60:G60">
    <cfRule type="expression" dxfId="1666" priority="183">
      <formula>IF($F$60&lt;&gt;"",TRUE,FALSE)</formula>
    </cfRule>
  </conditionalFormatting>
  <conditionalFormatting sqref="I60:J60">
    <cfRule type="expression" dxfId="1665" priority="182">
      <formula>IF($I$60&lt;&gt;"",TRUE,FALSE)</formula>
    </cfRule>
  </conditionalFormatting>
  <conditionalFormatting sqref="L60:M60">
    <cfRule type="expression" dxfId="1664" priority="181">
      <formula>IF($L$60&lt;&gt;"",TRUE,FALSE)</formula>
    </cfRule>
  </conditionalFormatting>
  <conditionalFormatting sqref="O60:AE60">
    <cfRule type="expression" dxfId="1663" priority="180">
      <formula>IF($O$60&lt;&gt;"",TRUE,FALSE)</formula>
    </cfRule>
  </conditionalFormatting>
  <conditionalFormatting sqref="T36:V36 X36:Z36 AB36:AE36">
    <cfRule type="expression" dxfId="1662" priority="314">
      <formula>IF(AND($F$36&lt;&gt;"",$I$36&lt;&gt;"",$N$36&lt;&gt;""),TRUE,FALSE)</formula>
    </cfRule>
  </conditionalFormatting>
  <conditionalFormatting sqref="F36:G36 I36:L36 N36:Q36">
    <cfRule type="expression" dxfId="1661" priority="317">
      <formula>IF(AND($T$36&lt;&gt;"",$X$36&lt;&gt;"",$AB$36&lt;&gt;""),TRUE,FALSE)</formula>
    </cfRule>
  </conditionalFormatting>
  <conditionalFormatting sqref="F50:F56">
    <cfRule type="expression" dxfId="1660" priority="3498">
      <formula>IF(AND(COUNTIF($C50:$O50,"")&lt;13,$F50=""),TRUE,FALSE)</formula>
    </cfRule>
    <cfRule type="expression" dxfId="1659" priority="3500">
      <formula>IF($F50&lt;&gt;"",TRUE,FALSE)</formula>
    </cfRule>
  </conditionalFormatting>
  <conditionalFormatting sqref="E50:E56">
    <cfRule type="expression" dxfId="1658" priority="3499">
      <formula>IF($E50&lt;&gt;"",TRUE,FALSE)</formula>
    </cfRule>
    <cfRule type="expression" dxfId="1657" priority="3502">
      <formula>IF(AND(COUNTIF($C50:$O50,"")&lt;13,$E50=""),TRUE,FALSE)</formula>
    </cfRule>
  </conditionalFormatting>
  <conditionalFormatting sqref="G50:G56">
    <cfRule type="expression" dxfId="1656" priority="289">
      <formula>IF(AND(COUNTIF($C50:$O50,"")&lt;13,$G50=""),TRUE,FALSE)</formula>
    </cfRule>
    <cfRule type="expression" dxfId="1655" priority="290">
      <formula>IF($G50&lt;&gt;"",TRUE,FALSE)</formula>
    </cfRule>
  </conditionalFormatting>
  <conditionalFormatting sqref="H50:I56">
    <cfRule type="expression" dxfId="1654" priority="283">
      <formula>IF(AND(COUNTIF($C50:$O50,"")&lt;13,$H50=""),TRUE,FALSE)</formula>
    </cfRule>
    <cfRule type="expression" dxfId="1653" priority="285">
      <formula>IF($H50&lt;&gt;"",TRUE,FALSE)</formula>
    </cfRule>
  </conditionalFormatting>
  <conditionalFormatting sqref="J50:J56">
    <cfRule type="expression" dxfId="1652" priority="220">
      <formula>IF(AND(COUNTIF($C50:$O50,"")&lt;13,$J50=""),TRUE,FALSE)</formula>
    </cfRule>
    <cfRule type="expression" dxfId="1651" priority="3529">
      <formula>IF($J50&lt;&gt;"",TRUE,FALSE)</formula>
    </cfRule>
  </conditionalFormatting>
  <conditionalFormatting sqref="K50:K56">
    <cfRule type="expression" dxfId="1650" priority="211">
      <formula>IF(AND(COUNTIF($C50:$O50,"")&lt;13,$K50=""),TRUE,FALSE)</formula>
    </cfRule>
    <cfRule type="expression" dxfId="1649" priority="288">
      <formula>IF($K50&lt;&gt;"",TRUE,FALSE)</formula>
    </cfRule>
  </conditionalFormatting>
  <conditionalFormatting sqref="L50:L56">
    <cfRule type="expression" dxfId="1648" priority="210">
      <formula>IF(AND(COUNTIF($C50:$O50,"")&lt;13,$L50=""),TRUE,FALSE)</formula>
    </cfRule>
    <cfRule type="expression" dxfId="1647" priority="287">
      <formula>IF($L50&lt;&gt;"",TRUE,FALSE)</formula>
    </cfRule>
  </conditionalFormatting>
  <conditionalFormatting sqref="M50:M56">
    <cfRule type="expression" dxfId="1646" priority="209">
      <formula>IF(AND(COUNTIF($C50:$O50,"")&lt;13,$M50=""),TRUE,FALSE)</formula>
    </cfRule>
    <cfRule type="expression" dxfId="1645" priority="286">
      <formula>IF($M50&lt;&gt;"",TRUE,FALSE)</formula>
    </cfRule>
  </conditionalFormatting>
  <conditionalFormatting sqref="N50:O56">
    <cfRule type="expression" dxfId="1644" priority="206">
      <formula>IF(AND(COUNTIF($C50:$O50,"")&lt;13,$N50=""),TRUE,FALSE)</formula>
    </cfRule>
    <cfRule type="expression" dxfId="1643" priority="284">
      <formula>IF($N50&lt;&gt;"",TRUE,FALSE)</formula>
    </cfRule>
  </conditionalFormatting>
  <conditionalFormatting sqref="F61:G61">
    <cfRule type="expression" dxfId="1642" priority="185">
      <formula>IF($F$61&lt;&gt;"",TRUE,FALSE)</formula>
    </cfRule>
  </conditionalFormatting>
  <conditionalFormatting sqref="I61:J61">
    <cfRule type="expression" dxfId="1641" priority="184">
      <formula>IF($I$61&lt;&gt;"",TRUE,FALSE)</formula>
    </cfRule>
  </conditionalFormatting>
  <conditionalFormatting sqref="L61:M61">
    <cfRule type="expression" dxfId="1640" priority="174">
      <formula>IF($L$61&lt;&gt;"",TRUE,FALSE)</formula>
    </cfRule>
  </conditionalFormatting>
  <conditionalFormatting sqref="O61:AE61">
    <cfRule type="expression" dxfId="1639" priority="173">
      <formula>IF($O$61&lt;&gt;"",TRUE,FALSE)</formula>
    </cfRule>
  </conditionalFormatting>
  <conditionalFormatting sqref="M37:Q37">
    <cfRule type="expression" dxfId="1638" priority="169">
      <formula>IF($O$37&lt;&gt;"",TRUE,FALSE)</formula>
    </cfRule>
  </conditionalFormatting>
  <conditionalFormatting sqref="O12:Q12">
    <cfRule type="expression" dxfId="1637" priority="3377">
      <formula>IF($O$12&lt;&gt;"",TRUE,FALSE)</formula>
    </cfRule>
  </conditionalFormatting>
  <conditionalFormatting sqref="AD11">
    <cfRule type="expression" dxfId="1636" priority="3378">
      <formula>IF($AD$11&lt;&gt;"",TRUE,FALSE)</formula>
    </cfRule>
  </conditionalFormatting>
  <conditionalFormatting sqref="T11">
    <cfRule type="expression" dxfId="1635" priority="3379">
      <formula>IF($T$11&lt;&gt;"",TRUE,FALSE)</formula>
    </cfRule>
  </conditionalFormatting>
  <conditionalFormatting sqref="AC12:AE12">
    <cfRule type="expression" dxfId="1634" priority="3380">
      <formula>IF($AC$12&lt;&gt;"",TRUE,FALSE)</formula>
    </cfRule>
  </conditionalFormatting>
  <conditionalFormatting sqref="J3:K4 J6:K8">
    <cfRule type="expression" dxfId="1633" priority="474">
      <formula>IF($J3&lt;&gt;"○",IF(COUNTIF($J$3:$K$8,"○")&gt;0,TRUE,FALSE),FALSE)</formula>
    </cfRule>
    <cfRule type="expression" dxfId="1632" priority="475">
      <formula>IF($J3&lt;&gt;"○",IF(COUNTIF($J$3:$K$8,"○")=0,TRUE,FALSE),FALSE)</formula>
    </cfRule>
    <cfRule type="expression" dxfId="1631" priority="476">
      <formula>IF($J3="○",IF(COUNTIF($J$3:$K$8,"○")&gt;1,TRUE),FALSE)</formula>
    </cfRule>
    <cfRule type="expression" dxfId="1630" priority="477">
      <formula>IF($J3="○",TRUE,FALSE)</formula>
    </cfRule>
  </conditionalFormatting>
  <conditionalFormatting sqref="L16:M21 L24:M24">
    <cfRule type="expression" dxfId="1629" priority="391">
      <formula>IF(COUNTIF($L$16:$L$24,"○")&gt;0,TRUE,FALSE)</formula>
    </cfRule>
  </conditionalFormatting>
  <conditionalFormatting sqref="L21:M21">
    <cfRule type="expression" dxfId="1628" priority="162">
      <formula>IF(AND($L$21="○",$L$24="○"),TRUE,FALSE)</formula>
    </cfRule>
  </conditionalFormatting>
  <conditionalFormatting sqref="L24:M24">
    <cfRule type="expression" dxfId="1627" priority="397">
      <formula>IF(COUNTIF($L$16:$L$24,"○")&gt;0,TRUE,FALSE)</formula>
    </cfRule>
  </conditionalFormatting>
  <conditionalFormatting sqref="Q17:R19">
    <cfRule type="expression" dxfId="1626" priority="384">
      <formula>IF(AND($L$16="",$L$20="",$L$21=""),TRUE,FALSE)</formula>
    </cfRule>
  </conditionalFormatting>
  <conditionalFormatting sqref="S50:AE50">
    <cfRule type="expression" dxfId="1625" priority="3256">
      <formula>IF(AND(OR($S$50&lt;&gt;"",$T$50&lt;&gt;"",$U$50&lt;&gt;"",$V$50&lt;&gt;"",$W$50&lt;&gt;""),OR($S$50="",$T$50="",$U$50="",$V$50="",$W$50="")),TRUE,FALSE)</formula>
    </cfRule>
  </conditionalFormatting>
  <conditionalFormatting sqref="S51:AE51">
    <cfRule type="expression" dxfId="1624" priority="3259">
      <formula>IF(AND(OR($S$51&lt;&gt;"",$T$51&lt;&gt;"",$U$51&lt;&gt;"",$V$51&lt;&gt;"",$W$51&lt;&gt;""),OR($S$51="",$T$51="",$U$51="",$V$51="",$W$51="")),TRUE,FALSE)</formula>
    </cfRule>
  </conditionalFormatting>
  <conditionalFormatting sqref="S52:AE52">
    <cfRule type="expression" dxfId="1623" priority="649">
      <formula>IF(AND(OR($S$52&lt;&gt;"",$T$52&lt;&gt;"",$U$52&lt;&gt;"",$V$52&lt;&gt;"",$W$52&lt;&gt;""),OR($S$52="",$T$52="",$U$52="",$V$52="",$W$52="")),TRUE,FALSE)</formula>
    </cfRule>
  </conditionalFormatting>
  <conditionalFormatting sqref="Z3">
    <cfRule type="expression" dxfId="1622" priority="3509">
      <formula>IF(AND($V$3="○",$Z$3="○"),TRUE,FALSE)</formula>
    </cfRule>
    <cfRule type="expression" dxfId="1621" priority="3510">
      <formula>IF(OR($V$3="○",$Z$3="○",$AD$3="○"),TRUE,FALSE)</formula>
    </cfRule>
  </conditionalFormatting>
  <conditionalFormatting sqref="V3">
    <cfRule type="expression" dxfId="1620" priority="3520">
      <formula>IF(AND($V$3="○",OR($Z$3="○",$AD$3="○")),TRUE,FALSE)</formula>
    </cfRule>
    <cfRule type="expression" dxfId="1619" priority="3521">
      <formula>IF(OR($V$3="○",$Z$3="○",$AD$3="○"),TRUE,FALSE)</formula>
    </cfRule>
  </conditionalFormatting>
  <conditionalFormatting sqref="AD3">
    <cfRule type="expression" dxfId="1618" priority="3524">
      <formula>IF(AND($V$3="○",$AD$3="○"),TRUE,FALSE)</formula>
    </cfRule>
    <cfRule type="expression" dxfId="1617" priority="3525">
      <formula>IF(OR($V$3="○",$Z$3="○",$AD$3="○"),TRUE,FALSE)</formula>
    </cfRule>
  </conditionalFormatting>
  <conditionalFormatting sqref="S6 W6 U6">
    <cfRule type="expression" dxfId="1616" priority="3544">
      <formula>IF(COUNTIF($S$6:$X$7,"")=9,TRUE,FALSE)</formula>
    </cfRule>
  </conditionalFormatting>
  <conditionalFormatting sqref="Z6">
    <cfRule type="expression" dxfId="1615" priority="3540">
      <formula>IF(COUNTIF($Z$6:$AE$7,"")=9,TRUE,FALSE)</formula>
    </cfRule>
  </conditionalFormatting>
  <conditionalFormatting sqref="AB6">
    <cfRule type="expression" dxfId="1614" priority="3539">
      <formula>IF(COUNTIF($Z$6:$AE$7,"")=9,TRUE,FALSE)</formula>
    </cfRule>
  </conditionalFormatting>
  <conditionalFormatting sqref="AD6">
    <cfRule type="expression" dxfId="1613" priority="134">
      <formula>IF(COUNTIF($Z$6:$AE$7,"")=9,TRUE,FALSE)</formula>
    </cfRule>
  </conditionalFormatting>
  <conditionalFormatting sqref="J10">
    <cfRule type="expression" dxfId="1612" priority="120">
      <formula>IF($J$10&lt;&gt;"",TRUE,FALSE)</formula>
    </cfRule>
  </conditionalFormatting>
  <conditionalFormatting sqref="J11">
    <cfRule type="expression" dxfId="1611" priority="121">
      <formula>IF($J$11&lt;&gt;"",TRUE,FALSE)</formula>
    </cfRule>
  </conditionalFormatting>
  <conditionalFormatting sqref="J12">
    <cfRule type="expression" dxfId="1610" priority="122">
      <formula>IF($J$12&lt;&gt;"",TRUE,FALSE)</formula>
    </cfRule>
  </conditionalFormatting>
  <conditionalFormatting sqref="L22:M22">
    <cfRule type="expression" dxfId="1609" priority="108">
      <formula>IF(COUNTIF($L$16:$L$24,"○")&gt;0,TRUE,FALSE)</formula>
    </cfRule>
  </conditionalFormatting>
  <conditionalFormatting sqref="L22:M22">
    <cfRule type="expression" dxfId="1608" priority="107">
      <formula>IF(AND($L$22="○",$L$24="○"),TRUE,FALSE)</formula>
    </cfRule>
  </conditionalFormatting>
  <conditionalFormatting sqref="L23:M23">
    <cfRule type="expression" dxfId="1607" priority="106">
      <formula>IF(COUNTIF($L$16:$L$24,"○")&gt;0,TRUE,FALSE)</formula>
    </cfRule>
  </conditionalFormatting>
  <conditionalFormatting sqref="L23:M23">
    <cfRule type="expression" dxfId="1606" priority="105">
      <formula>IF(AND($L$23="○",$L$24="○"),TRUE,FALSE)</formula>
    </cfRule>
  </conditionalFormatting>
  <conditionalFormatting sqref="M5:O5">
    <cfRule type="expression" dxfId="1605" priority="104">
      <formula>IF(OR($M$5="○",COUNTIF($J$4:$K$8,"○")=1),TRUE,FALSE)</formula>
    </cfRule>
  </conditionalFormatting>
  <conditionalFormatting sqref="L17:M18">
    <cfRule type="expression" dxfId="1604" priority="101">
      <formula>IF(AND($L$17="○",$L$18="○"),TRUE,FALSE)</formula>
    </cfRule>
  </conditionalFormatting>
  <conditionalFormatting sqref="T10:U10">
    <cfRule type="expression" dxfId="1603" priority="99">
      <formula>IF($T$10&lt;&gt;"",TRUE,FALSE)</formula>
    </cfRule>
  </conditionalFormatting>
  <conditionalFormatting sqref="AD10:AE10">
    <cfRule type="expression" dxfId="1602" priority="400">
      <formula>IF($AD$10&lt;&gt;"",TRUE,FALSE)</formula>
    </cfRule>
  </conditionalFormatting>
  <conditionalFormatting sqref="C50">
    <cfRule type="expression" dxfId="1601" priority="49">
      <formula>IF(AND(COUNTIF($C50:$O50,"")&lt;13,$C50=""),TRUE,FALSE)</formula>
    </cfRule>
    <cfRule type="expression" dxfId="1600" priority="50">
      <formula>IF($C50&lt;&gt;"",TRUE,FALSE)</formula>
    </cfRule>
  </conditionalFormatting>
  <conditionalFormatting sqref="D50">
    <cfRule type="expression" dxfId="1599" priority="45">
      <formula>IF(AND(COUNTIF($C50:$O50,"")&lt;13,$D50=""),TRUE,FALSE)</formula>
    </cfRule>
  </conditionalFormatting>
  <conditionalFormatting sqref="D50">
    <cfRule type="expression" dxfId="1598" priority="46">
      <formula>IF($D50&lt;&gt;"",TRUE,FALSE)</formula>
    </cfRule>
  </conditionalFormatting>
  <conditionalFormatting sqref="C51">
    <cfRule type="expression" dxfId="1597" priority="36">
      <formula>IF(AND(COUNTIF($C51:$O51,"")&lt;13,$C51=""),TRUE,FALSE)</formula>
    </cfRule>
    <cfRule type="expression" dxfId="1596" priority="37">
      <formula>IF($C51&lt;&gt;"",TRUE,FALSE)</formula>
    </cfRule>
  </conditionalFormatting>
  <conditionalFormatting sqref="C52">
    <cfRule type="expression" dxfId="1595" priority="33">
      <formula>IF(AND(COUNTIF($C52:$O52,"")&lt;13,$C52=""),TRUE,FALSE)</formula>
    </cfRule>
    <cfRule type="expression" dxfId="1594" priority="34">
      <formula>IF($C52&lt;&gt;"",TRUE,FALSE)</formula>
    </cfRule>
  </conditionalFormatting>
  <conditionalFormatting sqref="C53">
    <cfRule type="expression" dxfId="1593" priority="30">
      <formula>IF(AND(COUNTIF($C53:$O53,"")&lt;13,$C53=""),TRUE,FALSE)</formula>
    </cfRule>
    <cfRule type="expression" dxfId="1592" priority="31">
      <formula>IF($C53&lt;&gt;"",TRUE,FALSE)</formula>
    </cfRule>
  </conditionalFormatting>
  <conditionalFormatting sqref="C54">
    <cfRule type="expression" dxfId="1591" priority="27">
      <formula>IF(AND(COUNTIF($C54:$O54,"")&lt;13,$C54=""),TRUE,FALSE)</formula>
    </cfRule>
    <cfRule type="expression" dxfId="1590" priority="28">
      <formula>IF($C54&lt;&gt;"",TRUE,FALSE)</formula>
    </cfRule>
  </conditionalFormatting>
  <conditionalFormatting sqref="C55">
    <cfRule type="expression" dxfId="1589" priority="24">
      <formula>IF(AND(COUNTIF($C55:$O55,"")&lt;13,$C55=""),TRUE,FALSE)</formula>
    </cfRule>
    <cfRule type="expression" dxfId="1588" priority="25">
      <formula>IF($C55&lt;&gt;"",TRUE,FALSE)</formula>
    </cfRule>
  </conditionalFormatting>
  <conditionalFormatting sqref="C56">
    <cfRule type="expression" dxfId="1587" priority="21">
      <formula>IF(AND(COUNTIF($C56:$O56,"")&lt;13,$C56=""),TRUE,FALSE)</formula>
    </cfRule>
    <cfRule type="expression" dxfId="1586" priority="22">
      <formula>IF($C56&lt;&gt;"",TRUE,FALSE)</formula>
    </cfRule>
  </conditionalFormatting>
  <conditionalFormatting sqref="D51">
    <cfRule type="expression" dxfId="1585" priority="17">
      <formula>IF(AND(COUNTIF($C51:$O51,"")&lt;13,$D51=""),TRUE,FALSE)</formula>
    </cfRule>
  </conditionalFormatting>
  <conditionalFormatting sqref="D51">
    <cfRule type="expression" dxfId="1584" priority="18">
      <formula>IF($D51&lt;&gt;"",TRUE,FALSE)</formula>
    </cfRule>
  </conditionalFormatting>
  <conditionalFormatting sqref="D52">
    <cfRule type="expression" dxfId="1583" priority="14">
      <formula>IF(AND(COUNTIF($C52:$O52,"")&lt;13,$D52=""),TRUE,FALSE)</formula>
    </cfRule>
  </conditionalFormatting>
  <conditionalFormatting sqref="D52">
    <cfRule type="expression" dxfId="1582" priority="15">
      <formula>IF($D52&lt;&gt;"",TRUE,FALSE)</formula>
    </cfRule>
  </conditionalFormatting>
  <conditionalFormatting sqref="D53">
    <cfRule type="expression" dxfId="1581" priority="11">
      <formula>IF(AND(COUNTIF($C53:$O53,"")&lt;13,$D53=""),TRUE,FALSE)</formula>
    </cfRule>
  </conditionalFormatting>
  <conditionalFormatting sqref="D53">
    <cfRule type="expression" dxfId="1580" priority="12">
      <formula>IF($D53&lt;&gt;"",TRUE,FALSE)</formula>
    </cfRule>
  </conditionalFormatting>
  <conditionalFormatting sqref="D54">
    <cfRule type="expression" dxfId="1579" priority="8">
      <formula>IF(AND(COUNTIF($C54:$O54,"")&lt;13,$D54=""),TRUE,FALSE)</formula>
    </cfRule>
  </conditionalFormatting>
  <conditionalFormatting sqref="D54">
    <cfRule type="expression" dxfId="1578" priority="9">
      <formula>IF($D54&lt;&gt;"",TRUE,FALSE)</formula>
    </cfRule>
  </conditionalFormatting>
  <conditionalFormatting sqref="D55">
    <cfRule type="expression" dxfId="1577" priority="5">
      <formula>IF(AND(COUNTIF($C55:$O55,"")&lt;13,$D55=""),TRUE,FALSE)</formula>
    </cfRule>
  </conditionalFormatting>
  <conditionalFormatting sqref="D55">
    <cfRule type="expression" dxfId="1576" priority="6">
      <formula>IF($D55&lt;&gt;"",TRUE,FALSE)</formula>
    </cfRule>
  </conditionalFormatting>
  <conditionalFormatting sqref="D56">
    <cfRule type="expression" dxfId="1575" priority="2">
      <formula>IF(AND(COUNTIF($C56:$O56,"")&lt;13,$D56=""),TRUE,FALSE)</formula>
    </cfRule>
  </conditionalFormatting>
  <conditionalFormatting sqref="D56">
    <cfRule type="expression" dxfId="1574" priority="3">
      <formula>IF($D56&lt;&gt;"",TRUE,FALSE)</formula>
    </cfRule>
  </conditionalFormatting>
  <dataValidations count="17">
    <dataValidation type="list" allowBlank="1" showInputMessage="1" showErrorMessage="1" sqref="AE42:AE45 I43:J46 V3 AD10:AD11 Q17:R19 AA66:AA67 Z3 J10:J12 T10:T11 AD3 AD15:AD20 AA63:AA64 K3 J3:J4 J5:K8 L16:M24 M5:O5" xr:uid="{00000000-0002-0000-0000-000000000000}">
      <formula1>"○"</formula1>
    </dataValidation>
    <dataValidation type="whole" allowBlank="1" showInputMessage="1" showErrorMessage="1" sqref="J50:K56 U44:X46 AC28 AE28 K31:N31 S50:V52 M50:M56 M44:N46 Z28:AA28 C40:F40 P44:P46" xr:uid="{00000000-0002-0000-0000-000001000000}">
      <formula1>0</formula1>
      <formula2>9</formula2>
    </dataValidation>
    <dataValidation type="whole" allowBlank="1" showInputMessage="1" showErrorMessage="1" sqref="N50:O56" xr:uid="{00000000-0002-0000-0000-000002000000}">
      <formula1>1</formula1>
      <formula2>5</formula2>
    </dataValidation>
    <dataValidation type="textLength" allowBlank="1" showInputMessage="1" showErrorMessage="1" sqref="C31:E31" xr:uid="{00000000-0002-0000-0000-000003000000}">
      <formula1>0</formula1>
      <formula2>3</formula2>
    </dataValidation>
    <dataValidation type="whole" allowBlank="1" showInputMessage="1" showErrorMessage="1" sqref="Q40:R40" xr:uid="{00000000-0002-0000-0000-000004000000}">
      <formula1>1</formula1>
      <formula2>8</formula2>
    </dataValidation>
    <dataValidation type="textLength" operator="equal" allowBlank="1" showInputMessage="1" showErrorMessage="1" sqref="F50:G56 W6 Z8:AE9 U6 Q9:V9 S6 Z6 AB6 AD6 C50:D56" xr:uid="{00000000-0002-0000-0000-000005000000}">
      <formula1>1</formula1>
    </dataValidation>
    <dataValidation type="whole" allowBlank="1" showInputMessage="1" showErrorMessage="1" sqref="E50:E56" xr:uid="{00000000-0002-0000-0000-000006000000}">
      <formula1>1</formula1>
      <formula2>3</formula2>
    </dataValidation>
    <dataValidation type="whole" allowBlank="1" showInputMessage="1" showErrorMessage="1" sqref="Z57:AA57 I60:J61 Z62:AA62" xr:uid="{00000000-0002-0000-0000-000007000000}">
      <formula1>1</formula1>
      <formula2>12</formula2>
    </dataValidation>
    <dataValidation type="whole" allowBlank="1" showInputMessage="1" showErrorMessage="1" sqref="AC57:AD57 L60:M61 AC62:AD62" xr:uid="{00000000-0002-0000-0000-000008000000}">
      <formula1>1</formula1>
      <formula2>31</formula2>
    </dataValidation>
    <dataValidation type="textLength" allowBlank="1" showInputMessage="1" showErrorMessage="1" sqref="G31:J31" xr:uid="{00000000-0002-0000-0000-000009000000}">
      <formula1>0</formula1>
      <formula2>4</formula2>
    </dataValidation>
    <dataValidation type="list" allowBlank="1" showInputMessage="1" showErrorMessage="1" sqref="X28:Y28" xr:uid="{00000000-0002-0000-0000-00000A000000}">
      <formula1>"昭和,平成"</formula1>
    </dataValidation>
    <dataValidation type="list" allowBlank="1" showInputMessage="1" showErrorMessage="1" sqref="K44:L46 H50:I56" xr:uid="{00000000-0002-0000-0000-00000B000000}">
      <formula1>"昭和,平成,令和"</formula1>
    </dataValidation>
    <dataValidation type="whole" allowBlank="1" showInputMessage="1" showErrorMessage="1" sqref="O44:O46 AB28 L50:L56" xr:uid="{00000000-0002-0000-0000-00000C000000}">
      <formula1>0</formula1>
      <formula2>1</formula2>
    </dataValidation>
    <dataValidation type="whole" allowBlank="1" showInputMessage="1" showErrorMessage="1" sqref="AD28" xr:uid="{00000000-0002-0000-0000-00000D000000}">
      <formula1>0</formula1>
      <formula2>3</formula2>
    </dataValidation>
    <dataValidation operator="greaterThanOrEqual" allowBlank="1" showInputMessage="1" showErrorMessage="1" sqref="X36:Z36 F36:G36 I36:L36 N36:Q36 T36:V36 AB36:AE36" xr:uid="{00000000-0002-0000-0000-00000E000000}"/>
    <dataValidation type="list" allowBlank="1" showInputMessage="1" showErrorMessage="1" sqref="C60:C61" xr:uid="{00000000-0002-0000-0000-00000F000000}">
      <formula1>",○"</formula1>
    </dataValidation>
    <dataValidation type="list" allowBlank="1" showInputMessage="1" showErrorMessage="1" sqref="AF58:AI58" xr:uid="{00000000-0002-0000-0000-000010000000}">
      <formula1>"正職員,臨時職員"</formula1>
    </dataValidation>
  </dataValidations>
  <printOptions horizontalCentered="1"/>
  <pageMargins left="0.70866141732283472" right="0.51181102362204722" top="0.6692913385826772" bottom="0.35433070866141736" header="0.43307086614173229" footer="0.31496062992125984"/>
  <pageSetup paperSize="9" scale="7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99" stopIfTrue="1" id="{94218E30-090B-43FA-BB84-2170DF086946}">
            <xm:f>IF(OR($AD$11="",OFFSET(対応表!$B$83,MATCH(V11,対応表!A83:A89,0)-1,対応表!$AC$23)="○"),FALSE,TRUE)</xm:f>
            <x14:dxf>
              <fill>
                <patternFill>
                  <bgColor rgb="FFFF0000"/>
                </patternFill>
              </fill>
            </x14:dxf>
          </x14:cfRule>
          <xm:sqref>AD11</xm:sqref>
        </x14:conditionalFormatting>
        <x14:conditionalFormatting xmlns:xm="http://schemas.microsoft.com/office/excel/2006/main">
          <x14:cfRule type="expression" priority="159" id="{27A5F985-4361-40BF-82D2-83D41157316F}">
            <xm:f>IF(OR($AD$17="",OFFSET(対応表!$B$94,0,対応表!$AC$23)="○"),FALSE,TRUE)</xm:f>
            <x14:dxf>
              <fill>
                <patternFill>
                  <bgColor rgb="FFFF0000"/>
                </patternFill>
              </fill>
            </x14:dxf>
          </x14:cfRule>
          <xm:sqref>AD17:AE17</xm:sqref>
        </x14:conditionalFormatting>
        <x14:conditionalFormatting xmlns:xm="http://schemas.microsoft.com/office/excel/2006/main">
          <x14:cfRule type="expression" priority="255" id="{9A91A819-D6BE-431D-856C-E7EEF80F2D96}">
            <xm:f>IF(OR($W$44="",$X$44=""),FALSE,IFERROR(VLOOKUP(対応表!$AD$5,CODE!$M:$M,1,FALSE),"")) = ""</xm:f>
            <x14:dxf>
              <fill>
                <patternFill>
                  <bgColor rgb="FFFF0000"/>
                </patternFill>
              </fill>
            </x14:dxf>
          </x14:cfRule>
          <xm:sqref>W44:X46</xm:sqref>
        </x14:conditionalFormatting>
        <x14:conditionalFormatting xmlns:xm="http://schemas.microsoft.com/office/excel/2006/main">
          <x14:cfRule type="expression" priority="257" id="{FA33D039-1C84-4CE5-8D58-E4A30889287C}">
            <xm:f>IF(OR($U$44="",$V$44=""),FALSE,IFERROR(VLOOKUP(対応表!$AD$4,CODE!$K:$K,1,FALSE),"")) = ""</xm:f>
            <x14:dxf>
              <fill>
                <patternFill>
                  <bgColor rgb="FFFF0000"/>
                </patternFill>
              </fill>
            </x14:dxf>
          </x14:cfRule>
          <xm:sqref>U44:V46</xm:sqref>
        </x14:conditionalFormatting>
        <x14:conditionalFormatting xmlns:xm="http://schemas.microsoft.com/office/excel/2006/main">
          <x14:cfRule type="expression" priority="251" stopIfTrue="1" id="{8A930ECC-487D-4917-B95C-1632C2605253}">
            <xm:f>IF(対応表!$AD$13="",FALSE,IFERROR(VLOOKUP(対応表!$AD$13,CODE!$K:$K,1,FALSE),"")) = ""</xm:f>
            <x14:dxf>
              <fill>
                <patternFill>
                  <bgColor rgb="FFFF0000"/>
                </patternFill>
              </fill>
            </x14:dxf>
          </x14:cfRule>
          <xm:sqref>S50:T50</xm:sqref>
        </x14:conditionalFormatting>
        <x14:conditionalFormatting xmlns:xm="http://schemas.microsoft.com/office/excel/2006/main">
          <x14:cfRule type="expression" priority="203" id="{F802C6CB-F262-42D6-9376-D33FC486F29D}">
            <xm:f>IF(対応表!$AD$14="",FALSE,IFERROR(VLOOKUP(対応表!$AD$14,CODE!$K:$K,1,FALSE),"")) = ""</xm:f>
            <x14:dxf>
              <fill>
                <patternFill>
                  <bgColor rgb="FFFF0000"/>
                </patternFill>
              </fill>
            </x14:dxf>
          </x14:cfRule>
          <xm:sqref>S51:T51</xm:sqref>
        </x14:conditionalFormatting>
        <x14:conditionalFormatting xmlns:xm="http://schemas.microsoft.com/office/excel/2006/main">
          <x14:cfRule type="expression" priority="204" id="{5ACFBAFE-EAD6-4803-AAB9-003CA0E924C1}">
            <xm:f>IF(対応表!$AD$15="",FALSE,IFERROR(VLOOKUP(対応表!$AD$15,CODE!$K:$K,1,FALSE),"")) = ""</xm:f>
            <x14:dxf>
              <fill>
                <patternFill>
                  <bgColor rgb="FFFF0000"/>
                </patternFill>
              </fill>
            </x14:dxf>
          </x14:cfRule>
          <xm:sqref>S52:T52</xm:sqref>
        </x14:conditionalFormatting>
        <x14:conditionalFormatting xmlns:xm="http://schemas.microsoft.com/office/excel/2006/main">
          <x14:cfRule type="expression" priority="652" id="{B96E5C6C-D6F9-46B2-9F93-98FBE49BAF2B}">
            <xm:f>IF(対応表!$AD$16="",FALSE,IFERROR(VLOOKUP(対応表!$AD$16,CODE!$M:$M,1,FALSE),"")) = ""</xm:f>
            <x14:dxf>
              <fill>
                <patternFill>
                  <bgColor rgb="FFFF0000"/>
                </patternFill>
              </fill>
            </x14:dxf>
          </x14:cfRule>
          <xm:sqref>U50:V50</xm:sqref>
        </x14:conditionalFormatting>
        <x14:conditionalFormatting xmlns:xm="http://schemas.microsoft.com/office/excel/2006/main">
          <x14:cfRule type="expression" priority="202" id="{9F85B455-D564-42E0-A6C2-B462EFD39AD1}">
            <xm:f>IF(対応表!$AD$17="",FALSE,IFERROR(VLOOKUP(対応表!$AD$17,CODE!$M:$M,1,FALSE),"")) = ""</xm:f>
            <x14:dxf>
              <fill>
                <patternFill>
                  <bgColor rgb="FFFF0000"/>
                </patternFill>
              </fill>
            </x14:dxf>
          </x14:cfRule>
          <xm:sqref>U51:V51</xm:sqref>
        </x14:conditionalFormatting>
        <x14:conditionalFormatting xmlns:xm="http://schemas.microsoft.com/office/excel/2006/main">
          <x14:cfRule type="expression" priority="252" id="{7F867EA3-A3DB-4627-808A-EF2E6D992E63}">
            <xm:f>IF(対応表!$AD$18="",FALSE,IFERROR(VLOOKUP(対応表!$AD$18,CODE!$M:$M,1,FALSE),"")) = ""</xm:f>
            <x14:dxf>
              <fill>
                <patternFill>
                  <bgColor rgb="FFFF0000"/>
                </patternFill>
              </fill>
            </x14:dxf>
          </x14:cfRule>
          <xm:sqref>U52:V52</xm:sqref>
        </x14:conditionalFormatting>
        <x14:conditionalFormatting xmlns:xm="http://schemas.microsoft.com/office/excel/2006/main">
          <x14:cfRule type="expression" priority="321" id="{3718673C-2C43-4029-9F52-E0FF4F207661}">
            <xm:f>IF(対応表!$AD$2="",FALSE,IFERROR(VLOOKUP(対応表!$AD$2,CODE!$C:$C,1,FALSE),"")) = ""</xm:f>
            <x14:dxf>
              <fill>
                <patternFill>
                  <bgColor rgb="FFFF0000"/>
                </patternFill>
              </fill>
            </x14:dxf>
          </x14:cfRule>
          <xm:sqref>K31:N31</xm:sqref>
        </x14:conditionalFormatting>
        <x14:conditionalFormatting xmlns:xm="http://schemas.microsoft.com/office/excel/2006/main">
          <x14:cfRule type="expression" priority="305" id="{8A94E0BD-A9C6-43D2-8D69-396EAA2D100A}">
            <xm:f>IF(対応表!$AD$3="",FALSE,IFERROR(VLOOKUP(対応表!$AD$3,CODE!$E:$E,1,FALSE),"")) = ""</xm:f>
            <x14:dxf>
              <fill>
                <patternFill>
                  <bgColor rgb="FFFF0000"/>
                </patternFill>
              </fill>
            </x14:dxf>
          </x14:cfRule>
          <xm:sqref>C40:F40</xm:sqref>
        </x14:conditionalFormatting>
        <x14:conditionalFormatting xmlns:xm="http://schemas.microsoft.com/office/excel/2006/main">
          <x14:cfRule type="expression" priority="302" id="{C14DF0B5-678F-4306-81D8-02408C7421CA}">
            <xm:f>IF($Q$40:$R$40="",FALSE,IFERROR(VLOOKUP($Q$40:$R$40,CODE!$I:$I,1,FALSE),"")) = ""</xm:f>
            <x14:dxf>
              <fill>
                <patternFill>
                  <bgColor rgb="FFFF0000"/>
                </patternFill>
              </fill>
            </x14:dxf>
          </x14:cfRule>
          <xm:sqref>Q40:R40</xm:sqref>
        </x14:conditionalFormatting>
        <x14:conditionalFormatting xmlns:xm="http://schemas.microsoft.com/office/excel/2006/main">
          <x14:cfRule type="expression" priority="223" id="{F5E1617B-10C6-4656-92F7-10DF36828AAF}">
            <xm:f>AND(COUNTIF($X$28:$AE$28,"")=0,ISERROR(DATEVALUE(対応表!$AM$3)))</xm:f>
            <x14:dxf>
              <fill>
                <patternFill>
                  <bgColor rgb="FFFF0000"/>
                </patternFill>
              </fill>
            </x14:dxf>
          </x14:cfRule>
          <xm:sqref>X28:AE28</xm:sqref>
        </x14:conditionalFormatting>
        <x14:conditionalFormatting xmlns:xm="http://schemas.microsoft.com/office/excel/2006/main">
          <x14:cfRule type="expression" priority="221" id="{5673D98C-552C-4209-8CFB-734D2D8A7D4B}">
            <xm:f>AND(COUNTIF($K$44:$P$46,"&lt;&gt;")=5,ISERROR(DATEVALUE(対応表!$AL$7)))</xm:f>
            <x14:dxf>
              <fill>
                <patternFill>
                  <bgColor rgb="FFFF0000"/>
                </patternFill>
              </fill>
            </x14:dxf>
          </x14:cfRule>
          <xm:sqref>K44:P46</xm:sqref>
        </x14:conditionalFormatting>
        <x14:conditionalFormatting xmlns:xm="http://schemas.microsoft.com/office/excel/2006/main">
          <x14:cfRule type="expression" priority="207" id="{2B8F3F47-4462-43A3-9261-0672FEA4C849}">
            <xm:f>AND(COUNTIF($H50:$M50,"&lt;&gt;")=5,ISERROR(DATEVALUE(対応表!$AM6)))</xm:f>
            <x14:dxf>
              <fill>
                <patternFill>
                  <bgColor rgb="FFFF0000"/>
                </patternFill>
              </fill>
            </x14:dxf>
          </x14:cfRule>
          <xm:sqref>H50:M56</xm:sqref>
        </x14:conditionalFormatting>
        <x14:conditionalFormatting xmlns:xm="http://schemas.microsoft.com/office/excel/2006/main">
          <x14:cfRule type="expression" priority="3390" id="{FED80E75-842D-42D1-ABD1-9FE6C540FC5F}">
            <xm:f>IF(対応表!$V$2=3,TRUE,FALSE)</xm:f>
            <x14:dxf>
              <fill>
                <patternFill patternType="none">
                  <bgColor auto="1"/>
                </patternFill>
              </fill>
            </x14:dxf>
          </x14:cfRule>
          <xm:sqref>AD15:AE20</xm:sqref>
        </x14:conditionalFormatting>
        <x14:conditionalFormatting xmlns:xm="http://schemas.microsoft.com/office/excel/2006/main">
          <x14:cfRule type="expression" priority="175" id="{3E3795E5-A4D3-4274-B45A-AC7BF732D904}">
            <xm:f>AND(COUNTIF($F$60:$N$60,"&lt;&gt;")=6,ISERROR(DATEVALUE(対応表!$AO$6)))</xm:f>
            <x14:dxf>
              <fill>
                <patternFill>
                  <bgColor rgb="FFFF0000"/>
                </patternFill>
              </fill>
            </x14:dxf>
          </x14:cfRule>
          <xm:sqref>F60:G60 I60:J60 L60:M60</xm:sqref>
        </x14:conditionalFormatting>
        <x14:conditionalFormatting xmlns:xm="http://schemas.microsoft.com/office/excel/2006/main">
          <x14:cfRule type="expression" priority="171" id="{28D80A3E-D613-4A04-A4AA-17155E95B886}">
            <xm:f>AND(COUNTIF($F$61:$N$61,"&lt;&gt;")=6,ISERROR(DATEVALUE(対応表!$AO$7)))</xm:f>
            <x14:dxf>
              <fill>
                <patternFill>
                  <bgColor rgb="FFFF0000"/>
                </patternFill>
              </fill>
            </x14:dxf>
          </x14:cfRule>
          <xm:sqref>F61:G61 I61:J61 L61:M61</xm:sqref>
        </x14:conditionalFormatting>
        <x14:conditionalFormatting xmlns:xm="http://schemas.microsoft.com/office/excel/2006/main">
          <x14:cfRule type="expression" priority="3370" stopIfTrue="1" id="{F5879F69-DF46-4AA2-A874-F9AD9DA6793B}">
            <xm:f>IF(AND($Z$3="",OFFSET(対応表!$B$4,1,対応表!$AB$23)&lt;&gt;"○"),TRUE,FALSE)</xm:f>
            <x14:dxf>
              <fill>
                <patternFill patternType="none">
                  <bgColor auto="1"/>
                </patternFill>
              </fill>
            </x14:dxf>
          </x14:cfRule>
          <xm:sqref>Z3</xm:sqref>
        </x14:conditionalFormatting>
        <x14:conditionalFormatting xmlns:xm="http://schemas.microsoft.com/office/excel/2006/main">
          <x14:cfRule type="expression" priority="3371" id="{8499A01A-D714-49A0-A6ED-A63E87E0407E}">
            <xm:f>IF(AND($Z$3&lt;&gt;"",OFFSET(対応表!$B$4,1,対応表!$AB$23)&lt;&gt;"○"),TRUE,FALSE)</xm:f>
            <x14:dxf>
              <fill>
                <patternFill>
                  <bgColor rgb="FFFF0000"/>
                </patternFill>
              </fill>
            </x14:dxf>
          </x14:cfRule>
          <xm:sqref>Z3</xm:sqref>
        </x14:conditionalFormatting>
        <x14:conditionalFormatting xmlns:xm="http://schemas.microsoft.com/office/excel/2006/main">
          <x14:cfRule type="expression" priority="3372" stopIfTrue="1" id="{82AA3DBC-1382-48A7-92A8-565EFA137C37}">
            <xm:f>IF(AND($AD$3="",OFFSET(対応表!$B$4,2,対応表!$AB$23)&lt;&gt;"○"),TRUE,FALSE)</xm:f>
            <x14:dxf>
              <fill>
                <patternFill patternType="none">
                  <bgColor auto="1"/>
                </patternFill>
              </fill>
            </x14:dxf>
          </x14:cfRule>
          <xm:sqref>AD3</xm:sqref>
        </x14:conditionalFormatting>
        <x14:conditionalFormatting xmlns:xm="http://schemas.microsoft.com/office/excel/2006/main">
          <x14:cfRule type="expression" priority="3373" id="{7E18C971-81D8-4B72-BEF5-071BD70093CF}">
            <xm:f>IF(AND($AD$3&lt;&gt;"",OFFSET(対応表!$B$4,2,対応表!$AB$23)&lt;&gt;"○"),TRUE,FALSE)</xm:f>
            <x14:dxf>
              <fill>
                <patternFill>
                  <bgColor rgb="FFFF0000"/>
                </patternFill>
              </fill>
            </x14:dxf>
          </x14:cfRule>
          <xm:sqref>AD3</xm:sqref>
        </x14:conditionalFormatting>
        <x14:conditionalFormatting xmlns:xm="http://schemas.microsoft.com/office/excel/2006/main">
          <x14:cfRule type="expression" priority="404" stopIfTrue="1" id="{59D16D6F-ADBD-48C6-BD78-57A4FADCD405}">
            <xm:f>IF(OR($O$12="",OFFSET(対応表!$B$83,4,対応表!$AC$23)="○"),FALSE,TRUE)</xm:f>
            <x14:dxf>
              <fill>
                <patternFill>
                  <bgColor rgb="FFFF0000"/>
                </patternFill>
              </fill>
            </x14:dxf>
          </x14:cfRule>
          <xm:sqref>O12:Q12</xm:sqref>
        </x14:conditionalFormatting>
        <x14:conditionalFormatting xmlns:xm="http://schemas.microsoft.com/office/excel/2006/main">
          <x14:cfRule type="expression" priority="98" stopIfTrue="1" id="{3DED60E1-D243-4354-ABCC-C6D230E85D6B}">
            <xm:f>IF(OR($AD$10="",OFFSET(対応表!$B$83,MATCH(V10,対応表!A83:A89,0)-1,対応表!$AC$23)="○"),FALSE,TRUE)</xm:f>
            <x14:dxf>
              <fill>
                <patternFill>
                  <bgColor rgb="FFFF0000"/>
                </patternFill>
              </fill>
            </x14:dxf>
          </x14:cfRule>
          <xm:sqref>AD10</xm:sqref>
        </x14:conditionalFormatting>
        <x14:conditionalFormatting xmlns:xm="http://schemas.microsoft.com/office/excel/2006/main">
          <x14:cfRule type="expression" priority="398" stopIfTrue="1" id="{E09AB6D5-3841-4270-816A-72604416E8F3}">
            <xm:f>IF(OR($AC$12="",OFFSET(対応表!$B$83,5,対応表!$AC$23)="○"),FALSE,TRUE)</xm:f>
            <x14:dxf>
              <fill>
                <patternFill>
                  <bgColor rgb="FFFF0000"/>
                </patternFill>
              </fill>
            </x14:dxf>
          </x14:cfRule>
          <xm:sqref>AC12:AE12</xm:sqref>
        </x14:conditionalFormatting>
        <x14:conditionalFormatting xmlns:xm="http://schemas.microsoft.com/office/excel/2006/main">
          <x14:cfRule type="expression" priority="3382" stopIfTrue="1" id="{3F414546-8ACE-4847-98AA-609FFE80A9A5}">
            <xm:f>IF(AND($AD$15="",OFFSET(対応表!$B$94,0,対応表!$AC$23)&lt;&gt;"○"),TRUE,FALSE)</xm:f>
            <x14:dxf>
              <fill>
                <patternFill patternType="none">
                  <bgColor auto="1"/>
                </patternFill>
              </fill>
            </x14:dxf>
          </x14:cfRule>
          <xm:sqref>AD15:AE15</xm:sqref>
        </x14:conditionalFormatting>
        <x14:conditionalFormatting xmlns:xm="http://schemas.microsoft.com/office/excel/2006/main">
          <x14:cfRule type="expression" priority="3391" id="{5585A273-6FA6-496D-B793-A1A315379109}">
            <xm:f>IF(AND($AD$16="",OFFSET(対応表!$B$94,0,対応表!$AC$23)&lt;&gt;"○"),TRUE,FALSE)</xm:f>
            <x14:dxf>
              <fill>
                <patternFill patternType="none">
                  <bgColor auto="1"/>
                </patternFill>
              </fill>
            </x14:dxf>
          </x14:cfRule>
          <xm:sqref>AD16:AE16</xm:sqref>
        </x14:conditionalFormatting>
        <x14:conditionalFormatting xmlns:xm="http://schemas.microsoft.com/office/excel/2006/main">
          <x14:cfRule type="expression" priority="3383" stopIfTrue="1" id="{81689977-BBBF-44F9-8B66-069146988D52}">
            <xm:f>IF(AND($AD$17="",OFFSET(対応表!$B$94,0,対応表!$AC$23)&lt;&gt;"○"),TRUE,FALSE)</xm:f>
            <x14:dxf>
              <fill>
                <patternFill patternType="none">
                  <bgColor auto="1"/>
                </patternFill>
              </fill>
            </x14:dxf>
          </x14:cfRule>
          <xm:sqref>AD17:AE17</xm:sqref>
        </x14:conditionalFormatting>
        <x14:conditionalFormatting xmlns:xm="http://schemas.microsoft.com/office/excel/2006/main">
          <x14:cfRule type="expression" priority="350" id="{28C501E0-C336-43F4-B4E0-25BC44BF286A}">
            <xm:f>IF(OR($AD$18="",OFFSET(対応表!$B$94,0,対応表!$AC$23)="○"),FALSE,TRUE)</xm:f>
            <x14:dxf>
              <fill>
                <patternFill>
                  <bgColor rgb="FFFF0000"/>
                </patternFill>
              </fill>
            </x14:dxf>
          </x14:cfRule>
          <x14:cfRule type="expression" priority="3385" stopIfTrue="1" id="{B8EAA204-04A9-4DFB-AE65-1249E35FB372}">
            <xm:f>IF(AND($AD$18="",OFFSET(対応表!$B$94,0,対応表!$AC$23)&lt;&gt;"○"),TRUE,FALSE)</xm:f>
            <x14:dxf>
              <fill>
                <patternFill patternType="none">
                  <bgColor auto="1"/>
                </patternFill>
              </fill>
            </x14:dxf>
          </x14:cfRule>
          <xm:sqref>AD18:AE18</xm:sqref>
        </x14:conditionalFormatting>
        <x14:conditionalFormatting xmlns:xm="http://schemas.microsoft.com/office/excel/2006/main">
          <x14:cfRule type="expression" priority="349" id="{06ED1F2B-039A-4071-AB0D-989122F3FF12}">
            <xm:f>IF(OR($AD$19="",OFFSET(対応表!$B$94,0,対応表!$AC$23)="○"),FALSE,TRUE)</xm:f>
            <x14:dxf>
              <fill>
                <patternFill>
                  <bgColor rgb="FFFF0000"/>
                </patternFill>
              </fill>
            </x14:dxf>
          </x14:cfRule>
          <x14:cfRule type="expression" priority="3387" stopIfTrue="1" id="{373569D5-E0AE-4109-BB7E-507549F19E15}">
            <xm:f>IF(AND($AD$19="",OFFSET(対応表!$B$94,0,対応表!$AC$23)&lt;&gt;"○"),TRUE,FALSE)</xm:f>
            <x14:dxf>
              <fill>
                <patternFill patternType="none">
                  <bgColor auto="1"/>
                </patternFill>
              </fill>
            </x14:dxf>
          </x14:cfRule>
          <xm:sqref>AD19:AE19</xm:sqref>
        </x14:conditionalFormatting>
        <x14:conditionalFormatting xmlns:xm="http://schemas.microsoft.com/office/excel/2006/main">
          <x14:cfRule type="expression" priority="348" id="{AB16DE89-1448-4370-9C38-5F6B6435FA85}">
            <xm:f>IF(OR($AD$20="",OFFSET(対応表!$B$94,0,対応表!$AC$23)="○"),FALSE,TRUE)</xm:f>
            <x14:dxf>
              <fill>
                <patternFill>
                  <bgColor rgb="FFFF0000"/>
                </patternFill>
              </fill>
            </x14:dxf>
          </x14:cfRule>
          <x14:cfRule type="expression" priority="3389" stopIfTrue="1" id="{75228CC0-7C2C-4041-AC12-F1FA8B43F04A}">
            <xm:f>IF(AND($AD$20="",OFFSET(対応表!$B$94,0,対応表!$AC$23)&lt;&gt;"○"),TRUE,FALSE)</xm:f>
            <x14:dxf>
              <fill>
                <patternFill patternType="none">
                  <bgColor auto="1"/>
                </patternFill>
              </fill>
            </x14:dxf>
          </x14:cfRule>
          <xm:sqref>AD20:AE20</xm:sqref>
        </x14:conditionalFormatting>
        <x14:conditionalFormatting xmlns:xm="http://schemas.microsoft.com/office/excel/2006/main">
          <x14:cfRule type="expression" priority="353" id="{BC41C377-BE2A-4275-936F-9D88A1B2CA58}">
            <xm:f>IF(OR($AD$15="",OFFSET(対応表!$B$94,0,対応表!$AC$23)="○"),FALSE,TRUE)</xm:f>
            <x14:dxf>
              <fill>
                <patternFill>
                  <bgColor rgb="FFFF0000"/>
                </patternFill>
              </fill>
            </x14:dxf>
          </x14:cfRule>
          <xm:sqref>AD15:AE15</xm:sqref>
        </x14:conditionalFormatting>
        <x14:conditionalFormatting xmlns:xm="http://schemas.microsoft.com/office/excel/2006/main">
          <x14:cfRule type="expression" priority="352" id="{2C8B94D5-7BFE-4934-A38F-08B1D6BCCF4D}">
            <xm:f>IF(OR($AD$16="",OFFSET(対応表!$B$94,0,対応表!$AC$23)="○"),FALSE,TRUE)</xm:f>
            <x14:dxf>
              <fill>
                <patternFill>
                  <bgColor rgb="FFFF0000"/>
                </patternFill>
              </fill>
            </x14:dxf>
          </x14:cfRule>
          <xm:sqref>AD16:AE16</xm:sqref>
        </x14:conditionalFormatting>
        <x14:conditionalFormatting xmlns:xm="http://schemas.microsoft.com/office/excel/2006/main">
          <x14:cfRule type="expression" priority="158" id="{F016BDA7-5C8E-4C9B-983B-C9E8D7D3C60A}">
            <xm:f>IF(OFFSET(対応表!$B$100,0,MATCH($C$50&amp;$D$50,対応表!$B$99:$L$99,0)-1)&lt;&gt;"○",TRUE,FALSE)</xm:f>
            <x14:dxf>
              <fill>
                <patternFill>
                  <bgColor theme="0"/>
                </patternFill>
              </fill>
            </x14:dxf>
          </x14:cfRule>
          <xm:sqref>F50:G50</xm:sqref>
        </x14:conditionalFormatting>
        <x14:conditionalFormatting xmlns:xm="http://schemas.microsoft.com/office/excel/2006/main">
          <x14:cfRule type="expression" priority="157" id="{25D63321-8921-4CC7-BCB8-A86815AB6B14}">
            <xm:f>IF(OFFSET(対応表!$B$100,1,MATCH($C$50&amp;$D$50,対応表!$B$99:$L$99,0)-1)&lt;&gt;"○",TRUE,FALSE)</xm:f>
            <x14:dxf>
              <fill>
                <patternFill>
                  <bgColor theme="0"/>
                </patternFill>
              </fill>
            </x14:dxf>
          </x14:cfRule>
          <xm:sqref>E50</xm:sqref>
        </x14:conditionalFormatting>
        <x14:conditionalFormatting xmlns:xm="http://schemas.microsoft.com/office/excel/2006/main">
          <x14:cfRule type="expression" priority="151" id="{27AF17AA-C26F-4A08-AE1E-A9B941A7C5A4}">
            <xm:f>IF(OFFSET(対応表!$B$100,0,MATCH($C$53&amp;$D$53,対応表!$B$99:$L$99,0)-1)&lt;&gt;"○",TRUE,FALSE)</xm:f>
            <x14:dxf>
              <fill>
                <patternFill>
                  <bgColor theme="0"/>
                </patternFill>
              </fill>
            </x14:dxf>
          </x14:cfRule>
          <xm:sqref>F53:G53</xm:sqref>
        </x14:conditionalFormatting>
        <x14:conditionalFormatting xmlns:xm="http://schemas.microsoft.com/office/excel/2006/main">
          <x14:cfRule type="expression" priority="149" id="{7505A8E7-FECE-46E6-A1A3-EC503440FB2F}">
            <xm:f>IF(OFFSET(対応表!$B$100,1,MATCH($C$53&amp;$D$53,対応表!$B$99:$L$99,0)-1)&lt;&gt;"○",TRUE,FALSE)</xm:f>
            <x14:dxf>
              <fill>
                <patternFill>
                  <bgColor theme="0"/>
                </patternFill>
              </fill>
            </x14:dxf>
          </x14:cfRule>
          <xm:sqref>E53</xm:sqref>
        </x14:conditionalFormatting>
        <x14:conditionalFormatting xmlns:xm="http://schemas.microsoft.com/office/excel/2006/main">
          <x14:cfRule type="expression" priority="148" id="{2B504CE5-84B2-4975-A04B-F9ABEC8E13A2}">
            <xm:f>IF(OFFSET(対応表!$B$100,1,MATCH($C$54&amp;$D$54,対応表!$B$99:$L$99,0)-1)&lt;&gt;"○",TRUE,FALSE)</xm:f>
            <x14:dxf>
              <fill>
                <patternFill>
                  <bgColor theme="0"/>
                </patternFill>
              </fill>
            </x14:dxf>
          </x14:cfRule>
          <xm:sqref>E54</xm:sqref>
        </x14:conditionalFormatting>
        <x14:conditionalFormatting xmlns:xm="http://schemas.microsoft.com/office/excel/2006/main">
          <x14:cfRule type="expression" priority="147" id="{6A7A2D18-DEA5-410D-B177-EB0F6ECF7DDA}">
            <xm:f>IF(OFFSET(対応表!$B$100,1,MATCH($C$55&amp;$D$55,対応表!$B$99:$L$99,0)-1)&lt;&gt;"○",TRUE,FALSE)</xm:f>
            <x14:dxf>
              <fill>
                <patternFill>
                  <bgColor theme="0"/>
                </patternFill>
              </fill>
            </x14:dxf>
          </x14:cfRule>
          <xm:sqref>E55</xm:sqref>
        </x14:conditionalFormatting>
        <x14:conditionalFormatting xmlns:xm="http://schemas.microsoft.com/office/excel/2006/main">
          <x14:cfRule type="expression" priority="146" id="{F94CFD2B-5271-41D8-BDC6-55B8C259C47C}">
            <xm:f>IF(OFFSET(対応表!$B$100,1,MATCH($C$56&amp;$D$56,対応表!$B$99:$L$99,0)-1)&lt;&gt;"○",TRUE,FALSE)</xm:f>
            <x14:dxf>
              <fill>
                <patternFill>
                  <bgColor theme="0"/>
                </patternFill>
              </fill>
            </x14:dxf>
          </x14:cfRule>
          <xm:sqref>E56</xm:sqref>
        </x14:conditionalFormatting>
        <x14:conditionalFormatting xmlns:xm="http://schemas.microsoft.com/office/excel/2006/main">
          <x14:cfRule type="expression" priority="145" id="{E17E4B81-84D9-4DC6-B6DD-5BD795775365}">
            <xm:f>IF(OFFSET(対応表!$B$100,0,MATCH($C$54&amp;$D$54,対応表!$B$99:$L$99,0)-1)&lt;&gt;"○",TRUE,FALSE)</xm:f>
            <x14:dxf>
              <fill>
                <patternFill>
                  <bgColor theme="0"/>
                </patternFill>
              </fill>
            </x14:dxf>
          </x14:cfRule>
          <xm:sqref>F54:G54</xm:sqref>
        </x14:conditionalFormatting>
        <x14:conditionalFormatting xmlns:xm="http://schemas.microsoft.com/office/excel/2006/main">
          <x14:cfRule type="expression" priority="144" id="{4A4DDCCE-8FB0-408F-BA05-3AE923284A04}">
            <xm:f>IF(OFFSET(対応表!$B$100,0,MATCH($C$55&amp;$D$55,対応表!$B$99:$L$99,0)-1)&lt;&gt;"○",TRUE,FALSE)</xm:f>
            <x14:dxf>
              <fill>
                <patternFill>
                  <bgColor theme="0"/>
                </patternFill>
              </fill>
            </x14:dxf>
          </x14:cfRule>
          <xm:sqref>F55:G55</xm:sqref>
        </x14:conditionalFormatting>
        <x14:conditionalFormatting xmlns:xm="http://schemas.microsoft.com/office/excel/2006/main">
          <x14:cfRule type="expression" priority="143" id="{E6684E84-982A-44AB-9025-AC1773A6B275}">
            <xm:f>IF(OFFSET(対応表!$B$100,0,MATCH($C$56&amp;$D$56,対応表!$B$99:$L$99,0)-1)&lt;&gt;"○",TRUE,FALSE)</xm:f>
            <x14:dxf>
              <fill>
                <patternFill>
                  <bgColor theme="0"/>
                </patternFill>
              </fill>
            </x14:dxf>
          </x14:cfRule>
          <xm:sqref>F56:G56</xm:sqref>
        </x14:conditionalFormatting>
        <x14:conditionalFormatting xmlns:xm="http://schemas.microsoft.com/office/excel/2006/main">
          <x14:cfRule type="expression" priority="213" id="{262BE080-CA6B-4362-A366-17DE9DE1087B}">
            <xm:f>IF(OFFSET(対応表!$B$100,0,MATCH($C$51&amp;$D$51,対応表!$B$99:$L$99,0)-1)&lt;&gt;"○",TRUE,FALSE)</xm:f>
            <x14:dxf>
              <fill>
                <patternFill>
                  <bgColor theme="0"/>
                </patternFill>
              </fill>
            </x14:dxf>
          </x14:cfRule>
          <xm:sqref>F51:G51</xm:sqref>
        </x14:conditionalFormatting>
        <x14:conditionalFormatting xmlns:xm="http://schemas.microsoft.com/office/excel/2006/main">
          <x14:cfRule type="expression" priority="291" id="{E0AB975A-E1D2-4389-9979-28761DBF80B9}">
            <xm:f>IF(OFFSET(対応表!$B$100,1,MATCH($C$51&amp;$D$51,対応表!$B$99:$L$99,0)-1)&lt;&gt;"○",TRUE,FALSE)</xm:f>
            <x14:dxf>
              <fill>
                <patternFill>
                  <bgColor theme="0"/>
                </patternFill>
              </fill>
            </x14:dxf>
          </x14:cfRule>
          <xm:sqref>E51</xm:sqref>
        </x14:conditionalFormatting>
        <x14:conditionalFormatting xmlns:xm="http://schemas.microsoft.com/office/excel/2006/main">
          <x14:cfRule type="expression" priority="212" id="{57D61216-C4A5-4B07-932E-FB24266D41ED}">
            <xm:f>IF(OFFSET(対応表!$B$100,0,MATCH($C$52&amp;$D$52,対応表!$B$99:$L$99,0)-1)&lt;&gt;"○",TRUE,FALSE)</xm:f>
            <x14:dxf>
              <fill>
                <patternFill>
                  <bgColor theme="0"/>
                </patternFill>
              </fill>
            </x14:dxf>
          </x14:cfRule>
          <xm:sqref>F52:G52</xm:sqref>
        </x14:conditionalFormatting>
        <x14:conditionalFormatting xmlns:xm="http://schemas.microsoft.com/office/excel/2006/main">
          <x14:cfRule type="expression" priority="214" id="{4F51954B-F6CA-40F1-AFD8-6A341FBAFAB4}">
            <xm:f>IF(OFFSET(対応表!$B$100,1,MATCH($C$52&amp;$D$52,対応表!$B$99:$L$99,0)-1)&lt;&gt;"○",TRUE,FALSE)</xm:f>
            <x14:dxf>
              <fill>
                <patternFill>
                  <bgColor theme="0"/>
                </patternFill>
              </fill>
            </x14:dxf>
          </x14:cfRule>
          <xm:sqref>E52</xm:sqref>
        </x14:conditionalFormatting>
        <x14:conditionalFormatting xmlns:xm="http://schemas.microsoft.com/office/excel/2006/main">
          <x14:cfRule type="expression" priority="3516" stopIfTrue="1" id="{AD810EA2-B610-403A-BDF4-A9406BBBCBC8}">
            <xm:f>IF(AND($V$3="",OFFSET(対応表!$B$4,0,対応表!$AB$23)&lt;&gt;"○"),TRUE,FALSE)</xm:f>
            <x14:dxf>
              <fill>
                <patternFill patternType="none">
                  <bgColor auto="1"/>
                </patternFill>
              </fill>
            </x14:dxf>
          </x14:cfRule>
          <xm:sqref>V3</xm:sqref>
        </x14:conditionalFormatting>
        <x14:conditionalFormatting xmlns:xm="http://schemas.microsoft.com/office/excel/2006/main">
          <x14:cfRule type="expression" priority="3518" id="{0349A8F7-5336-4E60-938C-94840EBDD779}">
            <xm:f>IF(AND($V$3&lt;&gt;"",OFFSET(対応表!$B$4,0,対応表!$AB$23)&lt;&gt;"○"),TRUE,FALSE)</xm:f>
            <x14:dxf>
              <fill>
                <patternFill>
                  <bgColor rgb="FFFF0000"/>
                </patternFill>
              </fill>
            </x14:dxf>
          </x14:cfRule>
          <xm:sqref>V3</xm:sqref>
        </x14:conditionalFormatting>
        <x14:conditionalFormatting xmlns:xm="http://schemas.microsoft.com/office/excel/2006/main">
          <x14:cfRule type="expression" priority="119" stopIfTrue="1" id="{A0773096-E9F4-45A0-A2C6-417D62879CF8}">
            <xm:f>IF(OR($J$10="",OFFSET(対応表!$B$83,MATCH(B10,対応表!A83:A89,0)-1,対応表!$AC$23)="○"),FALSE,TRUE)</xm:f>
            <x14:dxf>
              <fill>
                <patternFill>
                  <bgColor rgb="FFFF0000"/>
                </patternFill>
              </fill>
            </x14:dxf>
          </x14:cfRule>
          <xm:sqref>J10</xm:sqref>
        </x14:conditionalFormatting>
        <x14:conditionalFormatting xmlns:xm="http://schemas.microsoft.com/office/excel/2006/main">
          <x14:cfRule type="expression" priority="118" stopIfTrue="1" id="{47AC897F-774C-4DDE-B158-68DBA3D239E1}">
            <xm:f>IF(OR($J$11="",OFFSET(対応表!$B$83,MATCH(B11,対応表!A83:A89,0)-1,対応表!$AC$23)="○"),FALSE,TRUE)</xm:f>
            <x14:dxf>
              <fill>
                <patternFill>
                  <bgColor rgb="FFFF0000"/>
                </patternFill>
              </fill>
            </x14:dxf>
          </x14:cfRule>
          <xm:sqref>J11</xm:sqref>
        </x14:conditionalFormatting>
        <x14:conditionalFormatting xmlns:xm="http://schemas.microsoft.com/office/excel/2006/main">
          <x14:cfRule type="expression" priority="117" stopIfTrue="1" id="{CDE68670-D18E-4248-9C7E-EA0946D2D7BD}">
            <xm:f>IF(OR($J$12="",OFFSET(対応表!$B$83,MATCH(B12,対応表!A83:A89,0)-1,対応表!$AC$23)="○"),FALSE,TRUE)</xm:f>
            <x14:dxf>
              <fill>
                <patternFill>
                  <bgColor rgb="FFFF0000"/>
                </patternFill>
              </fill>
            </x14:dxf>
          </x14:cfRule>
          <xm:sqref>J12</xm:sqref>
        </x14:conditionalFormatting>
        <x14:conditionalFormatting xmlns:xm="http://schemas.microsoft.com/office/excel/2006/main">
          <x14:cfRule type="expression" priority="103" id="{46EC1F96-F54E-42AD-8C0A-ED6EBE79645B}">
            <xm:f>IF(AND($M$5&lt;&gt;"",OFFSET(対応表!$B$4,3,対応表!$AB$23)&lt;&gt;"○"),TRUE,FALSE)</xm:f>
            <x14:dxf>
              <fill>
                <patternFill>
                  <bgColor rgb="FFFF0000"/>
                </patternFill>
              </fill>
            </x14:dxf>
          </x14:cfRule>
          <xm:sqref>M5:O5</xm:sqref>
        </x14:conditionalFormatting>
        <x14:conditionalFormatting xmlns:xm="http://schemas.microsoft.com/office/excel/2006/main">
          <x14:cfRule type="expression" priority="132" stopIfTrue="1" id="{FE5AAD7B-AFED-4449-B99B-654012D8512C}">
            <xm:f>IF(AND($AD$6&lt;&gt;"",OR(OFFSET(対応表!$B$48,対応表!$AF$23,対応表!$AC$23)="○",AND(OFFSET(対応表!$B$48,対応表!$AF$23,対応表!$AC$23)="◎",対応表!$V$2=3),AND(OFFSET(対応表!$B$48,対応表!$AF$23,対応表!$AC$23)="△",対応表!$V$2&lt;&gt;3))),FALSE,TRUE)</xm:f>
            <x14:dxf>
              <fill>
                <patternFill>
                  <bgColor rgb="FFFF0000"/>
                </patternFill>
              </fill>
            </x14:dxf>
          </x14:cfRule>
          <x14:cfRule type="expression" priority="133" stopIfTrue="1" id="{38E919A5-BC74-45AF-A9E2-6D6A92583A56}">
            <xm:f>IF(OR(対応表!$Y$2="NULL",COUNTIF(OFFSET(対応表!$A$48,0,0,対応表!$Y$7,1),対応表!$Y$2)&gt;0),FALSE,TRUE)</xm:f>
            <x14:dxf>
              <fill>
                <patternFill>
                  <bgColor rgb="FFFF0000"/>
                </patternFill>
              </fill>
            </x14:dxf>
          </x14:cfRule>
          <xm:sqref>Z6:AE7</xm:sqref>
        </x14:conditionalFormatting>
        <x14:conditionalFormatting xmlns:xm="http://schemas.microsoft.com/office/excel/2006/main">
          <x14:cfRule type="expression" priority="3541" id="{C5D19DC0-9109-48CD-B3D9-9B6CF5C234E0}">
            <xm:f>IF(AND(対応表!$Y$2="NULL",COUNTIF(OFFSET(対応表!$B$48,0,対応表!$AC$23,対応表!$Y$7,1),"○")=0),TRUE,FALSE)</xm:f>
            <x14:dxf>
              <fill>
                <patternFill patternType="none">
                  <bgColor auto="1"/>
                </patternFill>
              </fill>
            </x14:dxf>
          </x14:cfRule>
          <xm:sqref>Z8:AE8 Z6 AB6 AD6</xm:sqref>
        </x14:conditionalFormatting>
        <x14:conditionalFormatting xmlns:xm="http://schemas.microsoft.com/office/excel/2006/main">
          <x14:cfRule type="expression" priority="138" stopIfTrue="1" id="{26860EC1-3CF3-49A9-9D77-3BF3306414A8}">
            <xm:f>IF(OR(対応表!$X$2="NULL",COUNTIF(OFFSET(対応表!$A$13,0,0,対応表!$X$7,1),対応表!$X$2)&gt;0),FALSE,TRUE)</xm:f>
            <x14:dxf>
              <fill>
                <patternFill patternType="solid">
                  <bgColor rgb="FFFF0000"/>
                </patternFill>
              </fill>
            </x14:dxf>
          </x14:cfRule>
          <x14:cfRule type="expression" priority="3545" stopIfTrue="1" id="{8E62376A-936F-4D98-BD78-2C0FF793269D}">
            <xm:f>IF(AND(対応表!$X$2="NULL",COUNTIF(OFFSET(対応表!$B$13,0,対応表!$AD$23,対応表!$X$7,1),"○")=0),TRUE,FALSE)</xm:f>
            <x14:dxf>
              <fill>
                <patternFill patternType="none">
                  <bgColor auto="1"/>
                </patternFill>
              </fill>
            </x14:dxf>
          </x14:cfRule>
          <xm:sqref>S6 W6 U6</xm:sqref>
        </x14:conditionalFormatting>
        <x14:conditionalFormatting xmlns:xm="http://schemas.microsoft.com/office/excel/2006/main">
          <x14:cfRule type="expression" priority="102" stopIfTrue="1" id="{11AD4FBF-F3EF-4B75-A57C-804ECE43BEC9}">
            <xm:f>IF(AND($S$6&lt;&gt;"",OFFSET(対応表!$B$13,対応表!$AC$23,対応表!$AD$23)="○"),FALSE,TRUE)</xm:f>
            <x14:dxf>
              <fill>
                <patternFill>
                  <bgColor rgb="FFFF0000"/>
                </patternFill>
              </fill>
            </x14:dxf>
          </x14:cfRule>
          <xm:sqref>S6:X7</xm:sqref>
        </x14:conditionalFormatting>
        <x14:conditionalFormatting xmlns:xm="http://schemas.microsoft.com/office/excel/2006/main">
          <x14:cfRule type="expression" priority="100" id="{F498D449-03F5-426A-A4BD-F14AFD603729}">
            <xm:f>IF(OR($T$11="",OFFSET(対応表!$B$83,MATCH(L11,対応表!A83:A89,0)-1,対応表!$AC$23)="○"),FALSE,TRUE)</xm:f>
            <x14:dxf>
              <fill>
                <patternFill>
                  <bgColor rgb="FFFF0000"/>
                </patternFill>
              </fill>
            </x14:dxf>
          </x14:cfRule>
          <xm:sqref>T11:U11</xm:sqref>
        </x14:conditionalFormatting>
        <x14:conditionalFormatting xmlns:xm="http://schemas.microsoft.com/office/excel/2006/main">
          <x14:cfRule type="expression" priority="97" id="{7190200A-32CB-4AB7-BF4A-49713D35C8A3}">
            <xm:f>IF(OR($T$10="",OFFSET(対応表!$B$83,MATCH(L10,対応表!A83:A89,0)-1,対応表!$AC$23)="○"),FALSE,TRUE)</xm:f>
            <x14:dxf>
              <fill>
                <patternFill>
                  <bgColor rgb="FFFF0000"/>
                </patternFill>
              </fill>
            </x14:dxf>
          </x14:cfRule>
          <xm:sqref>T10:U10</xm:sqref>
        </x14:conditionalFormatting>
        <x14:conditionalFormatting xmlns:xm="http://schemas.microsoft.com/office/excel/2006/main">
          <x14:cfRule type="expression" priority="3600" id="{0C72A015-4B64-44FD-B83A-3316400FAF44}">
            <xm:f>IF(対応表!$AJ$10,IF(対応表!$AJ$11,TRUE,FALSE),FALSE)</xm:f>
            <x14:dxf>
              <fill>
                <patternFill>
                  <bgColor rgb="FFFF0000"/>
                </patternFill>
              </fill>
            </x14:dxf>
          </x14:cfRule>
          <xm:sqref>A59:A60</xm:sqref>
        </x14:conditionalFormatting>
        <x14:conditionalFormatting xmlns:xm="http://schemas.microsoft.com/office/excel/2006/main">
          <x14:cfRule type="expression" priority="44" id="{8C355E99-5A19-4409-A218-E3F605EBC088}">
            <xm:f>IF(対応表!$AD6="",FALSE,IFERROR(VLOOKUP(対応表!$AD6,CODE!$P:$P,1,FALSE),"")) = ""</xm:f>
            <x14:dxf>
              <fill>
                <patternFill>
                  <bgColor rgb="FFFF0000"/>
                </patternFill>
              </fill>
            </x14:dxf>
          </x14:cfRule>
          <xm:sqref>C50:D56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66"/>
  <sheetViews>
    <sheetView showGridLines="0" view="pageBreakPreview" zoomScaleNormal="100" zoomScaleSheetLayoutView="100" workbookViewId="0"/>
  </sheetViews>
  <sheetFormatPr defaultRowHeight="13.5" x14ac:dyDescent="0.15"/>
  <cols>
    <col min="1" max="1" width="1.375" style="10" customWidth="1"/>
    <col min="2" max="2" width="2.75" style="10" customWidth="1"/>
    <col min="3" max="3" width="2.875" style="10" customWidth="1"/>
    <col min="4" max="5" width="2.625" style="10" customWidth="1"/>
    <col min="6" max="6" width="2.625" style="11" customWidth="1"/>
    <col min="7" max="8" width="2.625" style="12" customWidth="1"/>
    <col min="9" max="11" width="2.625" style="10" customWidth="1"/>
    <col min="12" max="12" width="2.375" style="10" customWidth="1"/>
    <col min="13" max="13" width="3" style="10" bestFit="1" customWidth="1"/>
    <col min="14" max="15" width="2.625" style="10" customWidth="1"/>
    <col min="16" max="23" width="2.375" style="10" customWidth="1"/>
    <col min="24" max="29" width="2.625" style="10" customWidth="1"/>
    <col min="30" max="30" width="3.25" style="10" customWidth="1"/>
    <col min="31" max="31" width="4" style="10" customWidth="1"/>
    <col min="32" max="32" width="3.25" style="10" customWidth="1"/>
    <col min="33" max="33" width="3" style="10" customWidth="1"/>
    <col min="34" max="34" width="3.25" style="10" customWidth="1"/>
    <col min="35" max="35" width="3" style="10" customWidth="1"/>
    <col min="36" max="36" width="1.75" style="10" customWidth="1"/>
    <col min="37" max="37" width="1.25" style="10" customWidth="1"/>
    <col min="38" max="16384" width="9" style="10"/>
  </cols>
  <sheetData>
    <row r="1" spans="1:37" ht="31.5" customHeight="1" x14ac:dyDescent="0.15">
      <c r="A1" s="66"/>
      <c r="B1" s="509" t="str">
        <f>DBCS(TEXT(VALUE_APPOINTMENTYEAR,"ggge年度"))&amp;"　京都府公立学校教員採用選考試験　志願書Ⅱ"</f>
        <v>令和７年度　京都府公立学校教員採用選考試験　志願書Ⅱ</v>
      </c>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67"/>
      <c r="AK1" s="66"/>
    </row>
    <row r="2" spans="1:37" s="68" customFormat="1" ht="15.75" customHeight="1" x14ac:dyDescent="0.15">
      <c r="B2" s="510" t="s">
        <v>73</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69"/>
    </row>
    <row r="3" spans="1:37" ht="15.75" customHeight="1" x14ac:dyDescent="0.15">
      <c r="A3" s="66"/>
      <c r="B3" s="511" t="s">
        <v>74</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3"/>
      <c r="AK3" s="70"/>
    </row>
    <row r="4" spans="1:37" ht="15.75" customHeight="1" x14ac:dyDescent="0.15">
      <c r="A4" s="66"/>
      <c r="B4" s="514"/>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6"/>
      <c r="AK4" s="70"/>
    </row>
    <row r="5" spans="1:37" ht="12.75" customHeight="1" x14ac:dyDescent="0.15">
      <c r="A5" s="66"/>
      <c r="B5" s="517" t="s">
        <v>75</v>
      </c>
      <c r="C5" s="517"/>
      <c r="D5" s="517"/>
      <c r="E5" s="517"/>
      <c r="F5" s="517"/>
      <c r="G5" s="517"/>
      <c r="H5" s="517"/>
      <c r="I5" s="517"/>
      <c r="J5" s="517"/>
      <c r="K5" s="517"/>
      <c r="L5" s="517" t="s">
        <v>76</v>
      </c>
      <c r="M5" s="517"/>
      <c r="N5" s="517"/>
      <c r="O5" s="517"/>
      <c r="P5" s="517"/>
      <c r="Q5" s="517"/>
      <c r="R5" s="517"/>
      <c r="S5" s="517"/>
      <c r="T5" s="517"/>
      <c r="U5" s="517"/>
      <c r="V5" s="517"/>
      <c r="W5" s="517"/>
      <c r="X5" s="517"/>
      <c r="Y5" s="519"/>
      <c r="Z5" s="521" t="s">
        <v>77</v>
      </c>
      <c r="AA5" s="521"/>
      <c r="AB5" s="521"/>
      <c r="AC5" s="521"/>
      <c r="AD5" s="522" t="s">
        <v>78</v>
      </c>
      <c r="AE5" s="522"/>
      <c r="AF5" s="522"/>
      <c r="AG5" s="522" t="s">
        <v>79</v>
      </c>
      <c r="AH5" s="522"/>
      <c r="AI5" s="522"/>
      <c r="AJ5" s="522"/>
      <c r="AK5" s="71"/>
    </row>
    <row r="6" spans="1:37" ht="12.75" customHeight="1" x14ac:dyDescent="0.15">
      <c r="A6" s="66"/>
      <c r="B6" s="518"/>
      <c r="C6" s="518"/>
      <c r="D6" s="518"/>
      <c r="E6" s="518"/>
      <c r="F6" s="518"/>
      <c r="G6" s="518"/>
      <c r="H6" s="518"/>
      <c r="I6" s="518"/>
      <c r="J6" s="518"/>
      <c r="K6" s="518"/>
      <c r="L6" s="518"/>
      <c r="M6" s="518"/>
      <c r="N6" s="518"/>
      <c r="O6" s="518"/>
      <c r="P6" s="518"/>
      <c r="Q6" s="518"/>
      <c r="R6" s="518"/>
      <c r="S6" s="518"/>
      <c r="T6" s="518"/>
      <c r="U6" s="518"/>
      <c r="V6" s="518"/>
      <c r="W6" s="518"/>
      <c r="X6" s="518"/>
      <c r="Y6" s="520"/>
      <c r="Z6" s="521"/>
      <c r="AA6" s="521"/>
      <c r="AB6" s="521"/>
      <c r="AC6" s="521"/>
      <c r="AD6" s="522"/>
      <c r="AE6" s="522"/>
      <c r="AF6" s="522"/>
      <c r="AG6" s="522"/>
      <c r="AH6" s="522"/>
      <c r="AI6" s="522"/>
      <c r="AJ6" s="522"/>
      <c r="AK6" s="71"/>
    </row>
    <row r="7" spans="1:37" ht="12.75" customHeight="1" x14ac:dyDescent="0.15">
      <c r="A7" s="66"/>
      <c r="B7" s="528"/>
      <c r="C7" s="529"/>
      <c r="D7" s="72" t="s">
        <v>18</v>
      </c>
      <c r="E7" s="529"/>
      <c r="F7" s="529"/>
      <c r="G7" s="73" t="s">
        <v>19</v>
      </c>
      <c r="H7" s="529"/>
      <c r="I7" s="529"/>
      <c r="J7" s="530" t="s">
        <v>80</v>
      </c>
      <c r="K7" s="531"/>
      <c r="L7" s="532"/>
      <c r="M7" s="533"/>
      <c r="N7" s="533"/>
      <c r="O7" s="533"/>
      <c r="P7" s="533"/>
      <c r="Q7" s="533"/>
      <c r="R7" s="533"/>
      <c r="S7" s="533"/>
      <c r="T7" s="533"/>
      <c r="U7" s="533"/>
      <c r="V7" s="533"/>
      <c r="W7" s="533"/>
      <c r="X7" s="533"/>
      <c r="Y7" s="533"/>
      <c r="Z7" s="523"/>
      <c r="AA7" s="523"/>
      <c r="AB7" s="523"/>
      <c r="AC7" s="523"/>
      <c r="AD7" s="523"/>
      <c r="AE7" s="523"/>
      <c r="AF7" s="523"/>
      <c r="AG7" s="523"/>
      <c r="AH7" s="523"/>
      <c r="AI7" s="523"/>
      <c r="AJ7" s="523"/>
      <c r="AK7" s="74"/>
    </row>
    <row r="8" spans="1:37" ht="12.75" customHeight="1" x14ac:dyDescent="0.15">
      <c r="A8" s="66"/>
      <c r="B8" s="524"/>
      <c r="C8" s="525"/>
      <c r="D8" s="75" t="s">
        <v>18</v>
      </c>
      <c r="E8" s="525"/>
      <c r="F8" s="525"/>
      <c r="G8" s="76" t="s">
        <v>19</v>
      </c>
      <c r="H8" s="525"/>
      <c r="I8" s="525"/>
      <c r="J8" s="526" t="s">
        <v>81</v>
      </c>
      <c r="K8" s="527"/>
      <c r="L8" s="524"/>
      <c r="M8" s="525"/>
      <c r="N8" s="525"/>
      <c r="O8" s="525"/>
      <c r="P8" s="525"/>
      <c r="Q8" s="525"/>
      <c r="R8" s="525"/>
      <c r="S8" s="525"/>
      <c r="T8" s="525"/>
      <c r="U8" s="525"/>
      <c r="V8" s="525"/>
      <c r="W8" s="525"/>
      <c r="X8" s="525"/>
      <c r="Y8" s="525"/>
      <c r="Z8" s="523"/>
      <c r="AA8" s="523"/>
      <c r="AB8" s="523"/>
      <c r="AC8" s="523"/>
      <c r="AD8" s="523"/>
      <c r="AE8" s="523"/>
      <c r="AF8" s="523"/>
      <c r="AG8" s="523"/>
      <c r="AH8" s="523"/>
      <c r="AI8" s="523"/>
      <c r="AJ8" s="523"/>
      <c r="AK8" s="74"/>
    </row>
    <row r="9" spans="1:37" ht="12.75" customHeight="1" x14ac:dyDescent="0.15">
      <c r="A9" s="66"/>
      <c r="B9" s="528"/>
      <c r="C9" s="529"/>
      <c r="D9" s="72" t="s">
        <v>18</v>
      </c>
      <c r="E9" s="529"/>
      <c r="F9" s="529"/>
      <c r="G9" s="73" t="s">
        <v>82</v>
      </c>
      <c r="H9" s="529"/>
      <c r="I9" s="529"/>
      <c r="J9" s="530" t="s">
        <v>80</v>
      </c>
      <c r="K9" s="531"/>
      <c r="L9" s="532"/>
      <c r="M9" s="533"/>
      <c r="N9" s="533"/>
      <c r="O9" s="533"/>
      <c r="P9" s="533"/>
      <c r="Q9" s="533"/>
      <c r="R9" s="533"/>
      <c r="S9" s="533"/>
      <c r="T9" s="533"/>
      <c r="U9" s="533"/>
      <c r="V9" s="533"/>
      <c r="W9" s="533"/>
      <c r="X9" s="533"/>
      <c r="Y9" s="533"/>
      <c r="Z9" s="523"/>
      <c r="AA9" s="523"/>
      <c r="AB9" s="523"/>
      <c r="AC9" s="523"/>
      <c r="AD9" s="523"/>
      <c r="AE9" s="523"/>
      <c r="AF9" s="523"/>
      <c r="AG9" s="523"/>
      <c r="AH9" s="523"/>
      <c r="AI9" s="523"/>
      <c r="AJ9" s="523"/>
      <c r="AK9" s="66"/>
    </row>
    <row r="10" spans="1:37" ht="12.75" customHeight="1" x14ac:dyDescent="0.15">
      <c r="A10" s="66"/>
      <c r="B10" s="524"/>
      <c r="C10" s="525"/>
      <c r="D10" s="75" t="s">
        <v>18</v>
      </c>
      <c r="E10" s="525"/>
      <c r="F10" s="525"/>
      <c r="G10" s="76" t="s">
        <v>82</v>
      </c>
      <c r="H10" s="525"/>
      <c r="I10" s="525"/>
      <c r="J10" s="526" t="s">
        <v>81</v>
      </c>
      <c r="K10" s="527"/>
      <c r="L10" s="524"/>
      <c r="M10" s="525"/>
      <c r="N10" s="525"/>
      <c r="O10" s="525"/>
      <c r="P10" s="525"/>
      <c r="Q10" s="525"/>
      <c r="R10" s="525"/>
      <c r="S10" s="525"/>
      <c r="T10" s="525"/>
      <c r="U10" s="525"/>
      <c r="V10" s="525"/>
      <c r="W10" s="525"/>
      <c r="X10" s="525"/>
      <c r="Y10" s="525"/>
      <c r="Z10" s="523"/>
      <c r="AA10" s="523"/>
      <c r="AB10" s="523"/>
      <c r="AC10" s="523"/>
      <c r="AD10" s="523"/>
      <c r="AE10" s="523"/>
      <c r="AF10" s="523"/>
      <c r="AG10" s="523"/>
      <c r="AH10" s="523"/>
      <c r="AI10" s="523"/>
      <c r="AJ10" s="523"/>
      <c r="AK10" s="66"/>
    </row>
    <row r="11" spans="1:37" ht="12.75" customHeight="1" x14ac:dyDescent="0.15">
      <c r="A11" s="66"/>
      <c r="B11" s="528"/>
      <c r="C11" s="529"/>
      <c r="D11" s="72" t="s">
        <v>18</v>
      </c>
      <c r="E11" s="529"/>
      <c r="F11" s="529"/>
      <c r="G11" s="73" t="s">
        <v>82</v>
      </c>
      <c r="H11" s="529"/>
      <c r="I11" s="529"/>
      <c r="J11" s="530" t="s">
        <v>80</v>
      </c>
      <c r="K11" s="531"/>
      <c r="L11" s="532"/>
      <c r="M11" s="533"/>
      <c r="N11" s="533"/>
      <c r="O11" s="533"/>
      <c r="P11" s="533"/>
      <c r="Q11" s="533"/>
      <c r="R11" s="533"/>
      <c r="S11" s="533"/>
      <c r="T11" s="533"/>
      <c r="U11" s="533"/>
      <c r="V11" s="533"/>
      <c r="W11" s="533"/>
      <c r="X11" s="533"/>
      <c r="Y11" s="533"/>
      <c r="Z11" s="523"/>
      <c r="AA11" s="523"/>
      <c r="AB11" s="523"/>
      <c r="AC11" s="523"/>
      <c r="AD11" s="523"/>
      <c r="AE11" s="523"/>
      <c r="AF11" s="523"/>
      <c r="AG11" s="523"/>
      <c r="AH11" s="523"/>
      <c r="AI11" s="523"/>
      <c r="AJ11" s="523"/>
      <c r="AK11" s="66"/>
    </row>
    <row r="12" spans="1:37" ht="12.75" customHeight="1" x14ac:dyDescent="0.15">
      <c r="A12" s="66"/>
      <c r="B12" s="524"/>
      <c r="C12" s="525"/>
      <c r="D12" s="75" t="s">
        <v>18</v>
      </c>
      <c r="E12" s="525"/>
      <c r="F12" s="525"/>
      <c r="G12" s="76" t="s">
        <v>82</v>
      </c>
      <c r="H12" s="525"/>
      <c r="I12" s="525"/>
      <c r="J12" s="526" t="s">
        <v>81</v>
      </c>
      <c r="K12" s="527"/>
      <c r="L12" s="524"/>
      <c r="M12" s="525"/>
      <c r="N12" s="525"/>
      <c r="O12" s="525"/>
      <c r="P12" s="525"/>
      <c r="Q12" s="525"/>
      <c r="R12" s="525"/>
      <c r="S12" s="525"/>
      <c r="T12" s="525"/>
      <c r="U12" s="525"/>
      <c r="V12" s="525"/>
      <c r="W12" s="525"/>
      <c r="X12" s="525"/>
      <c r="Y12" s="525"/>
      <c r="Z12" s="523"/>
      <c r="AA12" s="523"/>
      <c r="AB12" s="523"/>
      <c r="AC12" s="523"/>
      <c r="AD12" s="523"/>
      <c r="AE12" s="523"/>
      <c r="AF12" s="523"/>
      <c r="AG12" s="523"/>
      <c r="AH12" s="523"/>
      <c r="AI12" s="523"/>
      <c r="AJ12" s="523"/>
      <c r="AK12" s="66"/>
    </row>
    <row r="13" spans="1:37" ht="12.75" customHeight="1" x14ac:dyDescent="0.15">
      <c r="A13" s="66"/>
      <c r="B13" s="528"/>
      <c r="C13" s="529"/>
      <c r="D13" s="72" t="s">
        <v>18</v>
      </c>
      <c r="E13" s="529"/>
      <c r="F13" s="529"/>
      <c r="G13" s="73" t="s">
        <v>82</v>
      </c>
      <c r="H13" s="529"/>
      <c r="I13" s="529"/>
      <c r="J13" s="530" t="s">
        <v>80</v>
      </c>
      <c r="K13" s="531"/>
      <c r="L13" s="532"/>
      <c r="M13" s="533"/>
      <c r="N13" s="533"/>
      <c r="O13" s="533"/>
      <c r="P13" s="533"/>
      <c r="Q13" s="533"/>
      <c r="R13" s="533"/>
      <c r="S13" s="533"/>
      <c r="T13" s="533"/>
      <c r="U13" s="533"/>
      <c r="V13" s="533"/>
      <c r="W13" s="533"/>
      <c r="X13" s="533"/>
      <c r="Y13" s="533"/>
      <c r="Z13" s="523"/>
      <c r="AA13" s="523"/>
      <c r="AB13" s="523"/>
      <c r="AC13" s="523"/>
      <c r="AD13" s="523"/>
      <c r="AE13" s="523"/>
      <c r="AF13" s="523"/>
      <c r="AG13" s="523"/>
      <c r="AH13" s="523"/>
      <c r="AI13" s="523"/>
      <c r="AJ13" s="523"/>
      <c r="AK13" s="66"/>
    </row>
    <row r="14" spans="1:37" ht="12.75" customHeight="1" x14ac:dyDescent="0.15">
      <c r="A14" s="66"/>
      <c r="B14" s="524"/>
      <c r="C14" s="525"/>
      <c r="D14" s="75" t="s">
        <v>18</v>
      </c>
      <c r="E14" s="525"/>
      <c r="F14" s="525"/>
      <c r="G14" s="76" t="s">
        <v>82</v>
      </c>
      <c r="H14" s="525"/>
      <c r="I14" s="525"/>
      <c r="J14" s="526" t="s">
        <v>81</v>
      </c>
      <c r="K14" s="527"/>
      <c r="L14" s="524"/>
      <c r="M14" s="525"/>
      <c r="N14" s="525"/>
      <c r="O14" s="525"/>
      <c r="P14" s="525"/>
      <c r="Q14" s="525"/>
      <c r="R14" s="525"/>
      <c r="S14" s="525"/>
      <c r="T14" s="525"/>
      <c r="U14" s="525"/>
      <c r="V14" s="525"/>
      <c r="W14" s="525"/>
      <c r="X14" s="525"/>
      <c r="Y14" s="525"/>
      <c r="Z14" s="523"/>
      <c r="AA14" s="523"/>
      <c r="AB14" s="523"/>
      <c r="AC14" s="523"/>
      <c r="AD14" s="523"/>
      <c r="AE14" s="523"/>
      <c r="AF14" s="523"/>
      <c r="AG14" s="523"/>
      <c r="AH14" s="523"/>
      <c r="AI14" s="523"/>
      <c r="AJ14" s="523"/>
      <c r="AK14" s="66"/>
    </row>
    <row r="15" spans="1:37" x14ac:dyDescent="0.15">
      <c r="A15" s="66"/>
      <c r="B15" s="528"/>
      <c r="C15" s="529"/>
      <c r="D15" s="72" t="s">
        <v>18</v>
      </c>
      <c r="E15" s="529"/>
      <c r="F15" s="529"/>
      <c r="G15" s="73" t="s">
        <v>82</v>
      </c>
      <c r="H15" s="529"/>
      <c r="I15" s="529"/>
      <c r="J15" s="530" t="s">
        <v>80</v>
      </c>
      <c r="K15" s="531"/>
      <c r="L15" s="532"/>
      <c r="M15" s="533"/>
      <c r="N15" s="533"/>
      <c r="O15" s="533"/>
      <c r="P15" s="533"/>
      <c r="Q15" s="533"/>
      <c r="R15" s="533"/>
      <c r="S15" s="533"/>
      <c r="T15" s="533"/>
      <c r="U15" s="533"/>
      <c r="V15" s="533"/>
      <c r="W15" s="533"/>
      <c r="X15" s="533"/>
      <c r="Y15" s="533"/>
      <c r="Z15" s="523"/>
      <c r="AA15" s="523"/>
      <c r="AB15" s="523"/>
      <c r="AC15" s="523"/>
      <c r="AD15" s="523"/>
      <c r="AE15" s="523"/>
      <c r="AF15" s="523"/>
      <c r="AG15" s="523"/>
      <c r="AH15" s="523"/>
      <c r="AI15" s="523"/>
      <c r="AJ15" s="523"/>
      <c r="AK15" s="66"/>
    </row>
    <row r="16" spans="1:37" ht="13.5" customHeight="1" x14ac:dyDescent="0.15">
      <c r="A16" s="66"/>
      <c r="B16" s="524"/>
      <c r="C16" s="525"/>
      <c r="D16" s="75" t="s">
        <v>18</v>
      </c>
      <c r="E16" s="525"/>
      <c r="F16" s="525"/>
      <c r="G16" s="76" t="s">
        <v>82</v>
      </c>
      <c r="H16" s="525"/>
      <c r="I16" s="525"/>
      <c r="J16" s="526" t="s">
        <v>81</v>
      </c>
      <c r="K16" s="527"/>
      <c r="L16" s="524"/>
      <c r="M16" s="525"/>
      <c r="N16" s="525"/>
      <c r="O16" s="525"/>
      <c r="P16" s="525"/>
      <c r="Q16" s="525"/>
      <c r="R16" s="525"/>
      <c r="S16" s="525"/>
      <c r="T16" s="525"/>
      <c r="U16" s="525"/>
      <c r="V16" s="525"/>
      <c r="W16" s="525"/>
      <c r="X16" s="525"/>
      <c r="Y16" s="525"/>
      <c r="Z16" s="523"/>
      <c r="AA16" s="523"/>
      <c r="AB16" s="523"/>
      <c r="AC16" s="523"/>
      <c r="AD16" s="523"/>
      <c r="AE16" s="523"/>
      <c r="AF16" s="523"/>
      <c r="AG16" s="523"/>
      <c r="AH16" s="523"/>
      <c r="AI16" s="523"/>
      <c r="AJ16" s="523"/>
      <c r="AK16" s="66"/>
    </row>
    <row r="17" spans="1:37" x14ac:dyDescent="0.15">
      <c r="A17" s="66"/>
      <c r="B17" s="528"/>
      <c r="C17" s="529"/>
      <c r="D17" s="72" t="s">
        <v>18</v>
      </c>
      <c r="E17" s="529"/>
      <c r="F17" s="529"/>
      <c r="G17" s="73" t="s">
        <v>82</v>
      </c>
      <c r="H17" s="529"/>
      <c r="I17" s="529"/>
      <c r="J17" s="530" t="s">
        <v>80</v>
      </c>
      <c r="K17" s="531"/>
      <c r="L17" s="532"/>
      <c r="M17" s="533"/>
      <c r="N17" s="533"/>
      <c r="O17" s="533"/>
      <c r="P17" s="533"/>
      <c r="Q17" s="533"/>
      <c r="R17" s="533"/>
      <c r="S17" s="533"/>
      <c r="T17" s="533"/>
      <c r="U17" s="533"/>
      <c r="V17" s="533"/>
      <c r="W17" s="533"/>
      <c r="X17" s="533"/>
      <c r="Y17" s="533"/>
      <c r="Z17" s="523"/>
      <c r="AA17" s="523"/>
      <c r="AB17" s="523"/>
      <c r="AC17" s="523"/>
      <c r="AD17" s="523"/>
      <c r="AE17" s="523"/>
      <c r="AF17" s="523"/>
      <c r="AG17" s="523"/>
      <c r="AH17" s="523"/>
      <c r="AI17" s="523"/>
      <c r="AJ17" s="523"/>
      <c r="AK17" s="66"/>
    </row>
    <row r="18" spans="1:37" x14ac:dyDescent="0.15">
      <c r="A18" s="66"/>
      <c r="B18" s="524"/>
      <c r="C18" s="525"/>
      <c r="D18" s="75" t="s">
        <v>18</v>
      </c>
      <c r="E18" s="525"/>
      <c r="F18" s="525"/>
      <c r="G18" s="76" t="s">
        <v>82</v>
      </c>
      <c r="H18" s="525"/>
      <c r="I18" s="525"/>
      <c r="J18" s="526" t="s">
        <v>81</v>
      </c>
      <c r="K18" s="527"/>
      <c r="L18" s="524"/>
      <c r="M18" s="525"/>
      <c r="N18" s="525"/>
      <c r="O18" s="525"/>
      <c r="P18" s="525"/>
      <c r="Q18" s="525"/>
      <c r="R18" s="525"/>
      <c r="S18" s="525"/>
      <c r="T18" s="525"/>
      <c r="U18" s="525"/>
      <c r="V18" s="525"/>
      <c r="W18" s="525"/>
      <c r="X18" s="525"/>
      <c r="Y18" s="525"/>
      <c r="Z18" s="523"/>
      <c r="AA18" s="523"/>
      <c r="AB18" s="523"/>
      <c r="AC18" s="523"/>
      <c r="AD18" s="523"/>
      <c r="AE18" s="523"/>
      <c r="AF18" s="523"/>
      <c r="AG18" s="523"/>
      <c r="AH18" s="523"/>
      <c r="AI18" s="523"/>
      <c r="AJ18" s="523"/>
      <c r="AK18" s="66"/>
    </row>
    <row r="19" spans="1:37" ht="15.75" customHeight="1" x14ac:dyDescent="0.15">
      <c r="A19" s="66"/>
      <c r="B19" s="528"/>
      <c r="C19" s="529"/>
      <c r="D19" s="72" t="s">
        <v>18</v>
      </c>
      <c r="E19" s="529"/>
      <c r="F19" s="529"/>
      <c r="G19" s="73" t="s">
        <v>82</v>
      </c>
      <c r="H19" s="529"/>
      <c r="I19" s="529"/>
      <c r="J19" s="530" t="s">
        <v>80</v>
      </c>
      <c r="K19" s="531"/>
      <c r="L19" s="532"/>
      <c r="M19" s="533"/>
      <c r="N19" s="533"/>
      <c r="O19" s="533"/>
      <c r="P19" s="533"/>
      <c r="Q19" s="533"/>
      <c r="R19" s="533"/>
      <c r="S19" s="533"/>
      <c r="T19" s="533"/>
      <c r="U19" s="533"/>
      <c r="V19" s="533"/>
      <c r="W19" s="533"/>
      <c r="X19" s="533"/>
      <c r="Y19" s="533"/>
      <c r="Z19" s="523"/>
      <c r="AA19" s="523"/>
      <c r="AB19" s="523"/>
      <c r="AC19" s="523"/>
      <c r="AD19" s="523"/>
      <c r="AE19" s="523"/>
      <c r="AF19" s="523"/>
      <c r="AG19" s="523"/>
      <c r="AH19" s="523"/>
      <c r="AI19" s="523"/>
      <c r="AJ19" s="523"/>
      <c r="AK19" s="66"/>
    </row>
    <row r="20" spans="1:37" x14ac:dyDescent="0.15">
      <c r="A20" s="66"/>
      <c r="B20" s="524"/>
      <c r="C20" s="525"/>
      <c r="D20" s="75" t="s">
        <v>18</v>
      </c>
      <c r="E20" s="525"/>
      <c r="F20" s="525"/>
      <c r="G20" s="76" t="s">
        <v>82</v>
      </c>
      <c r="H20" s="525"/>
      <c r="I20" s="525"/>
      <c r="J20" s="526" t="s">
        <v>81</v>
      </c>
      <c r="K20" s="527"/>
      <c r="L20" s="524"/>
      <c r="M20" s="525"/>
      <c r="N20" s="525"/>
      <c r="O20" s="525"/>
      <c r="P20" s="525"/>
      <c r="Q20" s="525"/>
      <c r="R20" s="525"/>
      <c r="S20" s="525"/>
      <c r="T20" s="525"/>
      <c r="U20" s="525"/>
      <c r="V20" s="525"/>
      <c r="W20" s="525"/>
      <c r="X20" s="525"/>
      <c r="Y20" s="525"/>
      <c r="Z20" s="523"/>
      <c r="AA20" s="523"/>
      <c r="AB20" s="523"/>
      <c r="AC20" s="523"/>
      <c r="AD20" s="523"/>
      <c r="AE20" s="523"/>
      <c r="AF20" s="523"/>
      <c r="AG20" s="523"/>
      <c r="AH20" s="523"/>
      <c r="AI20" s="523"/>
      <c r="AJ20" s="523"/>
      <c r="AK20" s="66"/>
    </row>
    <row r="21" spans="1:37" x14ac:dyDescent="0.15">
      <c r="A21" s="66"/>
      <c r="B21" s="528"/>
      <c r="C21" s="529"/>
      <c r="D21" s="72" t="s">
        <v>18</v>
      </c>
      <c r="E21" s="529"/>
      <c r="F21" s="529"/>
      <c r="G21" s="73" t="s">
        <v>82</v>
      </c>
      <c r="H21" s="529"/>
      <c r="I21" s="529"/>
      <c r="J21" s="530" t="s">
        <v>80</v>
      </c>
      <c r="K21" s="531"/>
      <c r="L21" s="532"/>
      <c r="M21" s="533"/>
      <c r="N21" s="533"/>
      <c r="O21" s="533"/>
      <c r="P21" s="533"/>
      <c r="Q21" s="533"/>
      <c r="R21" s="533"/>
      <c r="S21" s="533"/>
      <c r="T21" s="533"/>
      <c r="U21" s="533"/>
      <c r="V21" s="533"/>
      <c r="W21" s="533"/>
      <c r="X21" s="533"/>
      <c r="Y21" s="533"/>
      <c r="Z21" s="523"/>
      <c r="AA21" s="523"/>
      <c r="AB21" s="523"/>
      <c r="AC21" s="523"/>
      <c r="AD21" s="523"/>
      <c r="AE21" s="523"/>
      <c r="AF21" s="523"/>
      <c r="AG21" s="523"/>
      <c r="AH21" s="523"/>
      <c r="AI21" s="523"/>
      <c r="AJ21" s="523"/>
      <c r="AK21" s="66"/>
    </row>
    <row r="22" spans="1:37" ht="15.75" customHeight="1" x14ac:dyDescent="0.15">
      <c r="A22" s="66"/>
      <c r="B22" s="524"/>
      <c r="C22" s="525"/>
      <c r="D22" s="75" t="s">
        <v>18</v>
      </c>
      <c r="E22" s="525"/>
      <c r="F22" s="525"/>
      <c r="G22" s="76" t="s">
        <v>82</v>
      </c>
      <c r="H22" s="525"/>
      <c r="I22" s="525"/>
      <c r="J22" s="526" t="s">
        <v>81</v>
      </c>
      <c r="K22" s="527"/>
      <c r="L22" s="524"/>
      <c r="M22" s="525"/>
      <c r="N22" s="525"/>
      <c r="O22" s="525"/>
      <c r="P22" s="525"/>
      <c r="Q22" s="525"/>
      <c r="R22" s="525"/>
      <c r="S22" s="525"/>
      <c r="T22" s="525"/>
      <c r="U22" s="525"/>
      <c r="V22" s="525"/>
      <c r="W22" s="525"/>
      <c r="X22" s="525"/>
      <c r="Y22" s="525"/>
      <c r="Z22" s="523"/>
      <c r="AA22" s="523"/>
      <c r="AB22" s="523"/>
      <c r="AC22" s="523"/>
      <c r="AD22" s="523"/>
      <c r="AE22" s="523"/>
      <c r="AF22" s="523"/>
      <c r="AG22" s="523"/>
      <c r="AH22" s="523"/>
      <c r="AI22" s="523"/>
      <c r="AJ22" s="523"/>
      <c r="AK22" s="66"/>
    </row>
    <row r="23" spans="1:37" ht="15" customHeight="1" x14ac:dyDescent="0.15">
      <c r="A23" s="66"/>
      <c r="B23" s="528"/>
      <c r="C23" s="529"/>
      <c r="D23" s="72" t="s">
        <v>18</v>
      </c>
      <c r="E23" s="529"/>
      <c r="F23" s="529"/>
      <c r="G23" s="73" t="s">
        <v>82</v>
      </c>
      <c r="H23" s="529"/>
      <c r="I23" s="529"/>
      <c r="J23" s="530" t="s">
        <v>80</v>
      </c>
      <c r="K23" s="531"/>
      <c r="L23" s="532"/>
      <c r="M23" s="533"/>
      <c r="N23" s="533"/>
      <c r="O23" s="533"/>
      <c r="P23" s="533"/>
      <c r="Q23" s="533"/>
      <c r="R23" s="533"/>
      <c r="S23" s="533"/>
      <c r="T23" s="533"/>
      <c r="U23" s="533"/>
      <c r="V23" s="533"/>
      <c r="W23" s="533"/>
      <c r="X23" s="533"/>
      <c r="Y23" s="533"/>
      <c r="Z23" s="523"/>
      <c r="AA23" s="523"/>
      <c r="AB23" s="523"/>
      <c r="AC23" s="523"/>
      <c r="AD23" s="523"/>
      <c r="AE23" s="523"/>
      <c r="AF23" s="523"/>
      <c r="AG23" s="523"/>
      <c r="AH23" s="523"/>
      <c r="AI23" s="523"/>
      <c r="AJ23" s="523"/>
      <c r="AK23" s="66"/>
    </row>
    <row r="24" spans="1:37" ht="15" customHeight="1" x14ac:dyDescent="0.15">
      <c r="A24" s="66"/>
      <c r="B24" s="524"/>
      <c r="C24" s="525"/>
      <c r="D24" s="75" t="s">
        <v>18</v>
      </c>
      <c r="E24" s="525"/>
      <c r="F24" s="525"/>
      <c r="G24" s="76" t="s">
        <v>82</v>
      </c>
      <c r="H24" s="525"/>
      <c r="I24" s="525"/>
      <c r="J24" s="526" t="s">
        <v>81</v>
      </c>
      <c r="K24" s="527"/>
      <c r="L24" s="524"/>
      <c r="M24" s="525"/>
      <c r="N24" s="525"/>
      <c r="O24" s="525"/>
      <c r="P24" s="525"/>
      <c r="Q24" s="525"/>
      <c r="R24" s="525"/>
      <c r="S24" s="525"/>
      <c r="T24" s="525"/>
      <c r="U24" s="525"/>
      <c r="V24" s="525"/>
      <c r="W24" s="525"/>
      <c r="X24" s="525"/>
      <c r="Y24" s="525"/>
      <c r="Z24" s="523"/>
      <c r="AA24" s="523"/>
      <c r="AB24" s="523"/>
      <c r="AC24" s="523"/>
      <c r="AD24" s="523"/>
      <c r="AE24" s="523"/>
      <c r="AF24" s="523"/>
      <c r="AG24" s="523"/>
      <c r="AH24" s="523"/>
      <c r="AI24" s="523"/>
      <c r="AJ24" s="523"/>
      <c r="AK24" s="66"/>
    </row>
    <row r="25" spans="1:37" ht="15" customHeight="1" x14ac:dyDescent="0.15">
      <c r="A25" s="66"/>
      <c r="B25" s="528"/>
      <c r="C25" s="529"/>
      <c r="D25" s="72" t="s">
        <v>18</v>
      </c>
      <c r="E25" s="529"/>
      <c r="F25" s="529"/>
      <c r="G25" s="73" t="s">
        <v>82</v>
      </c>
      <c r="H25" s="529"/>
      <c r="I25" s="529"/>
      <c r="J25" s="530" t="s">
        <v>80</v>
      </c>
      <c r="K25" s="531"/>
      <c r="L25" s="532"/>
      <c r="M25" s="533"/>
      <c r="N25" s="533"/>
      <c r="O25" s="533"/>
      <c r="P25" s="533"/>
      <c r="Q25" s="533"/>
      <c r="R25" s="533"/>
      <c r="S25" s="533"/>
      <c r="T25" s="533"/>
      <c r="U25" s="533"/>
      <c r="V25" s="533"/>
      <c r="W25" s="533"/>
      <c r="X25" s="533"/>
      <c r="Y25" s="533"/>
      <c r="Z25" s="523"/>
      <c r="AA25" s="523"/>
      <c r="AB25" s="523"/>
      <c r="AC25" s="523"/>
      <c r="AD25" s="523"/>
      <c r="AE25" s="523"/>
      <c r="AF25" s="523"/>
      <c r="AG25" s="523"/>
      <c r="AH25" s="523"/>
      <c r="AI25" s="523"/>
      <c r="AJ25" s="523"/>
      <c r="AK25" s="66"/>
    </row>
    <row r="26" spans="1:37" ht="15" customHeight="1" x14ac:dyDescent="0.15">
      <c r="A26" s="66"/>
      <c r="B26" s="524"/>
      <c r="C26" s="525"/>
      <c r="D26" s="75" t="s">
        <v>18</v>
      </c>
      <c r="E26" s="525"/>
      <c r="F26" s="525"/>
      <c r="G26" s="76" t="s">
        <v>82</v>
      </c>
      <c r="H26" s="525"/>
      <c r="I26" s="525"/>
      <c r="J26" s="526" t="s">
        <v>81</v>
      </c>
      <c r="K26" s="527"/>
      <c r="L26" s="524"/>
      <c r="M26" s="525"/>
      <c r="N26" s="525"/>
      <c r="O26" s="525"/>
      <c r="P26" s="525"/>
      <c r="Q26" s="525"/>
      <c r="R26" s="525"/>
      <c r="S26" s="525"/>
      <c r="T26" s="525"/>
      <c r="U26" s="525"/>
      <c r="V26" s="525"/>
      <c r="W26" s="525"/>
      <c r="X26" s="525"/>
      <c r="Y26" s="525"/>
      <c r="Z26" s="523"/>
      <c r="AA26" s="523"/>
      <c r="AB26" s="523"/>
      <c r="AC26" s="523"/>
      <c r="AD26" s="523"/>
      <c r="AE26" s="523"/>
      <c r="AF26" s="523"/>
      <c r="AG26" s="523"/>
      <c r="AH26" s="523"/>
      <c r="AI26" s="523"/>
      <c r="AJ26" s="523"/>
      <c r="AK26" s="66"/>
    </row>
    <row r="27" spans="1:37" ht="15" customHeight="1" x14ac:dyDescent="0.15">
      <c r="A27" s="66"/>
      <c r="B27" s="528"/>
      <c r="C27" s="529"/>
      <c r="D27" s="72" t="s">
        <v>18</v>
      </c>
      <c r="E27" s="529"/>
      <c r="F27" s="529"/>
      <c r="G27" s="73" t="s">
        <v>82</v>
      </c>
      <c r="H27" s="529"/>
      <c r="I27" s="529"/>
      <c r="J27" s="530" t="s">
        <v>80</v>
      </c>
      <c r="K27" s="531"/>
      <c r="L27" s="532"/>
      <c r="M27" s="533"/>
      <c r="N27" s="533"/>
      <c r="O27" s="533"/>
      <c r="P27" s="533"/>
      <c r="Q27" s="533"/>
      <c r="R27" s="533"/>
      <c r="S27" s="533"/>
      <c r="T27" s="533"/>
      <c r="U27" s="533"/>
      <c r="V27" s="533"/>
      <c r="W27" s="533"/>
      <c r="X27" s="533"/>
      <c r="Y27" s="533"/>
      <c r="Z27" s="523"/>
      <c r="AA27" s="523"/>
      <c r="AB27" s="523"/>
      <c r="AC27" s="523"/>
      <c r="AD27" s="523"/>
      <c r="AE27" s="523"/>
      <c r="AF27" s="523"/>
      <c r="AG27" s="523"/>
      <c r="AH27" s="523"/>
      <c r="AI27" s="523"/>
      <c r="AJ27" s="523"/>
      <c r="AK27" s="66"/>
    </row>
    <row r="28" spans="1:37" ht="15" customHeight="1" x14ac:dyDescent="0.15">
      <c r="A28" s="66"/>
      <c r="B28" s="524"/>
      <c r="C28" s="525"/>
      <c r="D28" s="75" t="s">
        <v>18</v>
      </c>
      <c r="E28" s="525"/>
      <c r="F28" s="525"/>
      <c r="G28" s="76" t="s">
        <v>82</v>
      </c>
      <c r="H28" s="525"/>
      <c r="I28" s="525"/>
      <c r="J28" s="526" t="s">
        <v>81</v>
      </c>
      <c r="K28" s="527"/>
      <c r="L28" s="524"/>
      <c r="M28" s="525"/>
      <c r="N28" s="525"/>
      <c r="O28" s="525"/>
      <c r="P28" s="525"/>
      <c r="Q28" s="525"/>
      <c r="R28" s="525"/>
      <c r="S28" s="525"/>
      <c r="T28" s="525"/>
      <c r="U28" s="525"/>
      <c r="V28" s="525"/>
      <c r="W28" s="525"/>
      <c r="X28" s="525"/>
      <c r="Y28" s="525"/>
      <c r="Z28" s="523"/>
      <c r="AA28" s="523"/>
      <c r="AB28" s="523"/>
      <c r="AC28" s="523"/>
      <c r="AD28" s="523"/>
      <c r="AE28" s="523"/>
      <c r="AF28" s="523"/>
      <c r="AG28" s="523"/>
      <c r="AH28" s="523"/>
      <c r="AI28" s="523"/>
      <c r="AJ28" s="523"/>
      <c r="AK28" s="66"/>
    </row>
    <row r="29" spans="1:37" ht="15" customHeight="1" x14ac:dyDescent="0.15">
      <c r="A29" s="66"/>
      <c r="B29" s="528"/>
      <c r="C29" s="529"/>
      <c r="D29" s="72" t="s">
        <v>18</v>
      </c>
      <c r="E29" s="529"/>
      <c r="F29" s="529"/>
      <c r="G29" s="73" t="s">
        <v>82</v>
      </c>
      <c r="H29" s="529"/>
      <c r="I29" s="529"/>
      <c r="J29" s="530" t="s">
        <v>80</v>
      </c>
      <c r="K29" s="531"/>
      <c r="L29" s="532"/>
      <c r="M29" s="533"/>
      <c r="N29" s="533"/>
      <c r="O29" s="533"/>
      <c r="P29" s="533"/>
      <c r="Q29" s="533"/>
      <c r="R29" s="533"/>
      <c r="S29" s="533"/>
      <c r="T29" s="533"/>
      <c r="U29" s="533"/>
      <c r="V29" s="533"/>
      <c r="W29" s="533"/>
      <c r="X29" s="533"/>
      <c r="Y29" s="533"/>
      <c r="Z29" s="523"/>
      <c r="AA29" s="523"/>
      <c r="AB29" s="523"/>
      <c r="AC29" s="523"/>
      <c r="AD29" s="523"/>
      <c r="AE29" s="523"/>
      <c r="AF29" s="523"/>
      <c r="AG29" s="523"/>
      <c r="AH29" s="523"/>
      <c r="AI29" s="523"/>
      <c r="AJ29" s="523"/>
      <c r="AK29" s="66"/>
    </row>
    <row r="30" spans="1:37" ht="15" customHeight="1" x14ac:dyDescent="0.15">
      <c r="A30" s="66"/>
      <c r="B30" s="524"/>
      <c r="C30" s="525"/>
      <c r="D30" s="75" t="s">
        <v>18</v>
      </c>
      <c r="E30" s="525"/>
      <c r="F30" s="525"/>
      <c r="G30" s="76" t="s">
        <v>82</v>
      </c>
      <c r="H30" s="525"/>
      <c r="I30" s="525"/>
      <c r="J30" s="526" t="s">
        <v>81</v>
      </c>
      <c r="K30" s="527"/>
      <c r="L30" s="524"/>
      <c r="M30" s="525"/>
      <c r="N30" s="525"/>
      <c r="O30" s="525"/>
      <c r="P30" s="525"/>
      <c r="Q30" s="525"/>
      <c r="R30" s="525"/>
      <c r="S30" s="525"/>
      <c r="T30" s="525"/>
      <c r="U30" s="525"/>
      <c r="V30" s="525"/>
      <c r="W30" s="525"/>
      <c r="X30" s="525"/>
      <c r="Y30" s="525"/>
      <c r="Z30" s="523"/>
      <c r="AA30" s="523"/>
      <c r="AB30" s="523"/>
      <c r="AC30" s="523"/>
      <c r="AD30" s="523"/>
      <c r="AE30" s="523"/>
      <c r="AF30" s="523"/>
      <c r="AG30" s="523"/>
      <c r="AH30" s="523"/>
      <c r="AI30" s="523"/>
      <c r="AJ30" s="523"/>
      <c r="AK30" s="66"/>
    </row>
    <row r="31" spans="1:37" ht="15" customHeight="1" x14ac:dyDescent="0.15">
      <c r="A31" s="66"/>
      <c r="B31" s="528"/>
      <c r="C31" s="529"/>
      <c r="D31" s="72" t="s">
        <v>18</v>
      </c>
      <c r="E31" s="529"/>
      <c r="F31" s="529"/>
      <c r="G31" s="73" t="s">
        <v>82</v>
      </c>
      <c r="H31" s="529"/>
      <c r="I31" s="529"/>
      <c r="J31" s="530" t="s">
        <v>80</v>
      </c>
      <c r="K31" s="531"/>
      <c r="L31" s="532"/>
      <c r="M31" s="533"/>
      <c r="N31" s="533"/>
      <c r="O31" s="533"/>
      <c r="P31" s="533"/>
      <c r="Q31" s="533"/>
      <c r="R31" s="533"/>
      <c r="S31" s="533"/>
      <c r="T31" s="533"/>
      <c r="U31" s="533"/>
      <c r="V31" s="533"/>
      <c r="W31" s="533"/>
      <c r="X31" s="533"/>
      <c r="Y31" s="533"/>
      <c r="Z31" s="523"/>
      <c r="AA31" s="523"/>
      <c r="AB31" s="523"/>
      <c r="AC31" s="523"/>
      <c r="AD31" s="523"/>
      <c r="AE31" s="523"/>
      <c r="AF31" s="523"/>
      <c r="AG31" s="523"/>
      <c r="AH31" s="523"/>
      <c r="AI31" s="523"/>
      <c r="AJ31" s="523"/>
      <c r="AK31" s="66"/>
    </row>
    <row r="32" spans="1:37" ht="15" customHeight="1" x14ac:dyDescent="0.15">
      <c r="A32" s="66"/>
      <c r="B32" s="524"/>
      <c r="C32" s="525"/>
      <c r="D32" s="75" t="s">
        <v>18</v>
      </c>
      <c r="E32" s="525"/>
      <c r="F32" s="525"/>
      <c r="G32" s="76" t="s">
        <v>82</v>
      </c>
      <c r="H32" s="525"/>
      <c r="I32" s="525"/>
      <c r="J32" s="526" t="s">
        <v>81</v>
      </c>
      <c r="K32" s="527"/>
      <c r="L32" s="524"/>
      <c r="M32" s="525"/>
      <c r="N32" s="525"/>
      <c r="O32" s="525"/>
      <c r="P32" s="525"/>
      <c r="Q32" s="525"/>
      <c r="R32" s="525"/>
      <c r="S32" s="525"/>
      <c r="T32" s="525"/>
      <c r="U32" s="525"/>
      <c r="V32" s="525"/>
      <c r="W32" s="525"/>
      <c r="X32" s="525"/>
      <c r="Y32" s="525"/>
      <c r="Z32" s="523"/>
      <c r="AA32" s="523"/>
      <c r="AB32" s="523"/>
      <c r="AC32" s="523"/>
      <c r="AD32" s="523"/>
      <c r="AE32" s="523"/>
      <c r="AF32" s="523"/>
      <c r="AG32" s="523"/>
      <c r="AH32" s="523"/>
      <c r="AI32" s="523"/>
      <c r="AJ32" s="523"/>
      <c r="AK32" s="66"/>
    </row>
    <row r="33" spans="1:37" ht="15" customHeight="1" x14ac:dyDescent="0.15">
      <c r="A33" s="66"/>
      <c r="B33" s="528"/>
      <c r="C33" s="529"/>
      <c r="D33" s="72" t="s">
        <v>18</v>
      </c>
      <c r="E33" s="529"/>
      <c r="F33" s="529"/>
      <c r="G33" s="73" t="s">
        <v>82</v>
      </c>
      <c r="H33" s="529"/>
      <c r="I33" s="529"/>
      <c r="J33" s="530" t="s">
        <v>80</v>
      </c>
      <c r="K33" s="531"/>
      <c r="L33" s="532"/>
      <c r="M33" s="533"/>
      <c r="N33" s="533"/>
      <c r="O33" s="533"/>
      <c r="P33" s="533"/>
      <c r="Q33" s="533"/>
      <c r="R33" s="533"/>
      <c r="S33" s="533"/>
      <c r="T33" s="533"/>
      <c r="U33" s="533"/>
      <c r="V33" s="533"/>
      <c r="W33" s="533"/>
      <c r="X33" s="533"/>
      <c r="Y33" s="533"/>
      <c r="Z33" s="523"/>
      <c r="AA33" s="523"/>
      <c r="AB33" s="523"/>
      <c r="AC33" s="523"/>
      <c r="AD33" s="523"/>
      <c r="AE33" s="523"/>
      <c r="AF33" s="523"/>
      <c r="AG33" s="523"/>
      <c r="AH33" s="523"/>
      <c r="AI33" s="523"/>
      <c r="AJ33" s="523"/>
      <c r="AK33" s="66"/>
    </row>
    <row r="34" spans="1:37" ht="15" customHeight="1" x14ac:dyDescent="0.15">
      <c r="A34" s="66"/>
      <c r="B34" s="524"/>
      <c r="C34" s="525"/>
      <c r="D34" s="75" t="s">
        <v>18</v>
      </c>
      <c r="E34" s="525"/>
      <c r="F34" s="525"/>
      <c r="G34" s="76" t="s">
        <v>82</v>
      </c>
      <c r="H34" s="525"/>
      <c r="I34" s="525"/>
      <c r="J34" s="526" t="s">
        <v>81</v>
      </c>
      <c r="K34" s="527"/>
      <c r="L34" s="524"/>
      <c r="M34" s="525"/>
      <c r="N34" s="525"/>
      <c r="O34" s="525"/>
      <c r="P34" s="525"/>
      <c r="Q34" s="525"/>
      <c r="R34" s="525"/>
      <c r="S34" s="525"/>
      <c r="T34" s="525"/>
      <c r="U34" s="525"/>
      <c r="V34" s="525"/>
      <c r="W34" s="525"/>
      <c r="X34" s="525"/>
      <c r="Y34" s="525"/>
      <c r="Z34" s="523"/>
      <c r="AA34" s="523"/>
      <c r="AB34" s="523"/>
      <c r="AC34" s="523"/>
      <c r="AD34" s="523"/>
      <c r="AE34" s="523"/>
      <c r="AF34" s="523"/>
      <c r="AG34" s="523"/>
      <c r="AH34" s="523"/>
      <c r="AI34" s="523"/>
      <c r="AJ34" s="523"/>
      <c r="AK34" s="66"/>
    </row>
    <row r="35" spans="1:37" s="79" customFormat="1" ht="21" customHeight="1" x14ac:dyDescent="0.15">
      <c r="A35" s="5"/>
      <c r="B35" s="81"/>
      <c r="C35" s="81"/>
      <c r="D35" s="82"/>
      <c r="E35" s="81"/>
      <c r="F35" s="81"/>
      <c r="G35" s="83"/>
      <c r="H35" s="81"/>
      <c r="I35" s="81"/>
      <c r="J35" s="84"/>
      <c r="K35" s="84"/>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5"/>
    </row>
    <row r="36" spans="1:37" ht="8.25" customHeight="1" x14ac:dyDescent="0.15">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7"/>
      <c r="AK36" s="2"/>
    </row>
    <row r="37" spans="1:37" ht="12.75" customHeight="1" x14ac:dyDescent="0.15">
      <c r="A37" s="2"/>
      <c r="B37" s="5"/>
      <c r="C37" s="539" t="s">
        <v>86</v>
      </c>
      <c r="D37" s="539"/>
      <c r="E37" s="539"/>
      <c r="F37" s="539"/>
      <c r="G37" s="539"/>
      <c r="H37" s="539"/>
      <c r="I37" s="539"/>
      <c r="J37" s="539"/>
      <c r="K37" s="539"/>
      <c r="L37" s="5"/>
      <c r="M37" s="5"/>
      <c r="W37" s="88"/>
      <c r="X37" s="5"/>
      <c r="Y37" s="534" t="s">
        <v>88</v>
      </c>
      <c r="Z37" s="537" t="s">
        <v>1</v>
      </c>
      <c r="AA37" s="538"/>
      <c r="AB37" s="540" t="str">
        <f>VALUE_FAMILYNAMEKANA&amp;" "&amp;VALUE_FIRSTNAMEKANA</f>
        <v xml:space="preserve"> </v>
      </c>
      <c r="AC37" s="540"/>
      <c r="AD37" s="540"/>
      <c r="AE37" s="540"/>
      <c r="AF37" s="540"/>
      <c r="AG37" s="541"/>
      <c r="AH37" s="542" t="s">
        <v>89</v>
      </c>
      <c r="AI37" s="543"/>
      <c r="AJ37" s="7"/>
      <c r="AK37" s="2"/>
    </row>
    <row r="38" spans="1:37" ht="12.75" customHeight="1" x14ac:dyDescent="0.15">
      <c r="A38" s="2"/>
      <c r="B38" s="5"/>
      <c r="C38" s="5"/>
      <c r="D38" s="5"/>
      <c r="E38" s="5"/>
      <c r="F38" s="5"/>
      <c r="G38" s="5"/>
      <c r="H38" s="5"/>
      <c r="I38" s="5"/>
      <c r="J38" s="5"/>
      <c r="K38" s="5"/>
      <c r="L38" s="5"/>
      <c r="M38" s="5"/>
      <c r="N38" s="565" t="s">
        <v>1078</v>
      </c>
      <c r="O38" s="566"/>
      <c r="P38" s="566"/>
      <c r="Q38" s="566"/>
      <c r="R38" s="566"/>
      <c r="S38" s="566"/>
      <c r="T38" s="567"/>
      <c r="U38" s="571" t="str">
        <f>IF(VARUE_SPORTSART="○",VARUE_SPORTSART,"")</f>
        <v/>
      </c>
      <c r="V38" s="572"/>
      <c r="W38" s="88"/>
      <c r="X38" s="89"/>
      <c r="Y38" s="535"/>
      <c r="Z38" s="544" t="str">
        <f>VALUE_FAMILYNAME &amp; "　" &amp; VALUE_FIRSTNAME</f>
        <v>　</v>
      </c>
      <c r="AA38" s="545"/>
      <c r="AB38" s="545"/>
      <c r="AC38" s="545"/>
      <c r="AD38" s="545"/>
      <c r="AE38" s="545"/>
      <c r="AF38" s="545"/>
      <c r="AG38" s="546"/>
      <c r="AH38" s="553">
        <f>志願書Ⅰ!V27</f>
        <v>0</v>
      </c>
      <c r="AI38" s="554"/>
      <c r="AJ38" s="7"/>
      <c r="AK38" s="2"/>
    </row>
    <row r="39" spans="1:37" ht="12.75" customHeight="1" x14ac:dyDescent="0.15">
      <c r="A39" s="2"/>
      <c r="B39" s="542" t="s">
        <v>91</v>
      </c>
      <c r="C39" s="559"/>
      <c r="D39" s="559"/>
      <c r="E39" s="559"/>
      <c r="F39" s="559"/>
      <c r="G39" s="559"/>
      <c r="H39" s="559"/>
      <c r="I39" s="559"/>
      <c r="J39" s="559"/>
      <c r="K39" s="559"/>
      <c r="L39" s="543"/>
      <c r="M39" s="3"/>
      <c r="N39" s="568"/>
      <c r="O39" s="569"/>
      <c r="P39" s="569"/>
      <c r="Q39" s="569"/>
      <c r="R39" s="569"/>
      <c r="S39" s="569"/>
      <c r="T39" s="570"/>
      <c r="U39" s="573"/>
      <c r="V39" s="574"/>
      <c r="W39" s="90"/>
      <c r="X39" s="91"/>
      <c r="Y39" s="535"/>
      <c r="Z39" s="547"/>
      <c r="AA39" s="548"/>
      <c r="AB39" s="548"/>
      <c r="AC39" s="548"/>
      <c r="AD39" s="548"/>
      <c r="AE39" s="548"/>
      <c r="AF39" s="548"/>
      <c r="AG39" s="549"/>
      <c r="AH39" s="555"/>
      <c r="AI39" s="556"/>
      <c r="AJ39" s="7"/>
      <c r="AK39" s="66"/>
    </row>
    <row r="40" spans="1:37" ht="12.75" customHeight="1" x14ac:dyDescent="0.15">
      <c r="A40" s="2"/>
      <c r="B40" s="92">
        <v>1</v>
      </c>
      <c r="C40" s="560" t="s">
        <v>34</v>
      </c>
      <c r="D40" s="561"/>
      <c r="E40" s="561"/>
      <c r="F40" s="561"/>
      <c r="G40" s="561"/>
      <c r="H40" s="561"/>
      <c r="I40" s="561"/>
      <c r="J40" s="562"/>
      <c r="K40" s="563">
        <f>志願書Ⅰ!J3</f>
        <v>0</v>
      </c>
      <c r="L40" s="564"/>
      <c r="M40" s="3"/>
      <c r="W40" s="90"/>
      <c r="X40" s="91"/>
      <c r="Y40" s="536"/>
      <c r="Z40" s="550"/>
      <c r="AA40" s="551"/>
      <c r="AB40" s="551"/>
      <c r="AC40" s="551"/>
      <c r="AD40" s="551"/>
      <c r="AE40" s="551"/>
      <c r="AF40" s="551"/>
      <c r="AG40" s="552"/>
      <c r="AH40" s="557"/>
      <c r="AI40" s="558"/>
      <c r="AJ40" s="7"/>
      <c r="AK40" s="66"/>
    </row>
    <row r="41" spans="1:37" ht="12.75" customHeight="1" x14ac:dyDescent="0.15">
      <c r="A41" s="2"/>
      <c r="B41" s="92">
        <v>2</v>
      </c>
      <c r="C41" s="560" t="s">
        <v>1020</v>
      </c>
      <c r="D41" s="561"/>
      <c r="E41" s="561"/>
      <c r="F41" s="561"/>
      <c r="G41" s="561"/>
      <c r="H41" s="561"/>
      <c r="I41" s="561"/>
      <c r="J41" s="562"/>
      <c r="K41" s="563">
        <f>志願書Ⅰ!J4</f>
        <v>0</v>
      </c>
      <c r="L41" s="564"/>
      <c r="M41" s="3"/>
      <c r="N41" s="195" t="s">
        <v>87</v>
      </c>
      <c r="O41" s="196"/>
      <c r="P41" s="196"/>
      <c r="Q41" s="196"/>
      <c r="R41" s="196"/>
      <c r="S41" s="196"/>
      <c r="T41" s="196"/>
      <c r="U41" s="196"/>
      <c r="V41" s="197"/>
      <c r="W41" s="90"/>
      <c r="X41" s="91"/>
      <c r="Y41" s="93"/>
      <c r="Z41" s="94"/>
      <c r="AA41" s="94"/>
      <c r="AB41" s="94"/>
      <c r="AC41" s="94"/>
      <c r="AD41" s="94"/>
      <c r="AE41" s="94"/>
      <c r="AF41" s="94"/>
      <c r="AG41" s="94"/>
      <c r="AH41" s="95"/>
      <c r="AI41" s="95"/>
      <c r="AJ41" s="7"/>
      <c r="AK41" s="66"/>
    </row>
    <row r="42" spans="1:37" ht="12.75" customHeight="1" x14ac:dyDescent="0.15">
      <c r="A42" s="2"/>
      <c r="B42" s="92">
        <v>3</v>
      </c>
      <c r="C42" s="560" t="s">
        <v>1033</v>
      </c>
      <c r="D42" s="561"/>
      <c r="E42" s="561"/>
      <c r="F42" s="561"/>
      <c r="G42" s="561"/>
      <c r="H42" s="561"/>
      <c r="I42" s="561"/>
      <c r="J42" s="562"/>
      <c r="K42" s="563">
        <f>志願書Ⅰ!J5</f>
        <v>0</v>
      </c>
      <c r="L42" s="564"/>
      <c r="M42" s="3"/>
      <c r="N42" s="194" t="s">
        <v>90</v>
      </c>
      <c r="O42" s="198"/>
      <c r="P42" s="198"/>
      <c r="Q42" s="198"/>
      <c r="R42" s="198"/>
      <c r="S42" s="198"/>
      <c r="T42" s="199"/>
      <c r="U42" s="563">
        <f>志願書Ⅰ!V3</f>
        <v>0</v>
      </c>
      <c r="V42" s="564"/>
      <c r="W42" s="91"/>
      <c r="X42" s="96"/>
      <c r="Y42" s="618" t="s">
        <v>94</v>
      </c>
      <c r="Z42" s="619"/>
      <c r="AA42" s="619"/>
      <c r="AB42" s="619"/>
      <c r="AC42" s="619"/>
      <c r="AD42" s="620"/>
      <c r="AE42" s="593" t="s">
        <v>996</v>
      </c>
      <c r="AF42" s="594"/>
      <c r="AG42" s="594"/>
      <c r="AH42" s="594"/>
      <c r="AI42" s="595"/>
      <c r="AJ42" s="7"/>
      <c r="AK42" s="66"/>
    </row>
    <row r="43" spans="1:37" ht="12.75" customHeight="1" x14ac:dyDescent="0.15">
      <c r="A43" s="2"/>
      <c r="B43" s="92">
        <v>4</v>
      </c>
      <c r="C43" s="560" t="s">
        <v>1024</v>
      </c>
      <c r="D43" s="561"/>
      <c r="E43" s="561"/>
      <c r="F43" s="561"/>
      <c r="G43" s="561"/>
      <c r="H43" s="561"/>
      <c r="I43" s="561"/>
      <c r="J43" s="562"/>
      <c r="K43" s="563">
        <f>志願書Ⅰ!J6</f>
        <v>0</v>
      </c>
      <c r="L43" s="564"/>
      <c r="M43" s="3"/>
      <c r="N43" s="194" t="s">
        <v>92</v>
      </c>
      <c r="O43" s="198"/>
      <c r="P43" s="198"/>
      <c r="Q43" s="198"/>
      <c r="R43" s="198"/>
      <c r="S43" s="198"/>
      <c r="T43" s="199"/>
      <c r="U43" s="563">
        <f>志願書Ⅰ!Z3</f>
        <v>0</v>
      </c>
      <c r="V43" s="564"/>
      <c r="W43" s="88"/>
      <c r="X43" s="89"/>
      <c r="Y43" s="609" t="s">
        <v>95</v>
      </c>
      <c r="Z43" s="610"/>
      <c r="AA43" s="610"/>
      <c r="AB43" s="610"/>
      <c r="AC43" s="610"/>
      <c r="AD43" s="611"/>
      <c r="AE43" s="596"/>
      <c r="AF43" s="597"/>
      <c r="AG43" s="597"/>
      <c r="AH43" s="597"/>
      <c r="AI43" s="598"/>
      <c r="AJ43" s="7"/>
      <c r="AK43" s="66"/>
    </row>
    <row r="44" spans="1:37" ht="12.75" customHeight="1" x14ac:dyDescent="0.15">
      <c r="A44" s="2"/>
      <c r="B44" s="92">
        <v>5</v>
      </c>
      <c r="C44" s="560" t="s">
        <v>5</v>
      </c>
      <c r="D44" s="561"/>
      <c r="E44" s="561"/>
      <c r="F44" s="561"/>
      <c r="G44" s="561"/>
      <c r="H44" s="561"/>
      <c r="I44" s="561"/>
      <c r="J44" s="562"/>
      <c r="K44" s="563">
        <f>志願書Ⅰ!J7</f>
        <v>0</v>
      </c>
      <c r="L44" s="564"/>
      <c r="M44" s="3"/>
      <c r="N44" s="194" t="s">
        <v>93</v>
      </c>
      <c r="O44" s="198"/>
      <c r="P44" s="198"/>
      <c r="Q44" s="198"/>
      <c r="R44" s="198"/>
      <c r="S44" s="198"/>
      <c r="T44" s="199"/>
      <c r="U44" s="563">
        <f>志願書Ⅰ!AD3</f>
        <v>0</v>
      </c>
      <c r="V44" s="564"/>
      <c r="W44" s="97"/>
      <c r="X44" s="89"/>
      <c r="Y44" s="612">
        <f>志願書Ⅰ!Y2</f>
        <v>0</v>
      </c>
      <c r="Z44" s="613"/>
      <c r="AA44" s="613"/>
      <c r="AB44" s="613"/>
      <c r="AC44" s="613"/>
      <c r="AD44" s="614"/>
      <c r="AE44" s="596"/>
      <c r="AF44" s="597"/>
      <c r="AG44" s="597"/>
      <c r="AH44" s="597"/>
      <c r="AI44" s="598"/>
      <c r="AJ44" s="7"/>
      <c r="AK44" s="66"/>
    </row>
    <row r="45" spans="1:37" ht="12.75" customHeight="1" x14ac:dyDescent="0.15">
      <c r="A45" s="2"/>
      <c r="B45" s="581">
        <v>6</v>
      </c>
      <c r="C45" s="583" t="s">
        <v>60</v>
      </c>
      <c r="D45" s="584"/>
      <c r="E45" s="584"/>
      <c r="F45" s="584"/>
      <c r="G45" s="584"/>
      <c r="H45" s="584"/>
      <c r="I45" s="584"/>
      <c r="J45" s="585"/>
      <c r="K45" s="589">
        <f>志願書Ⅰ!J8</f>
        <v>0</v>
      </c>
      <c r="L45" s="590"/>
      <c r="M45" s="3"/>
      <c r="N45" s="194" t="s">
        <v>50</v>
      </c>
      <c r="O45" s="198"/>
      <c r="P45" s="198"/>
      <c r="Q45" s="198"/>
      <c r="R45" s="198"/>
      <c r="S45" s="198"/>
      <c r="T45" s="198"/>
      <c r="U45" s="198"/>
      <c r="V45" s="199"/>
      <c r="W45" s="97"/>
      <c r="X45" s="98"/>
      <c r="Y45" s="612"/>
      <c r="Z45" s="613"/>
      <c r="AA45" s="613"/>
      <c r="AB45" s="613"/>
      <c r="AC45" s="613"/>
      <c r="AD45" s="614"/>
      <c r="AE45" s="596"/>
      <c r="AF45" s="597"/>
      <c r="AG45" s="597"/>
      <c r="AH45" s="597"/>
      <c r="AI45" s="598"/>
      <c r="AJ45" s="7"/>
      <c r="AK45" s="66"/>
    </row>
    <row r="46" spans="1:37" ht="12.75" customHeight="1" x14ac:dyDescent="0.15">
      <c r="A46" s="2"/>
      <c r="B46" s="582"/>
      <c r="C46" s="586"/>
      <c r="D46" s="587"/>
      <c r="E46" s="587"/>
      <c r="F46" s="587"/>
      <c r="G46" s="587"/>
      <c r="H46" s="587"/>
      <c r="I46" s="587"/>
      <c r="J46" s="588"/>
      <c r="K46" s="591"/>
      <c r="L46" s="592"/>
      <c r="M46" s="3"/>
      <c r="N46" s="621">
        <f>VALUE_KOSHUKYOKA1_1</f>
        <v>0</v>
      </c>
      <c r="O46" s="622"/>
      <c r="P46" s="623"/>
      <c r="Q46" s="627">
        <f>VALUE_KOSHUKYOKA1_2</f>
        <v>0</v>
      </c>
      <c r="R46" s="622"/>
      <c r="S46" s="623"/>
      <c r="T46" s="627">
        <f>VALUE_KOSHUKYOKA1_3</f>
        <v>0</v>
      </c>
      <c r="U46" s="622"/>
      <c r="V46" s="629"/>
      <c r="W46" s="90"/>
      <c r="X46" s="98"/>
      <c r="Y46" s="615"/>
      <c r="Z46" s="616"/>
      <c r="AA46" s="616"/>
      <c r="AB46" s="616"/>
      <c r="AC46" s="616"/>
      <c r="AD46" s="617"/>
      <c r="AE46" s="596"/>
      <c r="AF46" s="597"/>
      <c r="AG46" s="597"/>
      <c r="AH46" s="597"/>
      <c r="AI46" s="598"/>
      <c r="AJ46" s="7"/>
      <c r="AK46" s="66"/>
    </row>
    <row r="47" spans="1:37" ht="12.75" customHeight="1" x14ac:dyDescent="0.15">
      <c r="A47" s="2"/>
      <c r="B47" s="542" t="s">
        <v>97</v>
      </c>
      <c r="C47" s="559"/>
      <c r="D47" s="559"/>
      <c r="E47" s="559"/>
      <c r="F47" s="559"/>
      <c r="G47" s="559"/>
      <c r="H47" s="559"/>
      <c r="I47" s="559"/>
      <c r="J47" s="559"/>
      <c r="K47" s="559"/>
      <c r="L47" s="543"/>
      <c r="M47" s="3"/>
      <c r="N47" s="624"/>
      <c r="O47" s="625"/>
      <c r="P47" s="626"/>
      <c r="Q47" s="628"/>
      <c r="R47" s="625"/>
      <c r="S47" s="626"/>
      <c r="T47" s="628"/>
      <c r="U47" s="625"/>
      <c r="V47" s="630"/>
      <c r="W47" s="90"/>
      <c r="X47" s="98"/>
      <c r="Y47" s="176"/>
      <c r="Z47" s="176"/>
      <c r="AA47" s="176"/>
      <c r="AB47" s="99"/>
      <c r="AC47" s="99"/>
      <c r="AD47" s="100"/>
      <c r="AE47" s="596"/>
      <c r="AF47" s="597"/>
      <c r="AG47" s="597"/>
      <c r="AH47" s="597"/>
      <c r="AI47" s="598"/>
      <c r="AJ47" s="7"/>
      <c r="AK47" s="66"/>
    </row>
    <row r="48" spans="1:37" ht="12.75" customHeight="1" x14ac:dyDescent="0.15">
      <c r="A48" s="2"/>
      <c r="B48" s="92">
        <v>1</v>
      </c>
      <c r="C48" s="575" t="s">
        <v>992</v>
      </c>
      <c r="D48" s="576"/>
      <c r="E48" s="576"/>
      <c r="F48" s="576"/>
      <c r="G48" s="576"/>
      <c r="H48" s="576"/>
      <c r="I48" s="576"/>
      <c r="J48" s="577"/>
      <c r="K48" s="563">
        <f>志願書Ⅰ!L16</f>
        <v>0</v>
      </c>
      <c r="L48" s="564"/>
      <c r="M48" s="3"/>
      <c r="N48" s="194" t="s">
        <v>96</v>
      </c>
      <c r="O48" s="198"/>
      <c r="P48" s="198"/>
      <c r="Q48" s="198"/>
      <c r="R48" s="198"/>
      <c r="S48" s="198"/>
      <c r="T48" s="198"/>
      <c r="U48" s="198"/>
      <c r="V48" s="199"/>
      <c r="W48" s="90"/>
      <c r="X48" s="88"/>
      <c r="Y48" s="175"/>
      <c r="Z48" s="175"/>
      <c r="AA48" s="175"/>
      <c r="AE48" s="596"/>
      <c r="AF48" s="597"/>
      <c r="AG48" s="597"/>
      <c r="AH48" s="597"/>
      <c r="AI48" s="598"/>
      <c r="AJ48" s="7"/>
      <c r="AK48" s="66"/>
    </row>
    <row r="49" spans="1:37" ht="12.75" customHeight="1" x14ac:dyDescent="0.15">
      <c r="A49" s="2"/>
      <c r="B49" s="92">
        <v>2</v>
      </c>
      <c r="C49" s="575" t="s">
        <v>98</v>
      </c>
      <c r="D49" s="576"/>
      <c r="E49" s="576"/>
      <c r="F49" s="576"/>
      <c r="G49" s="576"/>
      <c r="H49" s="576"/>
      <c r="I49" s="576"/>
      <c r="J49" s="577"/>
      <c r="K49" s="563">
        <f>志願書Ⅰ!L17</f>
        <v>0</v>
      </c>
      <c r="L49" s="564"/>
      <c r="M49" s="3"/>
      <c r="N49" s="621">
        <f>VALUE_KOSHUKYOKA2_1</f>
        <v>0</v>
      </c>
      <c r="O49" s="622"/>
      <c r="P49" s="623"/>
      <c r="Q49" s="627">
        <f>VALUE_KOSHUKYOKA2_2</f>
        <v>0</v>
      </c>
      <c r="R49" s="622"/>
      <c r="S49" s="623"/>
      <c r="T49" s="627">
        <f>VALUE_KOSHUKYOKA2_3</f>
        <v>0</v>
      </c>
      <c r="U49" s="622"/>
      <c r="V49" s="629"/>
      <c r="AD49" s="6"/>
      <c r="AE49" s="596"/>
      <c r="AF49" s="597"/>
      <c r="AG49" s="597"/>
      <c r="AH49" s="597"/>
      <c r="AI49" s="598"/>
      <c r="AJ49" s="7"/>
      <c r="AK49" s="66"/>
    </row>
    <row r="50" spans="1:37" ht="12.75" customHeight="1" x14ac:dyDescent="0.15">
      <c r="A50" s="2"/>
      <c r="B50" s="92">
        <v>3</v>
      </c>
      <c r="C50" s="578" t="s">
        <v>1069</v>
      </c>
      <c r="D50" s="579"/>
      <c r="E50" s="579"/>
      <c r="F50" s="579"/>
      <c r="G50" s="579"/>
      <c r="H50" s="579"/>
      <c r="I50" s="579"/>
      <c r="J50" s="580"/>
      <c r="K50" s="563">
        <f>志願書Ⅰ!L18</f>
        <v>0</v>
      </c>
      <c r="L50" s="564"/>
      <c r="M50" s="3"/>
      <c r="N50" s="624"/>
      <c r="O50" s="625"/>
      <c r="P50" s="626"/>
      <c r="Q50" s="628"/>
      <c r="R50" s="625"/>
      <c r="S50" s="626"/>
      <c r="T50" s="628"/>
      <c r="U50" s="625"/>
      <c r="V50" s="630"/>
      <c r="AD50" s="6"/>
      <c r="AE50" s="596"/>
      <c r="AF50" s="597"/>
      <c r="AG50" s="597"/>
      <c r="AH50" s="597"/>
      <c r="AI50" s="598"/>
      <c r="AJ50" s="7"/>
      <c r="AK50" s="66"/>
    </row>
    <row r="51" spans="1:37" ht="12.75" customHeight="1" x14ac:dyDescent="0.15">
      <c r="A51" s="2"/>
      <c r="B51" s="92">
        <v>4</v>
      </c>
      <c r="C51" s="575" t="s">
        <v>100</v>
      </c>
      <c r="D51" s="576"/>
      <c r="E51" s="576"/>
      <c r="F51" s="576"/>
      <c r="G51" s="576"/>
      <c r="H51" s="576"/>
      <c r="I51" s="576"/>
      <c r="J51" s="577"/>
      <c r="K51" s="563">
        <f>志願書Ⅰ!L19</f>
        <v>0</v>
      </c>
      <c r="L51" s="564"/>
      <c r="M51" s="3"/>
      <c r="AD51" s="6"/>
      <c r="AE51" s="599"/>
      <c r="AF51" s="600"/>
      <c r="AG51" s="600"/>
      <c r="AH51" s="600"/>
      <c r="AI51" s="601"/>
      <c r="AJ51" s="7"/>
      <c r="AK51" s="66"/>
    </row>
    <row r="52" spans="1:37" ht="12.75" customHeight="1" x14ac:dyDescent="0.15">
      <c r="A52" s="2"/>
      <c r="B52" s="92">
        <v>5</v>
      </c>
      <c r="C52" s="575" t="s">
        <v>1070</v>
      </c>
      <c r="D52" s="576"/>
      <c r="E52" s="576"/>
      <c r="F52" s="576"/>
      <c r="G52" s="576"/>
      <c r="H52" s="576"/>
      <c r="I52" s="576"/>
      <c r="J52" s="577"/>
      <c r="K52" s="563">
        <f>志願書Ⅰ!L20</f>
        <v>0</v>
      </c>
      <c r="L52" s="564"/>
      <c r="M52" s="3"/>
      <c r="N52" s="542" t="s">
        <v>99</v>
      </c>
      <c r="O52" s="559"/>
      <c r="P52" s="559"/>
      <c r="Q52" s="559"/>
      <c r="R52" s="559"/>
      <c r="S52" s="559"/>
      <c r="T52" s="559"/>
      <c r="U52" s="559"/>
      <c r="V52" s="559"/>
      <c r="W52" s="559"/>
      <c r="X52" s="543"/>
      <c r="AD52" s="6"/>
      <c r="AE52" s="174"/>
      <c r="AF52" s="174"/>
      <c r="AG52" s="174"/>
      <c r="AH52" s="174"/>
      <c r="AI52" s="174"/>
      <c r="AJ52" s="7"/>
      <c r="AK52" s="66"/>
    </row>
    <row r="53" spans="1:37" ht="12.75" customHeight="1" x14ac:dyDescent="0.15">
      <c r="A53" s="2"/>
      <c r="B53" s="92">
        <v>6</v>
      </c>
      <c r="C53" s="575" t="s">
        <v>102</v>
      </c>
      <c r="D53" s="576"/>
      <c r="E53" s="576"/>
      <c r="F53" s="576"/>
      <c r="G53" s="576"/>
      <c r="H53" s="576"/>
      <c r="I53" s="576"/>
      <c r="J53" s="577"/>
      <c r="K53" s="563">
        <f>志願書Ⅰ!L21</f>
        <v>0</v>
      </c>
      <c r="L53" s="564"/>
      <c r="M53" s="3"/>
      <c r="N53" s="605" t="s">
        <v>101</v>
      </c>
      <c r="O53" s="606"/>
      <c r="P53" s="602" t="str">
        <f>IF(志願書Ⅰ!AD15="○",志願書Ⅰ!X15,IF(志願書Ⅰ!AD16="○",志願書Ⅰ!X16,IF(志願書Ⅰ!AD17="○",志願書Ⅰ!X17,"")))</f>
        <v/>
      </c>
      <c r="Q53" s="603"/>
      <c r="R53" s="603"/>
      <c r="S53" s="603"/>
      <c r="T53" s="603"/>
      <c r="U53" s="603"/>
      <c r="V53" s="603"/>
      <c r="W53" s="603"/>
      <c r="X53" s="604"/>
      <c r="AD53" s="6"/>
      <c r="AE53" s="174"/>
      <c r="AF53" s="174"/>
      <c r="AG53" s="174"/>
      <c r="AH53" s="174"/>
      <c r="AI53" s="174"/>
      <c r="AJ53" s="7"/>
      <c r="AK53" s="66"/>
    </row>
    <row r="54" spans="1:37" ht="12.75" customHeight="1" x14ac:dyDescent="0.15">
      <c r="A54" s="2"/>
      <c r="B54" s="92">
        <v>7</v>
      </c>
      <c r="C54" s="575" t="s">
        <v>1057</v>
      </c>
      <c r="D54" s="576"/>
      <c r="E54" s="576"/>
      <c r="F54" s="576"/>
      <c r="G54" s="576"/>
      <c r="H54" s="576"/>
      <c r="I54" s="576"/>
      <c r="J54" s="577"/>
      <c r="K54" s="563">
        <f>志願書Ⅰ!L22</f>
        <v>0</v>
      </c>
      <c r="L54" s="564"/>
      <c r="M54" s="3"/>
      <c r="N54" s="607"/>
      <c r="O54" s="608"/>
      <c r="P54" s="602" t="str">
        <f>IF(志願書Ⅰ!AD18="○",志願書Ⅰ!X18,IF(志願書Ⅰ!AD19="○",志願書Ⅰ!X19,IF(志願書Ⅰ!AD20="○",志願書Ⅰ!X20,"")))</f>
        <v/>
      </c>
      <c r="Q54" s="603"/>
      <c r="R54" s="603"/>
      <c r="S54" s="603"/>
      <c r="T54" s="603"/>
      <c r="U54" s="603"/>
      <c r="V54" s="603"/>
      <c r="W54" s="603"/>
      <c r="X54" s="604"/>
      <c r="AD54" s="6"/>
      <c r="AE54" s="174"/>
      <c r="AF54" s="174"/>
      <c r="AG54" s="174"/>
      <c r="AH54" s="174"/>
      <c r="AI54" s="174"/>
      <c r="AJ54" s="7"/>
      <c r="AK54" s="66"/>
    </row>
    <row r="55" spans="1:37" ht="12.75" customHeight="1" x14ac:dyDescent="0.15">
      <c r="A55" s="2"/>
      <c r="B55" s="92">
        <v>8</v>
      </c>
      <c r="C55" s="575" t="s">
        <v>1071</v>
      </c>
      <c r="D55" s="576"/>
      <c r="E55" s="576"/>
      <c r="F55" s="576"/>
      <c r="G55" s="576"/>
      <c r="H55" s="576"/>
      <c r="I55" s="576"/>
      <c r="J55" s="577"/>
      <c r="K55" s="563">
        <f>志願書Ⅰ!L23</f>
        <v>0</v>
      </c>
      <c r="L55" s="564"/>
      <c r="M55" s="5"/>
      <c r="N55" s="3"/>
      <c r="O55" s="3"/>
      <c r="P55" s="8"/>
      <c r="Q55" s="8"/>
      <c r="R55" s="8"/>
      <c r="S55" s="8"/>
      <c r="T55" s="3"/>
      <c r="U55" s="3"/>
      <c r="V55" s="3"/>
      <c r="W55" s="3"/>
      <c r="X55" s="3"/>
      <c r="Y55" s="3"/>
      <c r="Z55" s="6"/>
      <c r="AA55" s="6"/>
      <c r="AB55" s="6"/>
      <c r="AC55" s="6"/>
      <c r="AD55" s="6"/>
      <c r="AE55" s="6"/>
      <c r="AF55" s="6"/>
      <c r="AG55" s="6"/>
      <c r="AH55" s="6"/>
      <c r="AI55" s="6"/>
      <c r="AJ55" s="7"/>
      <c r="AK55" s="66"/>
    </row>
    <row r="56" spans="1:37" ht="12.75" customHeight="1" x14ac:dyDescent="0.15">
      <c r="A56" s="2"/>
      <c r="B56" s="92">
        <v>9</v>
      </c>
      <c r="C56" s="575" t="s">
        <v>68</v>
      </c>
      <c r="D56" s="576"/>
      <c r="E56" s="576"/>
      <c r="F56" s="576"/>
      <c r="G56" s="576"/>
      <c r="H56" s="576"/>
      <c r="I56" s="576"/>
      <c r="J56" s="577"/>
      <c r="K56" s="563">
        <f>志願書Ⅰ!L24</f>
        <v>0</v>
      </c>
      <c r="L56" s="564"/>
      <c r="M56" s="5"/>
      <c r="N56" s="542" t="s">
        <v>67</v>
      </c>
      <c r="O56" s="559"/>
      <c r="P56" s="559"/>
      <c r="Q56" s="559"/>
      <c r="R56" s="559"/>
      <c r="S56" s="559"/>
      <c r="T56" s="559"/>
      <c r="U56" s="559"/>
      <c r="V56" s="559"/>
      <c r="W56" s="559"/>
      <c r="X56" s="559"/>
      <c r="Y56" s="559"/>
      <c r="Z56" s="559"/>
      <c r="AA56" s="559"/>
      <c r="AB56" s="559"/>
      <c r="AC56" s="559"/>
      <c r="AD56" s="559"/>
      <c r="AE56" s="559"/>
      <c r="AF56" s="559"/>
      <c r="AG56" s="559"/>
      <c r="AH56" s="543"/>
      <c r="AI56" s="6"/>
      <c r="AJ56" s="7"/>
      <c r="AK56" s="66"/>
    </row>
    <row r="57" spans="1:37" ht="12.75" customHeight="1" x14ac:dyDescent="0.15">
      <c r="A57" s="2"/>
      <c r="B57" s="3"/>
      <c r="C57" s="3"/>
      <c r="D57" s="3"/>
      <c r="E57" s="3"/>
      <c r="F57" s="3"/>
      <c r="G57" s="3"/>
      <c r="H57" s="3"/>
      <c r="I57" s="3"/>
      <c r="J57" s="3"/>
      <c r="K57" s="4"/>
      <c r="L57" s="4"/>
      <c r="M57" s="5"/>
      <c r="N57" s="635" t="s">
        <v>1072</v>
      </c>
      <c r="O57" s="635"/>
      <c r="P57" s="635"/>
      <c r="Q57" s="635"/>
      <c r="R57" s="635"/>
      <c r="S57" s="635"/>
      <c r="T57" s="635"/>
      <c r="U57" s="635"/>
      <c r="V57" s="635"/>
      <c r="W57" s="635"/>
      <c r="X57" s="631" t="str">
        <f>IF(志願書Ⅰ!J10="○",志願書Ⅰ!J10,"")</f>
        <v/>
      </c>
      <c r="Y57" s="631"/>
      <c r="Z57" s="635" t="s">
        <v>1073</v>
      </c>
      <c r="AA57" s="635"/>
      <c r="AB57" s="635"/>
      <c r="AC57" s="635"/>
      <c r="AD57" s="635"/>
      <c r="AE57" s="635"/>
      <c r="AF57" s="635"/>
      <c r="AG57" s="631" t="str">
        <f>IF(志願書Ⅰ!T11="○",志願書Ⅰ!T11,"")</f>
        <v/>
      </c>
      <c r="AH57" s="631"/>
      <c r="AI57" s="6"/>
      <c r="AJ57" s="7"/>
      <c r="AK57" s="66"/>
    </row>
    <row r="58" spans="1:37" ht="12.75" customHeight="1" x14ac:dyDescent="0.15">
      <c r="A58" s="2"/>
      <c r="B58" s="643" t="s">
        <v>104</v>
      </c>
      <c r="C58" s="643"/>
      <c r="D58" s="643"/>
      <c r="E58" s="643"/>
      <c r="F58" s="641">
        <f>志願書Ⅰ!Q17</f>
        <v>0</v>
      </c>
      <c r="G58" s="641"/>
      <c r="H58" s="641"/>
      <c r="I58" s="3"/>
      <c r="J58" s="3"/>
      <c r="K58" s="4"/>
      <c r="L58" s="4"/>
      <c r="M58" s="5"/>
      <c r="N58" s="632" t="s">
        <v>1074</v>
      </c>
      <c r="O58" s="633"/>
      <c r="P58" s="633"/>
      <c r="Q58" s="633"/>
      <c r="R58" s="633"/>
      <c r="S58" s="633"/>
      <c r="T58" s="633"/>
      <c r="U58" s="633"/>
      <c r="V58" s="633"/>
      <c r="W58" s="634"/>
      <c r="X58" s="631" t="str">
        <f>IF(志願書Ⅰ!J11="○",志願書Ⅰ!J11,"")</f>
        <v/>
      </c>
      <c r="Y58" s="631"/>
      <c r="Z58" s="642" t="s">
        <v>1075</v>
      </c>
      <c r="AA58" s="642"/>
      <c r="AB58" s="642"/>
      <c r="AC58" s="642"/>
      <c r="AD58" s="642"/>
      <c r="AE58" s="642"/>
      <c r="AF58" s="642"/>
      <c r="AG58" s="631" t="str">
        <f>IF(志願書Ⅰ!AD10="○",志願書Ⅰ!AD10,"")</f>
        <v/>
      </c>
      <c r="AH58" s="631"/>
      <c r="AI58" s="6"/>
      <c r="AJ58" s="7"/>
      <c r="AK58" s="66"/>
    </row>
    <row r="59" spans="1:37" ht="12.75" customHeight="1" x14ac:dyDescent="0.15">
      <c r="A59" s="2"/>
      <c r="B59" s="643" t="s">
        <v>1084</v>
      </c>
      <c r="C59" s="643"/>
      <c r="D59" s="643"/>
      <c r="E59" s="643"/>
      <c r="F59" s="641">
        <f>志願書Ⅰ!Q18</f>
        <v>0</v>
      </c>
      <c r="G59" s="641"/>
      <c r="H59" s="641"/>
      <c r="I59" s="3"/>
      <c r="J59" s="3"/>
      <c r="K59" s="4"/>
      <c r="L59" s="4"/>
      <c r="M59" s="5"/>
      <c r="N59" s="636" t="s">
        <v>1076</v>
      </c>
      <c r="O59" s="637"/>
      <c r="P59" s="637"/>
      <c r="Q59" s="637"/>
      <c r="R59" s="637"/>
      <c r="S59" s="637"/>
      <c r="T59" s="637"/>
      <c r="U59" s="637"/>
      <c r="V59" s="637"/>
      <c r="W59" s="638"/>
      <c r="X59" s="631" t="str">
        <f>IF(志願書Ⅰ!J12="○",志願書Ⅰ!J12,"")</f>
        <v/>
      </c>
      <c r="Y59" s="631"/>
      <c r="Z59" s="644" t="s">
        <v>103</v>
      </c>
      <c r="AA59" s="645"/>
      <c r="AB59" s="645"/>
      <c r="AC59" s="645"/>
      <c r="AD59" s="645"/>
      <c r="AE59" s="645"/>
      <c r="AF59" s="646"/>
      <c r="AG59" s="631" t="str">
        <f>IF(志願書Ⅰ!AD11="○",志願書Ⅰ!AD11,"")</f>
        <v/>
      </c>
      <c r="AH59" s="631"/>
      <c r="AI59" s="6"/>
      <c r="AJ59" s="7"/>
      <c r="AK59" s="66"/>
    </row>
    <row r="60" spans="1:37" ht="12.75" customHeight="1" x14ac:dyDescent="0.15">
      <c r="A60" s="2"/>
      <c r="B60" s="640" t="s">
        <v>934</v>
      </c>
      <c r="C60" s="640"/>
      <c r="D60" s="640"/>
      <c r="E60" s="640"/>
      <c r="F60" s="641">
        <f>志願書Ⅰ!Q19</f>
        <v>0</v>
      </c>
      <c r="G60" s="641"/>
      <c r="H60" s="641"/>
      <c r="I60" s="3"/>
      <c r="J60" s="3"/>
      <c r="K60" s="4"/>
      <c r="L60" s="4"/>
      <c r="M60" s="5"/>
      <c r="N60" s="636" t="s">
        <v>1077</v>
      </c>
      <c r="O60" s="637"/>
      <c r="P60" s="637"/>
      <c r="Q60" s="637"/>
      <c r="R60" s="637"/>
      <c r="S60" s="637"/>
      <c r="T60" s="637"/>
      <c r="U60" s="637"/>
      <c r="V60" s="637"/>
      <c r="W60" s="638"/>
      <c r="X60" s="631" t="str">
        <f>IF(志願書Ⅰ!T10="○",志願書Ⅰ!T10,"")</f>
        <v/>
      </c>
      <c r="Y60" s="631"/>
      <c r="Z60" s="200"/>
      <c r="AA60" s="200"/>
      <c r="AB60" s="200"/>
      <c r="AC60" s="200"/>
      <c r="AD60" s="200"/>
      <c r="AE60" s="200"/>
      <c r="AF60" s="200"/>
      <c r="AG60" s="201"/>
      <c r="AH60" s="201"/>
      <c r="AI60" s="6"/>
      <c r="AJ60" s="7"/>
      <c r="AK60" s="66"/>
    </row>
    <row r="61" spans="1:37" ht="5.25" customHeight="1" x14ac:dyDescent="0.15">
      <c r="A61" s="101"/>
      <c r="B61" s="102"/>
      <c r="C61" s="102"/>
      <c r="D61" s="102"/>
      <c r="E61" s="102"/>
      <c r="F61" s="103"/>
      <c r="G61" s="104"/>
      <c r="H61" s="104"/>
      <c r="I61" s="102"/>
      <c r="J61" s="102"/>
      <c r="K61" s="102"/>
      <c r="L61" s="5"/>
      <c r="M61" s="5"/>
      <c r="N61" s="5"/>
      <c r="O61" s="5"/>
      <c r="P61" s="5"/>
      <c r="Q61" s="5"/>
      <c r="R61" s="5"/>
      <c r="S61" s="5"/>
      <c r="T61" s="5"/>
      <c r="U61" s="5"/>
      <c r="V61" s="105"/>
      <c r="W61" s="105"/>
      <c r="X61" s="105"/>
      <c r="Y61" s="105"/>
      <c r="Z61" s="102"/>
      <c r="AA61" s="9"/>
      <c r="AB61" s="106"/>
      <c r="AC61" s="106"/>
      <c r="AD61" s="107"/>
      <c r="AE61" s="107"/>
      <c r="AF61" s="107"/>
      <c r="AG61" s="102"/>
      <c r="AH61" s="102"/>
      <c r="AI61" s="102"/>
      <c r="AJ61" s="108"/>
      <c r="AK61" s="66"/>
    </row>
    <row r="62" spans="1:37" ht="13.5" customHeight="1" x14ac:dyDescent="0.15">
      <c r="A62" s="66"/>
      <c r="B62" s="66"/>
      <c r="C62" s="109"/>
      <c r="D62" s="109"/>
      <c r="E62" s="109"/>
      <c r="F62" s="91"/>
      <c r="G62" s="110"/>
      <c r="H62" s="110"/>
      <c r="I62" s="5"/>
      <c r="J62" s="5"/>
      <c r="K62" s="5"/>
      <c r="L62" s="86"/>
      <c r="M62" s="86"/>
      <c r="N62" s="86"/>
      <c r="O62" s="86"/>
      <c r="P62" s="86"/>
      <c r="Q62" s="86"/>
      <c r="R62" s="86"/>
      <c r="S62" s="86"/>
      <c r="T62" s="86"/>
      <c r="U62" s="86"/>
      <c r="V62" s="98"/>
      <c r="W62" s="5"/>
      <c r="X62" s="66"/>
      <c r="Y62" s="66"/>
      <c r="Z62" s="66"/>
      <c r="AA62" s="8"/>
      <c r="AB62" s="8"/>
      <c r="AC62" s="8"/>
      <c r="AD62" s="639" t="s">
        <v>105</v>
      </c>
      <c r="AE62" s="639"/>
      <c r="AF62" s="639"/>
      <c r="AG62" s="639"/>
      <c r="AH62" s="639"/>
      <c r="AI62" s="639"/>
      <c r="AJ62" s="639"/>
      <c r="AK62" s="5"/>
    </row>
    <row r="63" spans="1:37" ht="5.25" customHeight="1" x14ac:dyDescent="0.15">
      <c r="A63" s="79"/>
      <c r="B63" s="79"/>
      <c r="C63" s="111"/>
      <c r="D63" s="111"/>
      <c r="E63" s="111"/>
      <c r="F63" s="112"/>
      <c r="G63" s="113"/>
      <c r="H63" s="113"/>
      <c r="I63" s="79"/>
      <c r="J63" s="79"/>
      <c r="K63" s="79"/>
      <c r="L63" s="79"/>
      <c r="M63" s="79"/>
      <c r="N63" s="79"/>
      <c r="O63" s="79"/>
      <c r="P63" s="79"/>
      <c r="AB63" s="114"/>
      <c r="AC63" s="114"/>
      <c r="AD63" s="114"/>
      <c r="AE63" s="115"/>
      <c r="AF63" s="115"/>
      <c r="AG63" s="115"/>
      <c r="AH63" s="115"/>
      <c r="AI63" s="115"/>
      <c r="AJ63" s="115"/>
    </row>
    <row r="64" spans="1:37" ht="12" customHeight="1" x14ac:dyDescent="0.15">
      <c r="A64" s="79"/>
      <c r="B64" s="79"/>
      <c r="C64" s="111"/>
      <c r="D64" s="111"/>
      <c r="E64" s="111"/>
      <c r="F64" s="112"/>
      <c r="G64" s="113"/>
      <c r="H64" s="113"/>
      <c r="I64" s="79"/>
      <c r="J64" s="79"/>
      <c r="K64" s="79"/>
      <c r="L64" s="79"/>
      <c r="M64" s="79"/>
      <c r="N64" s="79"/>
      <c r="O64" s="79"/>
      <c r="P64" s="79"/>
    </row>
    <row r="65" spans="1:16" ht="12.75" customHeight="1" x14ac:dyDescent="0.15">
      <c r="A65" s="79"/>
      <c r="B65" s="79"/>
      <c r="C65" s="79"/>
      <c r="D65" s="79"/>
      <c r="E65" s="79"/>
      <c r="F65" s="112"/>
      <c r="G65" s="113"/>
      <c r="H65" s="113"/>
      <c r="I65" s="79"/>
      <c r="J65" s="79"/>
      <c r="K65" s="79"/>
      <c r="L65" s="79"/>
      <c r="M65" s="79"/>
      <c r="N65" s="79"/>
      <c r="O65" s="79"/>
      <c r="P65" s="79"/>
    </row>
    <row r="66" spans="1:16" x14ac:dyDescent="0.15">
      <c r="A66" s="79"/>
      <c r="B66" s="79"/>
      <c r="C66" s="79"/>
      <c r="D66" s="79"/>
      <c r="E66" s="79"/>
      <c r="F66" s="112"/>
      <c r="G66" s="113"/>
      <c r="H66" s="113"/>
      <c r="I66" s="79"/>
      <c r="J66" s="79"/>
      <c r="K66" s="79"/>
      <c r="L66" s="79"/>
      <c r="M66" s="79"/>
      <c r="N66" s="79"/>
      <c r="O66" s="79"/>
      <c r="P66" s="79"/>
    </row>
  </sheetData>
  <sheetProtection algorithmName="SHA-512" hashValue="5FdPrTMhGKnUPNfsNYQB956Lvm6SDEGZkIn+hHFGO4gmyAYHb7uLpCQoCimYCjEdigOf6MADEVGz3A7uDmC3/A==" saltValue="ZehyH5BHXDnReIBRLOrDNA==" spinCount="100000" sheet="1" scenarios="1"/>
  <mergeCells count="257">
    <mergeCell ref="AG57:AH57"/>
    <mergeCell ref="N58:W58"/>
    <mergeCell ref="X58:Y58"/>
    <mergeCell ref="Z57:AF57"/>
    <mergeCell ref="AG58:AH58"/>
    <mergeCell ref="N60:W60"/>
    <mergeCell ref="AD62:AJ62"/>
    <mergeCell ref="B60:E60"/>
    <mergeCell ref="F60:H60"/>
    <mergeCell ref="Z58:AF58"/>
    <mergeCell ref="N59:W59"/>
    <mergeCell ref="B58:E58"/>
    <mergeCell ref="F58:H58"/>
    <mergeCell ref="B59:E59"/>
    <mergeCell ref="F59:H59"/>
    <mergeCell ref="N57:W57"/>
    <mergeCell ref="X57:Y57"/>
    <mergeCell ref="Z59:AF59"/>
    <mergeCell ref="X59:Y59"/>
    <mergeCell ref="X60:Y60"/>
    <mergeCell ref="AG59:AH59"/>
    <mergeCell ref="K53:L53"/>
    <mergeCell ref="AE42:AI51"/>
    <mergeCell ref="C44:J44"/>
    <mergeCell ref="K44:L44"/>
    <mergeCell ref="P53:X53"/>
    <mergeCell ref="C54:J54"/>
    <mergeCell ref="C55:J55"/>
    <mergeCell ref="P54:X54"/>
    <mergeCell ref="N52:X52"/>
    <mergeCell ref="N53:O54"/>
    <mergeCell ref="Y43:AD43"/>
    <mergeCell ref="Y44:AD46"/>
    <mergeCell ref="Y42:AD42"/>
    <mergeCell ref="N46:P47"/>
    <mergeCell ref="Q46:S47"/>
    <mergeCell ref="T46:V47"/>
    <mergeCell ref="N49:P50"/>
    <mergeCell ref="Q49:S50"/>
    <mergeCell ref="T49:V50"/>
    <mergeCell ref="U44:V44"/>
    <mergeCell ref="U43:V43"/>
    <mergeCell ref="U42:V42"/>
    <mergeCell ref="K54:L54"/>
    <mergeCell ref="K55:L55"/>
    <mergeCell ref="N56:AH56"/>
    <mergeCell ref="B47:L47"/>
    <mergeCell ref="K52:L52"/>
    <mergeCell ref="C53:J53"/>
    <mergeCell ref="C41:J41"/>
    <mergeCell ref="K41:L41"/>
    <mergeCell ref="C42:J42"/>
    <mergeCell ref="K42:L42"/>
    <mergeCell ref="C43:J43"/>
    <mergeCell ref="K43:L43"/>
    <mergeCell ref="K48:L48"/>
    <mergeCell ref="C49:J49"/>
    <mergeCell ref="K49:L49"/>
    <mergeCell ref="C50:J50"/>
    <mergeCell ref="K50:L50"/>
    <mergeCell ref="C51:J51"/>
    <mergeCell ref="K51:L51"/>
    <mergeCell ref="C48:J48"/>
    <mergeCell ref="B45:B46"/>
    <mergeCell ref="C52:J52"/>
    <mergeCell ref="K56:L56"/>
    <mergeCell ref="C56:J56"/>
    <mergeCell ref="C45:J46"/>
    <mergeCell ref="K45:L46"/>
    <mergeCell ref="AG33:AJ34"/>
    <mergeCell ref="B34:C34"/>
    <mergeCell ref="E34:F34"/>
    <mergeCell ref="H34:I34"/>
    <mergeCell ref="J34:K34"/>
    <mergeCell ref="B33:C33"/>
    <mergeCell ref="E33:F33"/>
    <mergeCell ref="H33:I33"/>
    <mergeCell ref="Y37:Y40"/>
    <mergeCell ref="Z37:AA37"/>
    <mergeCell ref="C37:K37"/>
    <mergeCell ref="J33:K33"/>
    <mergeCell ref="L33:Y34"/>
    <mergeCell ref="Z33:AC34"/>
    <mergeCell ref="AD33:AF34"/>
    <mergeCell ref="AB37:AG37"/>
    <mergeCell ref="AH37:AI37"/>
    <mergeCell ref="Z38:AG40"/>
    <mergeCell ref="AH38:AI40"/>
    <mergeCell ref="B39:L39"/>
    <mergeCell ref="C40:J40"/>
    <mergeCell ref="K40:L40"/>
    <mergeCell ref="N38:T39"/>
    <mergeCell ref="U38:V39"/>
    <mergeCell ref="AD31:AF32"/>
    <mergeCell ref="AG31:AJ32"/>
    <mergeCell ref="B32:C32"/>
    <mergeCell ref="E32:F32"/>
    <mergeCell ref="H32:I32"/>
    <mergeCell ref="J32:K32"/>
    <mergeCell ref="B31:C31"/>
    <mergeCell ref="E31:F31"/>
    <mergeCell ref="H31:I31"/>
    <mergeCell ref="J31:K31"/>
    <mergeCell ref="L31:Y32"/>
    <mergeCell ref="Z31:AC32"/>
    <mergeCell ref="AD29:AF30"/>
    <mergeCell ref="AG29:AJ30"/>
    <mergeCell ref="B30:C30"/>
    <mergeCell ref="E30:F30"/>
    <mergeCell ref="H30:I30"/>
    <mergeCell ref="J30:K30"/>
    <mergeCell ref="B29:C29"/>
    <mergeCell ref="E29:F29"/>
    <mergeCell ref="H29:I29"/>
    <mergeCell ref="J29:K29"/>
    <mergeCell ref="L29:Y30"/>
    <mergeCell ref="Z29:AC30"/>
    <mergeCell ref="AD27:AF28"/>
    <mergeCell ref="AG27:AJ28"/>
    <mergeCell ref="B28:C28"/>
    <mergeCell ref="E28:F28"/>
    <mergeCell ref="H28:I28"/>
    <mergeCell ref="J28:K28"/>
    <mergeCell ref="B27:C27"/>
    <mergeCell ref="E27:F27"/>
    <mergeCell ref="H27:I27"/>
    <mergeCell ref="J27:K27"/>
    <mergeCell ref="L27:Y28"/>
    <mergeCell ref="Z27:AC28"/>
    <mergeCell ref="AD25:AF26"/>
    <mergeCell ref="AG25:AJ26"/>
    <mergeCell ref="B26:C26"/>
    <mergeCell ref="E26:F26"/>
    <mergeCell ref="H26:I26"/>
    <mergeCell ref="J26:K26"/>
    <mergeCell ref="B25:C25"/>
    <mergeCell ref="E25:F25"/>
    <mergeCell ref="H25:I25"/>
    <mergeCell ref="J25:K25"/>
    <mergeCell ref="L25:Y26"/>
    <mergeCell ref="Z25:AC26"/>
    <mergeCell ref="AD23:AF24"/>
    <mergeCell ref="AG23:AJ24"/>
    <mergeCell ref="B24:C24"/>
    <mergeCell ref="E24:F24"/>
    <mergeCell ref="H24:I24"/>
    <mergeCell ref="J24:K24"/>
    <mergeCell ref="B23:C23"/>
    <mergeCell ref="E23:F23"/>
    <mergeCell ref="H23:I23"/>
    <mergeCell ref="J23:K23"/>
    <mergeCell ref="L23:Y24"/>
    <mergeCell ref="Z23:AC24"/>
    <mergeCell ref="AD21:AF22"/>
    <mergeCell ref="AG21:AJ22"/>
    <mergeCell ref="B22:C22"/>
    <mergeCell ref="E22:F22"/>
    <mergeCell ref="H22:I22"/>
    <mergeCell ref="J22:K22"/>
    <mergeCell ref="B21:C21"/>
    <mergeCell ref="E21:F21"/>
    <mergeCell ref="H21:I21"/>
    <mergeCell ref="J21:K21"/>
    <mergeCell ref="L21:Y22"/>
    <mergeCell ref="Z21:AC22"/>
    <mergeCell ref="AD19:AF20"/>
    <mergeCell ref="AG19:AJ20"/>
    <mergeCell ref="B20:C20"/>
    <mergeCell ref="E20:F20"/>
    <mergeCell ref="H20:I20"/>
    <mergeCell ref="J20:K20"/>
    <mergeCell ref="B19:C19"/>
    <mergeCell ref="E19:F19"/>
    <mergeCell ref="H19:I19"/>
    <mergeCell ref="J19:K19"/>
    <mergeCell ref="L19:Y20"/>
    <mergeCell ref="Z19:AC20"/>
    <mergeCell ref="AD17:AF18"/>
    <mergeCell ref="AG17:AJ18"/>
    <mergeCell ref="B18:C18"/>
    <mergeCell ref="E18:F18"/>
    <mergeCell ref="H18:I18"/>
    <mergeCell ref="J18:K18"/>
    <mergeCell ref="B17:C17"/>
    <mergeCell ref="E17:F17"/>
    <mergeCell ref="H17:I17"/>
    <mergeCell ref="J17:K17"/>
    <mergeCell ref="L17:Y18"/>
    <mergeCell ref="Z17:AC18"/>
    <mergeCell ref="AD15:AF16"/>
    <mergeCell ref="AG15:AJ16"/>
    <mergeCell ref="B16:C16"/>
    <mergeCell ref="E16:F16"/>
    <mergeCell ref="H16:I16"/>
    <mergeCell ref="J16:K16"/>
    <mergeCell ref="B15:C15"/>
    <mergeCell ref="E15:F15"/>
    <mergeCell ref="H15:I15"/>
    <mergeCell ref="J15:K15"/>
    <mergeCell ref="L15:Y16"/>
    <mergeCell ref="Z15:AC16"/>
    <mergeCell ref="AD13:AF14"/>
    <mergeCell ref="AG13:AJ14"/>
    <mergeCell ref="B14:C14"/>
    <mergeCell ref="E14:F14"/>
    <mergeCell ref="H14:I14"/>
    <mergeCell ref="J14:K14"/>
    <mergeCell ref="B13:C13"/>
    <mergeCell ref="E13:F13"/>
    <mergeCell ref="H13:I13"/>
    <mergeCell ref="J13:K13"/>
    <mergeCell ref="L13:Y14"/>
    <mergeCell ref="Z13:AC14"/>
    <mergeCell ref="Z9:AC10"/>
    <mergeCell ref="AD11:AF12"/>
    <mergeCell ref="AG11:AJ12"/>
    <mergeCell ref="B12:C12"/>
    <mergeCell ref="E12:F12"/>
    <mergeCell ref="H12:I12"/>
    <mergeCell ref="J12:K12"/>
    <mergeCell ref="B11:C11"/>
    <mergeCell ref="E11:F11"/>
    <mergeCell ref="H11:I11"/>
    <mergeCell ref="J11:K11"/>
    <mergeCell ref="L11:Y12"/>
    <mergeCell ref="Z11:AC12"/>
    <mergeCell ref="B10:C10"/>
    <mergeCell ref="E10:F10"/>
    <mergeCell ref="H10:I10"/>
    <mergeCell ref="J10:K10"/>
    <mergeCell ref="B9:C9"/>
    <mergeCell ref="E9:F9"/>
    <mergeCell ref="H9:I9"/>
    <mergeCell ref="J9:K9"/>
    <mergeCell ref="L9:Y10"/>
    <mergeCell ref="AD9:AF10"/>
    <mergeCell ref="AG9:AJ10"/>
    <mergeCell ref="B1:AI1"/>
    <mergeCell ref="B2:AJ2"/>
    <mergeCell ref="B3:AJ4"/>
    <mergeCell ref="B5:K6"/>
    <mergeCell ref="L5:Y6"/>
    <mergeCell ref="Z5:AC6"/>
    <mergeCell ref="AD5:AF6"/>
    <mergeCell ref="AG5:AJ6"/>
    <mergeCell ref="AD7:AF8"/>
    <mergeCell ref="AG7:AJ8"/>
    <mergeCell ref="B8:C8"/>
    <mergeCell ref="E8:F8"/>
    <mergeCell ref="H8:I8"/>
    <mergeCell ref="J8:K8"/>
    <mergeCell ref="B7:C7"/>
    <mergeCell ref="E7:F7"/>
    <mergeCell ref="H7:I7"/>
    <mergeCell ref="J7:K7"/>
    <mergeCell ref="L7:Y8"/>
    <mergeCell ref="Z7:AC8"/>
  </mergeCells>
  <phoneticPr fontId="1"/>
  <dataValidations count="6">
    <dataValidation type="whole" allowBlank="1" showInputMessage="1" showErrorMessage="1" sqref="E7:F35" xr:uid="{00000000-0002-0000-0100-000000000000}">
      <formula1>1</formula1>
      <formula2>12</formula2>
    </dataValidation>
    <dataValidation type="whole" allowBlank="1" showInputMessage="1" showErrorMessage="1" sqref="H35:I35 H7:H34 I7 I9:I34" xr:uid="{00000000-0002-0000-0100-000001000000}">
      <formula1>1</formula1>
      <formula2>31</formula2>
    </dataValidation>
    <dataValidation type="list" allowBlank="1" showInputMessage="1" showErrorMessage="1" sqref="AH41:AI41" xr:uid="{00000000-0002-0000-0100-000002000000}">
      <formula1>"男,女"</formula1>
    </dataValidation>
    <dataValidation type="list" allowBlank="1" showInputMessage="1" showErrorMessage="1" sqref="AG7:AJ35" xr:uid="{00000000-0002-0000-0100-000003000000}">
      <formula1>"正職員,臨時職員"</formula1>
    </dataValidation>
    <dataValidation type="textLength" operator="equal" allowBlank="1" showInputMessage="1" showErrorMessage="1" sqref="N46 T46 Q46 T49 Q49 N49" xr:uid="{00000000-0002-0000-0100-000004000000}">
      <formula1>1</formula1>
    </dataValidation>
    <dataValidation type="custom" allowBlank="1" showInputMessage="1" showErrorMessage="1" sqref="AL5" xr:uid="{00000000-0002-0000-0100-000005000000}">
      <formula1>AL4&lt;AL6</formula1>
    </dataValidation>
  </dataValidations>
  <pageMargins left="0.59055118110236227" right="0.39370078740157483" top="0.51181102362204722" bottom="0.39370078740157483" header="0.70866141732283472" footer="0.51181102362204722"/>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41"/>
  <sheetViews>
    <sheetView view="pageBreakPreview" topLeftCell="A31" zoomScaleNormal="100" zoomScaleSheetLayoutView="100" workbookViewId="0">
      <selection activeCell="D58" sqref="D58:D61"/>
    </sheetView>
  </sheetViews>
  <sheetFormatPr defaultRowHeight="13.5" x14ac:dyDescent="0.15"/>
  <cols>
    <col min="1" max="24" width="4.25" style="51" customWidth="1"/>
    <col min="25" max="16384" width="9" style="51"/>
  </cols>
  <sheetData>
    <row r="1" spans="1:24" s="64" customFormat="1" ht="18.75" customHeight="1" thickBot="1" x14ac:dyDescent="0.2">
      <c r="A1" s="653" t="str">
        <f>DBCS(TEXT(VALUE_APPOINTMENTYEAR,"ggge年度"))&amp;"　京都府公立学校教員採用選考試験プレゼンテーションシート"</f>
        <v>令和７年度　京都府公立学校教員採用選考試験プレゼンテーションシート</v>
      </c>
      <c r="B1" s="653"/>
      <c r="C1" s="653"/>
      <c r="D1" s="653"/>
      <c r="E1" s="653"/>
      <c r="F1" s="653"/>
      <c r="G1" s="653"/>
      <c r="H1" s="653"/>
      <c r="I1" s="653"/>
      <c r="J1" s="653"/>
      <c r="K1" s="653"/>
      <c r="L1" s="653"/>
      <c r="M1" s="653"/>
      <c r="N1" s="653"/>
      <c r="O1" s="653"/>
      <c r="P1" s="653"/>
      <c r="Q1" s="653"/>
      <c r="R1" s="653"/>
      <c r="S1" s="653"/>
      <c r="T1" s="653"/>
      <c r="U1" s="653"/>
      <c r="V1" s="653"/>
      <c r="W1" s="653"/>
      <c r="X1" s="653"/>
    </row>
    <row r="2" spans="1:24" s="64" customFormat="1" ht="15.75" customHeight="1" x14ac:dyDescent="0.15">
      <c r="A2" s="654" t="s">
        <v>939</v>
      </c>
      <c r="B2" s="656" t="s">
        <v>940</v>
      </c>
      <c r="C2" s="657"/>
      <c r="D2" s="658" t="str">
        <f>VALUE_FAMILYNAMEKANA&amp;" "&amp;VALUE_FIRSTNAMEKANA</f>
        <v xml:space="preserve"> </v>
      </c>
      <c r="E2" s="658"/>
      <c r="F2" s="658"/>
      <c r="G2" s="658"/>
      <c r="H2" s="658"/>
      <c r="I2" s="658"/>
      <c r="J2" s="658"/>
      <c r="K2" s="658"/>
      <c r="L2" s="658"/>
      <c r="M2" s="658"/>
      <c r="N2" s="658"/>
      <c r="O2" s="658"/>
      <c r="P2" s="659"/>
      <c r="Q2" s="660" t="s">
        <v>941</v>
      </c>
      <c r="R2" s="661"/>
      <c r="S2" s="661"/>
      <c r="T2" s="661"/>
      <c r="U2" s="661"/>
      <c r="V2" s="662" t="s">
        <v>942</v>
      </c>
      <c r="W2" s="662"/>
      <c r="X2" s="663"/>
    </row>
    <row r="3" spans="1:24" s="64" customFormat="1" ht="27" customHeight="1" thickBot="1" x14ac:dyDescent="0.2">
      <c r="A3" s="655"/>
      <c r="B3" s="664" t="str">
        <f>VALUE_FAMILYNAME &amp; "　" &amp; VALUE_FIRSTNAME</f>
        <v>　</v>
      </c>
      <c r="C3" s="665"/>
      <c r="D3" s="665"/>
      <c r="E3" s="665"/>
      <c r="F3" s="665"/>
      <c r="G3" s="665"/>
      <c r="H3" s="665"/>
      <c r="I3" s="665"/>
      <c r="J3" s="665"/>
      <c r="K3" s="665"/>
      <c r="L3" s="665"/>
      <c r="M3" s="665"/>
      <c r="N3" s="665"/>
      <c r="O3" s="665"/>
      <c r="P3" s="666"/>
      <c r="Q3" s="667">
        <f>志願書Ⅰ!Y2</f>
        <v>0</v>
      </c>
      <c r="R3" s="668"/>
      <c r="S3" s="668"/>
      <c r="T3" s="668"/>
      <c r="U3" s="668"/>
      <c r="V3" s="668"/>
      <c r="W3" s="668"/>
      <c r="X3" s="669"/>
    </row>
    <row r="4" spans="1:24" s="64" customFormat="1" ht="24" customHeight="1" thickBot="1" x14ac:dyDescent="0.2">
      <c r="A4" s="654" t="s">
        <v>943</v>
      </c>
      <c r="B4" s="55" t="s">
        <v>1034</v>
      </c>
      <c r="C4" s="671" t="str">
        <f>志願書Ⅰ!C3</f>
        <v>一般選考</v>
      </c>
      <c r="D4" s="672"/>
      <c r="E4" s="672"/>
      <c r="F4" s="672"/>
      <c r="G4" s="672"/>
      <c r="H4" s="672"/>
      <c r="I4" s="673"/>
      <c r="J4" s="674">
        <f>志願書Ⅰ!J3</f>
        <v>0</v>
      </c>
      <c r="K4" s="675"/>
      <c r="L4" s="192"/>
      <c r="M4" s="701" t="s">
        <v>1061</v>
      </c>
      <c r="N4" s="702"/>
      <c r="O4" s="702"/>
      <c r="P4" s="702"/>
      <c r="Q4" s="702"/>
      <c r="R4" s="702"/>
      <c r="S4" s="702"/>
      <c r="T4" s="702"/>
      <c r="U4" s="702"/>
      <c r="V4" s="702"/>
      <c r="W4" s="702"/>
      <c r="X4" s="703"/>
    </row>
    <row r="5" spans="1:24" s="64" customFormat="1" ht="24" customHeight="1" x14ac:dyDescent="0.15">
      <c r="A5" s="670"/>
      <c r="B5" s="177" t="s">
        <v>1035</v>
      </c>
      <c r="C5" s="682" t="str">
        <f>志願書Ⅰ!C4</f>
        <v>障害者特別選考</v>
      </c>
      <c r="D5" s="683"/>
      <c r="E5" s="683"/>
      <c r="F5" s="683"/>
      <c r="G5" s="683"/>
      <c r="H5" s="683"/>
      <c r="I5" s="684"/>
      <c r="J5" s="685">
        <f>志願書Ⅰ!J4</f>
        <v>0</v>
      </c>
      <c r="K5" s="686"/>
      <c r="L5" s="708" t="s">
        <v>1062</v>
      </c>
      <c r="M5" s="687" t="s">
        <v>944</v>
      </c>
      <c r="N5" s="688"/>
      <c r="O5" s="689"/>
      <c r="P5" s="699">
        <f>志願書Ⅰ!V3</f>
        <v>0</v>
      </c>
      <c r="Q5" s="693" t="s">
        <v>945</v>
      </c>
      <c r="R5" s="694"/>
      <c r="S5" s="695"/>
      <c r="T5" s="704">
        <f>志願書Ⅰ!Z3</f>
        <v>0</v>
      </c>
      <c r="U5" s="693" t="s">
        <v>946</v>
      </c>
      <c r="V5" s="694"/>
      <c r="W5" s="695"/>
      <c r="X5" s="706">
        <f>志願書Ⅰ!AD3</f>
        <v>0</v>
      </c>
    </row>
    <row r="6" spans="1:24" s="64" customFormat="1" ht="24" customHeight="1" thickBot="1" x14ac:dyDescent="0.2">
      <c r="A6" s="670"/>
      <c r="B6" s="56">
        <v>3</v>
      </c>
      <c r="C6" s="676" t="str">
        <f>志願書Ⅰ!C5</f>
        <v>スペシャリスト特別選考</v>
      </c>
      <c r="D6" s="677"/>
      <c r="E6" s="677"/>
      <c r="F6" s="677"/>
      <c r="G6" s="677"/>
      <c r="H6" s="677"/>
      <c r="I6" s="678"/>
      <c r="J6" s="648">
        <f>志願書Ⅰ!J5</f>
        <v>0</v>
      </c>
      <c r="K6" s="679"/>
      <c r="L6" s="709"/>
      <c r="M6" s="690"/>
      <c r="N6" s="691"/>
      <c r="O6" s="692"/>
      <c r="P6" s="700"/>
      <c r="Q6" s="696"/>
      <c r="R6" s="697"/>
      <c r="S6" s="698"/>
      <c r="T6" s="705"/>
      <c r="U6" s="696"/>
      <c r="V6" s="697"/>
      <c r="W6" s="698"/>
      <c r="X6" s="707"/>
    </row>
    <row r="7" spans="1:24" s="64" customFormat="1" ht="24" customHeight="1" thickBot="1" x14ac:dyDescent="0.2">
      <c r="A7" s="670"/>
      <c r="B7" s="56">
        <v>4</v>
      </c>
      <c r="C7" s="676" t="str">
        <f>志願書Ⅰ!C6</f>
        <v>セカンドキャリア特別選考</v>
      </c>
      <c r="D7" s="677"/>
      <c r="E7" s="677"/>
      <c r="F7" s="677"/>
      <c r="G7" s="677"/>
      <c r="H7" s="677"/>
      <c r="I7" s="678"/>
      <c r="J7" s="648">
        <f>志願書Ⅰ!J6</f>
        <v>0</v>
      </c>
      <c r="K7" s="679"/>
      <c r="L7" s="709"/>
      <c r="M7" s="697" t="s">
        <v>947</v>
      </c>
      <c r="N7" s="697"/>
      <c r="O7" s="697"/>
      <c r="P7" s="697"/>
      <c r="Q7" s="697"/>
      <c r="R7" s="698"/>
      <c r="S7" s="710" t="s">
        <v>948</v>
      </c>
      <c r="T7" s="711"/>
      <c r="U7" s="711"/>
      <c r="V7" s="711"/>
      <c r="W7" s="711"/>
      <c r="X7" s="712"/>
    </row>
    <row r="8" spans="1:24" s="64" customFormat="1" ht="24" customHeight="1" x14ac:dyDescent="0.15">
      <c r="A8" s="670"/>
      <c r="B8" s="56">
        <v>5</v>
      </c>
      <c r="C8" s="676" t="str">
        <f>志願書Ⅰ!C7</f>
        <v>大学推薦特別選考</v>
      </c>
      <c r="D8" s="677"/>
      <c r="E8" s="677"/>
      <c r="F8" s="677"/>
      <c r="G8" s="677"/>
      <c r="H8" s="677"/>
      <c r="I8" s="678"/>
      <c r="J8" s="648">
        <f>志願書Ⅰ!J7</f>
        <v>0</v>
      </c>
      <c r="K8" s="679"/>
      <c r="L8" s="709"/>
      <c r="M8" s="713">
        <f>VALUE_KOSHUKYOKA1_1</f>
        <v>0</v>
      </c>
      <c r="N8" s="714"/>
      <c r="O8" s="717">
        <f>VALUE_KOSHUKYOKA1_2</f>
        <v>0</v>
      </c>
      <c r="P8" s="718"/>
      <c r="Q8" s="717">
        <f>VALUE_KOSHUKYOKA1_3</f>
        <v>0</v>
      </c>
      <c r="R8" s="721"/>
      <c r="S8" s="723">
        <f>VALUE_KOSHUKYOKA2_1</f>
        <v>0</v>
      </c>
      <c r="T8" s="724"/>
      <c r="U8" s="724">
        <f>VALUE_KOSHUKYOKA2_2</f>
        <v>0</v>
      </c>
      <c r="V8" s="724"/>
      <c r="W8" s="724">
        <f>VALUE_KOSHUKYOKA2_3</f>
        <v>0</v>
      </c>
      <c r="X8" s="727"/>
    </row>
    <row r="9" spans="1:24" s="64" customFormat="1" ht="24" customHeight="1" thickBot="1" x14ac:dyDescent="0.2">
      <c r="A9" s="655"/>
      <c r="B9" s="57">
        <v>6</v>
      </c>
      <c r="C9" s="729" t="str">
        <f>志願書Ⅰ!C8</f>
        <v>京都府「教師力養成講座」修了者に係る
大学推薦特別選考</v>
      </c>
      <c r="D9" s="730"/>
      <c r="E9" s="730"/>
      <c r="F9" s="730"/>
      <c r="G9" s="730"/>
      <c r="H9" s="730"/>
      <c r="I9" s="731"/>
      <c r="J9" s="680">
        <f>志願書Ⅰ!J8</f>
        <v>0</v>
      </c>
      <c r="K9" s="681"/>
      <c r="L9" s="193" t="str">
        <f>IF(VARUE_SPORTSART="○",VARUE_SPORTSART,"")</f>
        <v/>
      </c>
      <c r="M9" s="715"/>
      <c r="N9" s="716"/>
      <c r="O9" s="719"/>
      <c r="P9" s="720"/>
      <c r="Q9" s="719"/>
      <c r="R9" s="722"/>
      <c r="S9" s="725"/>
      <c r="T9" s="726"/>
      <c r="U9" s="726"/>
      <c r="V9" s="726"/>
      <c r="W9" s="726"/>
      <c r="X9" s="728"/>
    </row>
    <row r="10" spans="1:24" s="64" customFormat="1" ht="26.25" customHeight="1" x14ac:dyDescent="0.15">
      <c r="A10" s="732" t="s">
        <v>1063</v>
      </c>
      <c r="B10" s="733"/>
      <c r="C10" s="733"/>
      <c r="D10" s="733"/>
      <c r="E10" s="733"/>
      <c r="F10" s="733"/>
      <c r="G10" s="733"/>
      <c r="H10" s="733"/>
      <c r="I10" s="733"/>
      <c r="J10" s="733"/>
      <c r="K10" s="733"/>
      <c r="L10" s="733"/>
      <c r="M10" s="734"/>
      <c r="N10" s="734"/>
      <c r="O10" s="734"/>
      <c r="P10" s="735"/>
      <c r="Q10" s="736" t="s">
        <v>1064</v>
      </c>
      <c r="R10" s="736"/>
      <c r="S10" s="736"/>
      <c r="T10" s="736"/>
      <c r="U10" s="736"/>
      <c r="V10" s="736"/>
      <c r="W10" s="738">
        <f>志願書Ⅰ!T11</f>
        <v>0</v>
      </c>
      <c r="X10" s="739"/>
    </row>
    <row r="11" spans="1:24" s="64" customFormat="1" ht="26.25" customHeight="1" x14ac:dyDescent="0.15">
      <c r="A11" s="737" t="s">
        <v>1065</v>
      </c>
      <c r="B11" s="647"/>
      <c r="C11" s="647"/>
      <c r="D11" s="647"/>
      <c r="E11" s="647"/>
      <c r="F11" s="647"/>
      <c r="G11" s="648">
        <f>志願書Ⅰ!J10</f>
        <v>0</v>
      </c>
      <c r="H11" s="648"/>
      <c r="I11" s="647" t="s">
        <v>1066</v>
      </c>
      <c r="J11" s="647"/>
      <c r="K11" s="647"/>
      <c r="L11" s="647"/>
      <c r="M11" s="647"/>
      <c r="N11" s="647"/>
      <c r="O11" s="648">
        <f>志願書Ⅰ!J12</f>
        <v>0</v>
      </c>
      <c r="P11" s="648"/>
      <c r="Q11" s="647" t="s">
        <v>1067</v>
      </c>
      <c r="R11" s="647"/>
      <c r="S11" s="647"/>
      <c r="T11" s="647"/>
      <c r="U11" s="647"/>
      <c r="V11" s="647"/>
      <c r="W11" s="648">
        <f>志願書Ⅰ!AD10</f>
        <v>0</v>
      </c>
      <c r="X11" s="679"/>
    </row>
    <row r="12" spans="1:24" s="64" customFormat="1" ht="24" customHeight="1" thickBot="1" x14ac:dyDescent="0.2">
      <c r="A12" s="649" t="s">
        <v>1068</v>
      </c>
      <c r="B12" s="650"/>
      <c r="C12" s="650"/>
      <c r="D12" s="650"/>
      <c r="E12" s="650"/>
      <c r="F12" s="650"/>
      <c r="G12" s="651">
        <f>志願書Ⅰ!J11</f>
        <v>0</v>
      </c>
      <c r="H12" s="651"/>
      <c r="I12" s="652" t="s">
        <v>1052</v>
      </c>
      <c r="J12" s="652"/>
      <c r="K12" s="652"/>
      <c r="L12" s="652"/>
      <c r="M12" s="652"/>
      <c r="N12" s="652"/>
      <c r="O12" s="651">
        <f>志願書Ⅰ!T10</f>
        <v>0</v>
      </c>
      <c r="P12" s="651"/>
      <c r="Q12" s="652" t="s">
        <v>71</v>
      </c>
      <c r="R12" s="652"/>
      <c r="S12" s="652"/>
      <c r="T12" s="652"/>
      <c r="U12" s="652"/>
      <c r="V12" s="652"/>
      <c r="W12" s="651">
        <f>志願書Ⅰ!AD11</f>
        <v>0</v>
      </c>
      <c r="X12" s="756"/>
    </row>
    <row r="13" spans="1:24" s="64" customFormat="1" ht="24" customHeight="1" thickBot="1" x14ac:dyDescent="0.2">
      <c r="A13" s="757" t="s">
        <v>949</v>
      </c>
      <c r="B13" s="758"/>
      <c r="C13" s="758"/>
      <c r="D13" s="758"/>
      <c r="E13" s="758"/>
      <c r="F13" s="758"/>
      <c r="G13" s="758"/>
      <c r="H13" s="758"/>
      <c r="I13" s="758"/>
      <c r="J13" s="758"/>
      <c r="K13" s="758"/>
      <c r="L13" s="758"/>
      <c r="M13" s="758"/>
      <c r="N13" s="758"/>
      <c r="O13" s="758"/>
      <c r="P13" s="758"/>
      <c r="Q13" s="758"/>
      <c r="R13" s="758"/>
      <c r="S13" s="758"/>
      <c r="T13" s="758"/>
      <c r="U13" s="758"/>
      <c r="V13" s="758"/>
      <c r="W13" s="758"/>
      <c r="X13" s="759"/>
    </row>
    <row r="14" spans="1:24" s="64" customFormat="1" ht="24" customHeight="1" x14ac:dyDescent="0.15">
      <c r="A14" s="760" t="s">
        <v>950</v>
      </c>
      <c r="B14" s="761"/>
      <c r="C14" s="761"/>
      <c r="D14" s="761"/>
      <c r="E14" s="761"/>
      <c r="F14" s="761"/>
      <c r="G14" s="761"/>
      <c r="H14" s="761"/>
      <c r="I14" s="761"/>
      <c r="J14" s="761"/>
      <c r="K14" s="761"/>
      <c r="L14" s="762"/>
      <c r="M14" s="763" t="s">
        <v>951</v>
      </c>
      <c r="N14" s="761"/>
      <c r="O14" s="761"/>
      <c r="P14" s="761"/>
      <c r="Q14" s="761"/>
      <c r="R14" s="761"/>
      <c r="S14" s="761"/>
      <c r="T14" s="761"/>
      <c r="U14" s="761"/>
      <c r="V14" s="761"/>
      <c r="W14" s="761"/>
      <c r="X14" s="762"/>
    </row>
    <row r="15" spans="1:24" s="64" customFormat="1" ht="24" customHeight="1" x14ac:dyDescent="0.15">
      <c r="A15" s="764"/>
      <c r="B15" s="749"/>
      <c r="C15" s="749"/>
      <c r="D15" s="749"/>
      <c r="E15" s="749"/>
      <c r="F15" s="749"/>
      <c r="G15" s="749"/>
      <c r="H15" s="749"/>
      <c r="I15" s="749"/>
      <c r="J15" s="749"/>
      <c r="K15" s="749"/>
      <c r="L15" s="765"/>
      <c r="M15" s="764"/>
      <c r="N15" s="750"/>
      <c r="O15" s="750"/>
      <c r="P15" s="750"/>
      <c r="Q15" s="750"/>
      <c r="R15" s="750"/>
      <c r="S15" s="750"/>
      <c r="T15" s="750"/>
      <c r="U15" s="750"/>
      <c r="V15" s="750"/>
      <c r="W15" s="750"/>
      <c r="X15" s="751"/>
    </row>
    <row r="16" spans="1:24" s="64" customFormat="1" ht="24" customHeight="1" x14ac:dyDescent="0.15">
      <c r="A16" s="766"/>
      <c r="B16" s="767"/>
      <c r="C16" s="767"/>
      <c r="D16" s="767"/>
      <c r="E16" s="767"/>
      <c r="F16" s="767"/>
      <c r="G16" s="767"/>
      <c r="H16" s="767"/>
      <c r="I16" s="767"/>
      <c r="J16" s="767"/>
      <c r="K16" s="767"/>
      <c r="L16" s="768"/>
      <c r="M16" s="772"/>
      <c r="N16" s="752"/>
      <c r="O16" s="752"/>
      <c r="P16" s="752"/>
      <c r="Q16" s="752"/>
      <c r="R16" s="752"/>
      <c r="S16" s="752"/>
      <c r="T16" s="752"/>
      <c r="U16" s="752"/>
      <c r="V16" s="752"/>
      <c r="W16" s="752"/>
      <c r="X16" s="753"/>
    </row>
    <row r="17" spans="1:26" s="64" customFormat="1" ht="24" customHeight="1" x14ac:dyDescent="0.15">
      <c r="A17" s="766"/>
      <c r="B17" s="767"/>
      <c r="C17" s="767"/>
      <c r="D17" s="767"/>
      <c r="E17" s="767"/>
      <c r="F17" s="767"/>
      <c r="G17" s="767"/>
      <c r="H17" s="767"/>
      <c r="I17" s="767"/>
      <c r="J17" s="767"/>
      <c r="K17" s="767"/>
      <c r="L17" s="768"/>
      <c r="M17" s="772"/>
      <c r="N17" s="752"/>
      <c r="O17" s="752"/>
      <c r="P17" s="752"/>
      <c r="Q17" s="752"/>
      <c r="R17" s="752"/>
      <c r="S17" s="752"/>
      <c r="T17" s="752"/>
      <c r="U17" s="752"/>
      <c r="V17" s="752"/>
      <c r="W17" s="752"/>
      <c r="X17" s="753"/>
    </row>
    <row r="18" spans="1:26" s="64" customFormat="1" ht="24" customHeight="1" x14ac:dyDescent="0.15">
      <c r="A18" s="766"/>
      <c r="B18" s="767"/>
      <c r="C18" s="767"/>
      <c r="D18" s="767"/>
      <c r="E18" s="767"/>
      <c r="F18" s="767"/>
      <c r="G18" s="767"/>
      <c r="H18" s="767"/>
      <c r="I18" s="767"/>
      <c r="J18" s="767"/>
      <c r="K18" s="767"/>
      <c r="L18" s="768"/>
      <c r="M18" s="772"/>
      <c r="N18" s="752"/>
      <c r="O18" s="752"/>
      <c r="P18" s="752"/>
      <c r="Q18" s="752"/>
      <c r="R18" s="752"/>
      <c r="S18" s="752"/>
      <c r="T18" s="752"/>
      <c r="U18" s="752"/>
      <c r="V18" s="752"/>
      <c r="W18" s="752"/>
      <c r="X18" s="753"/>
    </row>
    <row r="19" spans="1:26" s="64" customFormat="1" ht="24" customHeight="1" x14ac:dyDescent="0.15">
      <c r="A19" s="766"/>
      <c r="B19" s="767"/>
      <c r="C19" s="767"/>
      <c r="D19" s="767"/>
      <c r="E19" s="767"/>
      <c r="F19" s="767"/>
      <c r="G19" s="767"/>
      <c r="H19" s="767"/>
      <c r="I19" s="767"/>
      <c r="J19" s="767"/>
      <c r="K19" s="767"/>
      <c r="L19" s="768"/>
      <c r="M19" s="772"/>
      <c r="N19" s="752"/>
      <c r="O19" s="752"/>
      <c r="P19" s="752"/>
      <c r="Q19" s="752"/>
      <c r="R19" s="752"/>
      <c r="S19" s="752"/>
      <c r="T19" s="752"/>
      <c r="U19" s="752"/>
      <c r="V19" s="752"/>
      <c r="W19" s="752"/>
      <c r="X19" s="753"/>
    </row>
    <row r="20" spans="1:26" s="64" customFormat="1" ht="24" customHeight="1" x14ac:dyDescent="0.15">
      <c r="A20" s="766"/>
      <c r="B20" s="767"/>
      <c r="C20" s="767"/>
      <c r="D20" s="767"/>
      <c r="E20" s="767"/>
      <c r="F20" s="767"/>
      <c r="G20" s="767"/>
      <c r="H20" s="767"/>
      <c r="I20" s="767"/>
      <c r="J20" s="767"/>
      <c r="K20" s="767"/>
      <c r="L20" s="768"/>
      <c r="M20" s="772"/>
      <c r="N20" s="752"/>
      <c r="O20" s="752"/>
      <c r="P20" s="752"/>
      <c r="Q20" s="752"/>
      <c r="R20" s="752"/>
      <c r="S20" s="752"/>
      <c r="T20" s="752"/>
      <c r="U20" s="752"/>
      <c r="V20" s="752"/>
      <c r="W20" s="752"/>
      <c r="X20" s="753"/>
    </row>
    <row r="21" spans="1:26" s="64" customFormat="1" ht="24" customHeight="1" x14ac:dyDescent="0.15">
      <c r="A21" s="766"/>
      <c r="B21" s="767"/>
      <c r="C21" s="767"/>
      <c r="D21" s="767"/>
      <c r="E21" s="767"/>
      <c r="F21" s="767"/>
      <c r="G21" s="767"/>
      <c r="H21" s="767"/>
      <c r="I21" s="767"/>
      <c r="J21" s="767"/>
      <c r="K21" s="767"/>
      <c r="L21" s="768"/>
      <c r="M21" s="772"/>
      <c r="N21" s="752"/>
      <c r="O21" s="752"/>
      <c r="P21" s="752"/>
      <c r="Q21" s="752"/>
      <c r="R21" s="752"/>
      <c r="S21" s="752"/>
      <c r="T21" s="752"/>
      <c r="U21" s="752"/>
      <c r="V21" s="752"/>
      <c r="W21" s="752"/>
      <c r="X21" s="753"/>
    </row>
    <row r="22" spans="1:26" s="64" customFormat="1" ht="24" customHeight="1" thickBot="1" x14ac:dyDescent="0.2">
      <c r="A22" s="769"/>
      <c r="B22" s="770"/>
      <c r="C22" s="770"/>
      <c r="D22" s="770"/>
      <c r="E22" s="770"/>
      <c r="F22" s="770"/>
      <c r="G22" s="770"/>
      <c r="H22" s="770"/>
      <c r="I22" s="770"/>
      <c r="J22" s="770"/>
      <c r="K22" s="770"/>
      <c r="L22" s="771"/>
      <c r="M22" s="773"/>
      <c r="N22" s="774"/>
      <c r="O22" s="774"/>
      <c r="P22" s="774"/>
      <c r="Q22" s="774"/>
      <c r="R22" s="774"/>
      <c r="S22" s="774"/>
      <c r="T22" s="774"/>
      <c r="U22" s="774"/>
      <c r="V22" s="774"/>
      <c r="W22" s="774"/>
      <c r="X22" s="775"/>
      <c r="Z22" s="65"/>
    </row>
    <row r="23" spans="1:26" s="64" customFormat="1" ht="21.75" customHeight="1" thickBot="1" x14ac:dyDescent="0.2">
      <c r="A23" s="776" t="s">
        <v>952</v>
      </c>
      <c r="B23" s="777"/>
      <c r="C23" s="777"/>
      <c r="D23" s="777"/>
      <c r="E23" s="777"/>
      <c r="F23" s="777"/>
      <c r="G23" s="777"/>
      <c r="H23" s="777"/>
      <c r="I23" s="777"/>
      <c r="J23" s="777"/>
      <c r="K23" s="777"/>
      <c r="L23" s="777"/>
      <c r="M23" s="777"/>
      <c r="N23" s="777"/>
      <c r="O23" s="777"/>
      <c r="P23" s="777"/>
      <c r="Q23" s="777"/>
      <c r="R23" s="777"/>
      <c r="S23" s="777"/>
      <c r="T23" s="777"/>
      <c r="U23" s="777"/>
      <c r="V23" s="777"/>
      <c r="W23" s="777"/>
      <c r="X23" s="778"/>
    </row>
    <row r="24" spans="1:26" s="64" customFormat="1" ht="35.25" customHeight="1" x14ac:dyDescent="0.15">
      <c r="A24" s="58"/>
      <c r="B24" s="779" t="s">
        <v>953</v>
      </c>
      <c r="C24" s="780"/>
      <c r="D24" s="780"/>
      <c r="E24" s="780"/>
      <c r="F24" s="780"/>
      <c r="G24" s="780"/>
      <c r="H24" s="780"/>
      <c r="I24" s="780"/>
      <c r="J24" s="780"/>
      <c r="K24" s="780"/>
      <c r="L24" s="59"/>
      <c r="M24" s="169"/>
      <c r="N24" s="779" t="s">
        <v>954</v>
      </c>
      <c r="O24" s="780"/>
      <c r="P24" s="780"/>
      <c r="Q24" s="780"/>
      <c r="R24" s="780"/>
      <c r="S24" s="780"/>
      <c r="T24" s="780"/>
      <c r="U24" s="780"/>
      <c r="V24" s="780"/>
      <c r="W24" s="780"/>
      <c r="X24" s="59"/>
    </row>
    <row r="25" spans="1:26" s="64" customFormat="1" ht="24" customHeight="1" x14ac:dyDescent="0.15">
      <c r="A25" s="740"/>
      <c r="B25" s="741"/>
      <c r="C25" s="741"/>
      <c r="D25" s="741"/>
      <c r="E25" s="741"/>
      <c r="F25" s="741"/>
      <c r="G25" s="741"/>
      <c r="H25" s="741"/>
      <c r="I25" s="741"/>
      <c r="J25" s="741"/>
      <c r="K25" s="741"/>
      <c r="L25" s="742"/>
      <c r="M25" s="749"/>
      <c r="N25" s="750"/>
      <c r="O25" s="750"/>
      <c r="P25" s="750"/>
      <c r="Q25" s="750"/>
      <c r="R25" s="750"/>
      <c r="S25" s="750"/>
      <c r="T25" s="750"/>
      <c r="U25" s="750"/>
      <c r="V25" s="750"/>
      <c r="W25" s="750"/>
      <c r="X25" s="751"/>
    </row>
    <row r="26" spans="1:26" s="64" customFormat="1" ht="24" customHeight="1" x14ac:dyDescent="0.15">
      <c r="A26" s="743"/>
      <c r="B26" s="744"/>
      <c r="C26" s="744"/>
      <c r="D26" s="744"/>
      <c r="E26" s="744"/>
      <c r="F26" s="744"/>
      <c r="G26" s="744"/>
      <c r="H26" s="744"/>
      <c r="I26" s="744"/>
      <c r="J26" s="744"/>
      <c r="K26" s="744"/>
      <c r="L26" s="745"/>
      <c r="M26" s="752"/>
      <c r="N26" s="752"/>
      <c r="O26" s="752"/>
      <c r="P26" s="752"/>
      <c r="Q26" s="752"/>
      <c r="R26" s="752"/>
      <c r="S26" s="752"/>
      <c r="T26" s="752"/>
      <c r="U26" s="752"/>
      <c r="V26" s="752"/>
      <c r="W26" s="752"/>
      <c r="X26" s="753"/>
    </row>
    <row r="27" spans="1:26" s="64" customFormat="1" ht="24" customHeight="1" x14ac:dyDescent="0.15">
      <c r="A27" s="743"/>
      <c r="B27" s="744"/>
      <c r="C27" s="744"/>
      <c r="D27" s="744"/>
      <c r="E27" s="744"/>
      <c r="F27" s="744"/>
      <c r="G27" s="744"/>
      <c r="H27" s="744"/>
      <c r="I27" s="744"/>
      <c r="J27" s="744"/>
      <c r="K27" s="744"/>
      <c r="L27" s="745"/>
      <c r="M27" s="752"/>
      <c r="N27" s="752"/>
      <c r="O27" s="752"/>
      <c r="P27" s="752"/>
      <c r="Q27" s="752"/>
      <c r="R27" s="752"/>
      <c r="S27" s="752"/>
      <c r="T27" s="752"/>
      <c r="U27" s="752"/>
      <c r="V27" s="752"/>
      <c r="W27" s="752"/>
      <c r="X27" s="753"/>
    </row>
    <row r="28" spans="1:26" s="64" customFormat="1" ht="24" customHeight="1" x14ac:dyDescent="0.15">
      <c r="A28" s="743"/>
      <c r="B28" s="744"/>
      <c r="C28" s="744"/>
      <c r="D28" s="744"/>
      <c r="E28" s="744"/>
      <c r="F28" s="744"/>
      <c r="G28" s="744"/>
      <c r="H28" s="744"/>
      <c r="I28" s="744"/>
      <c r="J28" s="744"/>
      <c r="K28" s="744"/>
      <c r="L28" s="745"/>
      <c r="M28" s="752"/>
      <c r="N28" s="752"/>
      <c r="O28" s="752"/>
      <c r="P28" s="752"/>
      <c r="Q28" s="752"/>
      <c r="R28" s="752"/>
      <c r="S28" s="752"/>
      <c r="T28" s="752"/>
      <c r="U28" s="752"/>
      <c r="V28" s="752"/>
      <c r="W28" s="752"/>
      <c r="X28" s="753"/>
    </row>
    <row r="29" spans="1:26" s="64" customFormat="1" ht="24" customHeight="1" x14ac:dyDescent="0.15">
      <c r="A29" s="743"/>
      <c r="B29" s="744"/>
      <c r="C29" s="744"/>
      <c r="D29" s="744"/>
      <c r="E29" s="744"/>
      <c r="F29" s="744"/>
      <c r="G29" s="744"/>
      <c r="H29" s="744"/>
      <c r="I29" s="744"/>
      <c r="J29" s="744"/>
      <c r="K29" s="744"/>
      <c r="L29" s="745"/>
      <c r="M29" s="752"/>
      <c r="N29" s="752"/>
      <c r="O29" s="752"/>
      <c r="P29" s="752"/>
      <c r="Q29" s="752"/>
      <c r="R29" s="752"/>
      <c r="S29" s="752"/>
      <c r="T29" s="752"/>
      <c r="U29" s="752"/>
      <c r="V29" s="752"/>
      <c r="W29" s="752"/>
      <c r="X29" s="753"/>
    </row>
    <row r="30" spans="1:26" s="64" customFormat="1" ht="24" customHeight="1" x14ac:dyDescent="0.15">
      <c r="A30" s="743"/>
      <c r="B30" s="744"/>
      <c r="C30" s="744"/>
      <c r="D30" s="744"/>
      <c r="E30" s="744"/>
      <c r="F30" s="744"/>
      <c r="G30" s="744"/>
      <c r="H30" s="744"/>
      <c r="I30" s="744"/>
      <c r="J30" s="744"/>
      <c r="K30" s="744"/>
      <c r="L30" s="745"/>
      <c r="M30" s="752"/>
      <c r="N30" s="752"/>
      <c r="O30" s="752"/>
      <c r="P30" s="752"/>
      <c r="Q30" s="752"/>
      <c r="R30" s="752"/>
      <c r="S30" s="752"/>
      <c r="T30" s="752"/>
      <c r="U30" s="752"/>
      <c r="V30" s="752"/>
      <c r="W30" s="752"/>
      <c r="X30" s="753"/>
    </row>
    <row r="31" spans="1:26" s="64" customFormat="1" ht="24" customHeight="1" x14ac:dyDescent="0.15">
      <c r="A31" s="743"/>
      <c r="B31" s="744"/>
      <c r="C31" s="744"/>
      <c r="D31" s="744"/>
      <c r="E31" s="744"/>
      <c r="F31" s="744"/>
      <c r="G31" s="744"/>
      <c r="H31" s="744"/>
      <c r="I31" s="744"/>
      <c r="J31" s="744"/>
      <c r="K31" s="744"/>
      <c r="L31" s="745"/>
      <c r="M31" s="752"/>
      <c r="N31" s="752"/>
      <c r="O31" s="752"/>
      <c r="P31" s="752"/>
      <c r="Q31" s="752"/>
      <c r="R31" s="752"/>
      <c r="S31" s="752"/>
      <c r="T31" s="752"/>
      <c r="U31" s="752"/>
      <c r="V31" s="752"/>
      <c r="W31" s="752"/>
      <c r="X31" s="753"/>
    </row>
    <row r="32" spans="1:26" s="64" customFormat="1" ht="24" customHeight="1" x14ac:dyDescent="0.15">
      <c r="A32" s="743"/>
      <c r="B32" s="744"/>
      <c r="C32" s="744"/>
      <c r="D32" s="744"/>
      <c r="E32" s="744"/>
      <c r="F32" s="744"/>
      <c r="G32" s="744"/>
      <c r="H32" s="744"/>
      <c r="I32" s="744"/>
      <c r="J32" s="744"/>
      <c r="K32" s="744"/>
      <c r="L32" s="745"/>
      <c r="M32" s="752"/>
      <c r="N32" s="752"/>
      <c r="O32" s="752"/>
      <c r="P32" s="752"/>
      <c r="Q32" s="752"/>
      <c r="R32" s="752"/>
      <c r="S32" s="752"/>
      <c r="T32" s="752"/>
      <c r="U32" s="752"/>
      <c r="V32" s="752"/>
      <c r="W32" s="752"/>
      <c r="X32" s="753"/>
    </row>
    <row r="33" spans="1:24" s="64" customFormat="1" ht="24" customHeight="1" x14ac:dyDescent="0.15">
      <c r="A33" s="743"/>
      <c r="B33" s="744"/>
      <c r="C33" s="744"/>
      <c r="D33" s="744"/>
      <c r="E33" s="744"/>
      <c r="F33" s="744"/>
      <c r="G33" s="744"/>
      <c r="H33" s="744"/>
      <c r="I33" s="744"/>
      <c r="J33" s="744"/>
      <c r="K33" s="744"/>
      <c r="L33" s="745"/>
      <c r="M33" s="752"/>
      <c r="N33" s="752"/>
      <c r="O33" s="752"/>
      <c r="P33" s="752"/>
      <c r="Q33" s="752"/>
      <c r="R33" s="752"/>
      <c r="S33" s="752"/>
      <c r="T33" s="752"/>
      <c r="U33" s="752"/>
      <c r="V33" s="752"/>
      <c r="W33" s="752"/>
      <c r="X33" s="753"/>
    </row>
    <row r="34" spans="1:24" s="64" customFormat="1" ht="19.5" customHeight="1" x14ac:dyDescent="0.15">
      <c r="A34" s="746"/>
      <c r="B34" s="747"/>
      <c r="C34" s="747"/>
      <c r="D34" s="747"/>
      <c r="E34" s="747"/>
      <c r="F34" s="747"/>
      <c r="G34" s="747"/>
      <c r="H34" s="747"/>
      <c r="I34" s="747"/>
      <c r="J34" s="747"/>
      <c r="K34" s="747"/>
      <c r="L34" s="748"/>
      <c r="M34" s="754"/>
      <c r="N34" s="754"/>
      <c r="O34" s="754"/>
      <c r="P34" s="754"/>
      <c r="Q34" s="754"/>
      <c r="R34" s="754"/>
      <c r="S34" s="754"/>
      <c r="T34" s="754"/>
      <c r="U34" s="754"/>
      <c r="V34" s="754"/>
      <c r="W34" s="754"/>
      <c r="X34" s="755"/>
    </row>
    <row r="35" spans="1:24" s="64" customFormat="1" ht="19.5" customHeight="1" x14ac:dyDescent="0.15">
      <c r="A35" s="60"/>
      <c r="B35" s="781" t="s">
        <v>955</v>
      </c>
      <c r="C35" s="781"/>
      <c r="D35" s="781"/>
      <c r="E35" s="781"/>
      <c r="F35" s="781"/>
      <c r="G35" s="781"/>
      <c r="H35" s="781"/>
      <c r="I35" s="781"/>
      <c r="J35" s="781"/>
      <c r="K35" s="781"/>
      <c r="L35" s="61"/>
      <c r="M35" s="783" t="s">
        <v>956</v>
      </c>
      <c r="N35" s="786" t="s">
        <v>957</v>
      </c>
      <c r="O35" s="787"/>
      <c r="P35" s="787"/>
      <c r="Q35" s="788"/>
      <c r="R35" s="789" t="s">
        <v>958</v>
      </c>
      <c r="S35" s="787"/>
      <c r="T35" s="788"/>
      <c r="U35" s="789" t="s">
        <v>959</v>
      </c>
      <c r="V35" s="787"/>
      <c r="W35" s="787"/>
      <c r="X35" s="790"/>
    </row>
    <row r="36" spans="1:24" s="64" customFormat="1" ht="18" customHeight="1" x14ac:dyDescent="0.15">
      <c r="A36" s="62"/>
      <c r="B36" s="782"/>
      <c r="C36" s="782"/>
      <c r="D36" s="782"/>
      <c r="E36" s="782"/>
      <c r="F36" s="782"/>
      <c r="G36" s="782"/>
      <c r="H36" s="782"/>
      <c r="I36" s="782"/>
      <c r="J36" s="782"/>
      <c r="K36" s="782"/>
      <c r="L36" s="63"/>
      <c r="M36" s="784"/>
      <c r="N36" s="791"/>
      <c r="O36" s="792"/>
      <c r="P36" s="792"/>
      <c r="Q36" s="793"/>
      <c r="R36" s="794"/>
      <c r="S36" s="792"/>
      <c r="T36" s="793"/>
      <c r="U36" s="795"/>
      <c r="V36" s="792"/>
      <c r="W36" s="792"/>
      <c r="X36" s="796"/>
    </row>
    <row r="37" spans="1:24" s="64" customFormat="1" ht="18" customHeight="1" x14ac:dyDescent="0.15">
      <c r="A37" s="797"/>
      <c r="B37" s="798"/>
      <c r="C37" s="798"/>
      <c r="D37" s="798"/>
      <c r="E37" s="798"/>
      <c r="F37" s="798"/>
      <c r="G37" s="798"/>
      <c r="H37" s="798"/>
      <c r="I37" s="798"/>
      <c r="J37" s="798"/>
      <c r="K37" s="798"/>
      <c r="L37" s="799"/>
      <c r="M37" s="784"/>
      <c r="N37" s="803"/>
      <c r="O37" s="804"/>
      <c r="P37" s="804"/>
      <c r="Q37" s="805"/>
      <c r="R37" s="806"/>
      <c r="S37" s="804"/>
      <c r="T37" s="805"/>
      <c r="U37" s="806"/>
      <c r="V37" s="804"/>
      <c r="W37" s="804"/>
      <c r="X37" s="807"/>
    </row>
    <row r="38" spans="1:24" s="64" customFormat="1" ht="18" customHeight="1" x14ac:dyDescent="0.15">
      <c r="A38" s="797"/>
      <c r="B38" s="798"/>
      <c r="C38" s="798"/>
      <c r="D38" s="798"/>
      <c r="E38" s="798"/>
      <c r="F38" s="798"/>
      <c r="G38" s="798"/>
      <c r="H38" s="798"/>
      <c r="I38" s="798"/>
      <c r="J38" s="798"/>
      <c r="K38" s="798"/>
      <c r="L38" s="799"/>
      <c r="M38" s="784"/>
      <c r="N38" s="803"/>
      <c r="O38" s="804"/>
      <c r="P38" s="804"/>
      <c r="Q38" s="805"/>
      <c r="R38" s="806"/>
      <c r="S38" s="804"/>
      <c r="T38" s="805"/>
      <c r="U38" s="806"/>
      <c r="V38" s="804"/>
      <c r="W38" s="804"/>
      <c r="X38" s="807"/>
    </row>
    <row r="39" spans="1:24" s="64" customFormat="1" ht="18" customHeight="1" x14ac:dyDescent="0.15">
      <c r="A39" s="797"/>
      <c r="B39" s="798"/>
      <c r="C39" s="798"/>
      <c r="D39" s="798"/>
      <c r="E39" s="798"/>
      <c r="F39" s="798"/>
      <c r="G39" s="798"/>
      <c r="H39" s="798"/>
      <c r="I39" s="798"/>
      <c r="J39" s="798"/>
      <c r="K39" s="798"/>
      <c r="L39" s="799"/>
      <c r="M39" s="784"/>
      <c r="N39" s="803"/>
      <c r="O39" s="804"/>
      <c r="P39" s="804"/>
      <c r="Q39" s="805"/>
      <c r="R39" s="806"/>
      <c r="S39" s="804"/>
      <c r="T39" s="805"/>
      <c r="U39" s="806"/>
      <c r="V39" s="804"/>
      <c r="W39" s="804"/>
      <c r="X39" s="807"/>
    </row>
    <row r="40" spans="1:24" s="64" customFormat="1" ht="18" customHeight="1" x14ac:dyDescent="0.15">
      <c r="A40" s="797"/>
      <c r="B40" s="798"/>
      <c r="C40" s="798"/>
      <c r="D40" s="798"/>
      <c r="E40" s="798"/>
      <c r="F40" s="798"/>
      <c r="G40" s="798"/>
      <c r="H40" s="798"/>
      <c r="I40" s="798"/>
      <c r="J40" s="798"/>
      <c r="K40" s="798"/>
      <c r="L40" s="799"/>
      <c r="M40" s="784"/>
      <c r="N40" s="803"/>
      <c r="O40" s="804"/>
      <c r="P40" s="804"/>
      <c r="Q40" s="805"/>
      <c r="R40" s="806"/>
      <c r="S40" s="804"/>
      <c r="T40" s="805"/>
      <c r="U40" s="806"/>
      <c r="V40" s="804"/>
      <c r="W40" s="804"/>
      <c r="X40" s="807"/>
    </row>
    <row r="41" spans="1:24" s="64" customFormat="1" ht="18" customHeight="1" thickBot="1" x14ac:dyDescent="0.2">
      <c r="A41" s="800"/>
      <c r="B41" s="801"/>
      <c r="C41" s="801"/>
      <c r="D41" s="801"/>
      <c r="E41" s="801"/>
      <c r="F41" s="801"/>
      <c r="G41" s="801"/>
      <c r="H41" s="801"/>
      <c r="I41" s="801"/>
      <c r="J41" s="801"/>
      <c r="K41" s="801"/>
      <c r="L41" s="802"/>
      <c r="M41" s="785"/>
      <c r="N41" s="808"/>
      <c r="O41" s="809"/>
      <c r="P41" s="809"/>
      <c r="Q41" s="810"/>
      <c r="R41" s="811"/>
      <c r="S41" s="809"/>
      <c r="T41" s="810"/>
      <c r="U41" s="811"/>
      <c r="V41" s="809"/>
      <c r="W41" s="809"/>
      <c r="X41" s="812"/>
    </row>
  </sheetData>
  <sheetProtection algorithmName="SHA-512" hashValue="o2sboj6qJZxrqEY35YzaAxUdxzLd79su53qeJl22qnlwMULgjCO+/TcJbLI0ofYymq4T7OgTT4wK+7WCurWtIg==" saltValue="S3l2WvOkGJKuHQUZ6P9cQw==" spinCount="100000" sheet="1" objects="1" scenarios="1"/>
  <mergeCells count="86">
    <mergeCell ref="R38:T38"/>
    <mergeCell ref="U38:X38"/>
    <mergeCell ref="N40:Q40"/>
    <mergeCell ref="R40:T40"/>
    <mergeCell ref="U40:X40"/>
    <mergeCell ref="N39:Q39"/>
    <mergeCell ref="R39:T39"/>
    <mergeCell ref="U39:X39"/>
    <mergeCell ref="B35:K36"/>
    <mergeCell ref="M35:M41"/>
    <mergeCell ref="N35:Q35"/>
    <mergeCell ref="R35:T35"/>
    <mergeCell ref="U35:X35"/>
    <mergeCell ref="N36:Q36"/>
    <mergeCell ref="R36:T36"/>
    <mergeCell ref="U36:X36"/>
    <mergeCell ref="A37:L41"/>
    <mergeCell ref="N37:Q37"/>
    <mergeCell ref="R37:T37"/>
    <mergeCell ref="U37:X37"/>
    <mergeCell ref="N38:Q38"/>
    <mergeCell ref="N41:Q41"/>
    <mergeCell ref="R41:T41"/>
    <mergeCell ref="U41:X41"/>
    <mergeCell ref="A25:L34"/>
    <mergeCell ref="M25:X34"/>
    <mergeCell ref="W12:X12"/>
    <mergeCell ref="A13:X13"/>
    <mergeCell ref="A14:L14"/>
    <mergeCell ref="M14:X14"/>
    <mergeCell ref="A15:L22"/>
    <mergeCell ref="M15:X22"/>
    <mergeCell ref="A23:X23"/>
    <mergeCell ref="B24:K24"/>
    <mergeCell ref="N24:W24"/>
    <mergeCell ref="W11:X11"/>
    <mergeCell ref="S7:X7"/>
    <mergeCell ref="C8:I8"/>
    <mergeCell ref="J8:K8"/>
    <mergeCell ref="M8:N9"/>
    <mergeCell ref="O8:P9"/>
    <mergeCell ref="Q8:R9"/>
    <mergeCell ref="S8:T9"/>
    <mergeCell ref="U8:V9"/>
    <mergeCell ref="W8:X9"/>
    <mergeCell ref="C9:I9"/>
    <mergeCell ref="A10:P10"/>
    <mergeCell ref="Q10:V10"/>
    <mergeCell ref="A11:F11"/>
    <mergeCell ref="G11:H11"/>
    <mergeCell ref="W10:X10"/>
    <mergeCell ref="M5:O6"/>
    <mergeCell ref="Q5:S6"/>
    <mergeCell ref="P5:P6"/>
    <mergeCell ref="M4:X4"/>
    <mergeCell ref="C6:I6"/>
    <mergeCell ref="J6:K6"/>
    <mergeCell ref="U5:W6"/>
    <mergeCell ref="T5:T6"/>
    <mergeCell ref="X5:X6"/>
    <mergeCell ref="L5:L8"/>
    <mergeCell ref="M7:R7"/>
    <mergeCell ref="A4:A9"/>
    <mergeCell ref="C4:I4"/>
    <mergeCell ref="J4:K4"/>
    <mergeCell ref="C7:I7"/>
    <mergeCell ref="J7:K7"/>
    <mergeCell ref="J9:K9"/>
    <mergeCell ref="C5:I5"/>
    <mergeCell ref="J5:K5"/>
    <mergeCell ref="A1:X1"/>
    <mergeCell ref="A2:A3"/>
    <mergeCell ref="B2:C2"/>
    <mergeCell ref="D2:P2"/>
    <mergeCell ref="Q2:U2"/>
    <mergeCell ref="V2:X2"/>
    <mergeCell ref="B3:P3"/>
    <mergeCell ref="Q3:X3"/>
    <mergeCell ref="I11:N11"/>
    <mergeCell ref="O11:P11"/>
    <mergeCell ref="Q11:V11"/>
    <mergeCell ref="A12:F12"/>
    <mergeCell ref="G12:H12"/>
    <mergeCell ref="I12:N12"/>
    <mergeCell ref="O12:P12"/>
    <mergeCell ref="Q12:V12"/>
  </mergeCells>
  <phoneticPr fontId="1"/>
  <dataValidations count="3">
    <dataValidation type="textLength" operator="equal" allowBlank="1" showInputMessage="1" showErrorMessage="1" sqref="M8:X9 G11:G12 W10:W12 O11:O12" xr:uid="{00000000-0002-0000-0200-000000000000}">
      <formula1>1</formula1>
    </dataValidation>
    <dataValidation type="textLength" operator="lessThanOrEqual" allowBlank="1" showInputMessage="1" showErrorMessage="1" error="325文字以下で入力してください。" sqref="A15:X22" xr:uid="{00000000-0002-0000-0200-000001000000}">
      <formula1>325</formula1>
    </dataValidation>
    <dataValidation type="textLength" operator="lessThanOrEqual" allowBlank="1" showInputMessage="1" showErrorMessage="1" error="401文字以下で入力してください。" sqref="A25:X34" xr:uid="{00000000-0002-0000-0200-000002000000}">
      <formula1>401</formula1>
    </dataValidation>
  </dataValidation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69"/>
  <sheetViews>
    <sheetView topLeftCell="C1" workbookViewId="0">
      <selection activeCell="K1" sqref="K1"/>
    </sheetView>
  </sheetViews>
  <sheetFormatPr defaultRowHeight="13.5" x14ac:dyDescent="0.15"/>
  <cols>
    <col min="1" max="1" width="9" style="13"/>
    <col min="2" max="2" width="10.75" style="13" customWidth="1"/>
    <col min="3" max="3" width="6.125" style="13" customWidth="1"/>
    <col min="4" max="4" width="9" style="13" bestFit="1" customWidth="1"/>
    <col min="5" max="8" width="9" style="13"/>
    <col min="9" max="9" width="8.75" style="13" customWidth="1"/>
    <col min="10" max="10" width="23.625" style="13" bestFit="1" customWidth="1"/>
    <col min="11" max="11" width="11.75" style="13" customWidth="1"/>
    <col min="12" max="12" width="38.25" style="13" bestFit="1" customWidth="1"/>
    <col min="13" max="13" width="14.25" style="13" customWidth="1"/>
    <col min="14" max="14" width="28.625" style="13" customWidth="1"/>
    <col min="15" max="15" width="9" style="13"/>
    <col min="16" max="16" width="16" style="13" customWidth="1"/>
    <col min="17" max="16384" width="9" style="13"/>
  </cols>
  <sheetData>
    <row r="1" spans="1:16" x14ac:dyDescent="0.15">
      <c r="A1" s="33" t="s">
        <v>579</v>
      </c>
      <c r="B1" s="34" t="s">
        <v>578</v>
      </c>
      <c r="C1" s="35" t="s">
        <v>576</v>
      </c>
      <c r="D1" s="36" t="s">
        <v>577</v>
      </c>
      <c r="E1" s="33" t="s">
        <v>574</v>
      </c>
      <c r="F1" s="37" t="s">
        <v>575</v>
      </c>
      <c r="G1" s="37" t="s">
        <v>848</v>
      </c>
      <c r="H1" s="37" t="s">
        <v>849</v>
      </c>
      <c r="I1" s="38" t="s">
        <v>581</v>
      </c>
      <c r="J1" s="39" t="s">
        <v>580</v>
      </c>
      <c r="K1" s="33" t="s">
        <v>582</v>
      </c>
      <c r="L1" s="37" t="s">
        <v>585</v>
      </c>
      <c r="M1" s="40" t="s">
        <v>583</v>
      </c>
      <c r="N1" s="39" t="s">
        <v>586</v>
      </c>
      <c r="O1" s="41" t="s">
        <v>584</v>
      </c>
      <c r="P1" s="37" t="s">
        <v>587</v>
      </c>
    </row>
    <row r="2" spans="1:16" x14ac:dyDescent="0.15">
      <c r="A2" s="42" t="s">
        <v>811</v>
      </c>
      <c r="B2" s="43" t="s">
        <v>283</v>
      </c>
      <c r="C2" s="42" t="s">
        <v>162</v>
      </c>
      <c r="D2" s="43" t="s">
        <v>114</v>
      </c>
      <c r="E2" s="42" t="s">
        <v>855</v>
      </c>
      <c r="F2" s="44" t="s">
        <v>378</v>
      </c>
      <c r="G2" s="42" t="s">
        <v>282</v>
      </c>
      <c r="H2" s="42" t="s">
        <v>281</v>
      </c>
      <c r="I2" s="54">
        <v>1</v>
      </c>
      <c r="J2" s="42" t="s">
        <v>262</v>
      </c>
      <c r="K2" s="42" t="s">
        <v>210</v>
      </c>
      <c r="L2" s="42" t="s">
        <v>211</v>
      </c>
      <c r="M2" s="45" t="s">
        <v>210</v>
      </c>
      <c r="N2" s="42" t="s">
        <v>248</v>
      </c>
      <c r="O2" s="45"/>
      <c r="P2" s="42" t="s">
        <v>270</v>
      </c>
    </row>
    <row r="3" spans="1:16" x14ac:dyDescent="0.15">
      <c r="A3" s="42" t="s">
        <v>812</v>
      </c>
      <c r="B3" s="43" t="s">
        <v>284</v>
      </c>
      <c r="C3" s="42" t="s">
        <v>163</v>
      </c>
      <c r="D3" s="43" t="s">
        <v>115</v>
      </c>
      <c r="E3" s="42" t="s">
        <v>856</v>
      </c>
      <c r="F3" s="44" t="s">
        <v>377</v>
      </c>
      <c r="G3" s="42"/>
      <c r="H3" s="42"/>
      <c r="I3" s="54">
        <v>2</v>
      </c>
      <c r="J3" s="42" t="s">
        <v>263</v>
      </c>
      <c r="K3" s="42" t="s">
        <v>213</v>
      </c>
      <c r="L3" s="42" t="s">
        <v>212</v>
      </c>
      <c r="M3" s="45" t="s">
        <v>163</v>
      </c>
      <c r="N3" s="42" t="s">
        <v>247</v>
      </c>
      <c r="O3" s="45"/>
      <c r="P3" s="42" t="s">
        <v>271</v>
      </c>
    </row>
    <row r="4" spans="1:16" x14ac:dyDescent="0.15">
      <c r="A4" s="42" t="s">
        <v>813</v>
      </c>
      <c r="B4" s="43" t="s">
        <v>285</v>
      </c>
      <c r="C4" s="42" t="s">
        <v>164</v>
      </c>
      <c r="D4" s="43" t="s">
        <v>116</v>
      </c>
      <c r="E4" s="42" t="s">
        <v>858</v>
      </c>
      <c r="F4" s="44" t="s">
        <v>859</v>
      </c>
      <c r="G4" s="42"/>
      <c r="H4" s="42"/>
      <c r="I4" s="54">
        <v>3</v>
      </c>
      <c r="J4" s="42" t="s">
        <v>264</v>
      </c>
      <c r="K4" s="42" t="s">
        <v>216</v>
      </c>
      <c r="L4" s="42" t="s">
        <v>214</v>
      </c>
      <c r="M4" s="45" t="s">
        <v>171</v>
      </c>
      <c r="N4" s="42" t="s">
        <v>249</v>
      </c>
      <c r="O4" s="45"/>
      <c r="P4" s="42" t="s">
        <v>272</v>
      </c>
    </row>
    <row r="5" spans="1:16" x14ac:dyDescent="0.15">
      <c r="A5" s="42" t="s">
        <v>814</v>
      </c>
      <c r="B5" s="43" t="s">
        <v>286</v>
      </c>
      <c r="C5" s="42" t="s">
        <v>165</v>
      </c>
      <c r="D5" s="43" t="s">
        <v>117</v>
      </c>
      <c r="E5" s="42" t="s">
        <v>860</v>
      </c>
      <c r="F5" s="44" t="s">
        <v>376</v>
      </c>
      <c r="G5" s="42"/>
      <c r="H5" s="42"/>
      <c r="I5" s="54">
        <v>4</v>
      </c>
      <c r="J5" s="42" t="s">
        <v>265</v>
      </c>
      <c r="K5" s="42" t="s">
        <v>217</v>
      </c>
      <c r="L5" s="42" t="s">
        <v>215</v>
      </c>
      <c r="M5" s="45" t="s">
        <v>172</v>
      </c>
      <c r="N5" s="42" t="s">
        <v>250</v>
      </c>
      <c r="O5" s="45"/>
      <c r="P5" s="42" t="s">
        <v>273</v>
      </c>
    </row>
    <row r="6" spans="1:16" x14ac:dyDescent="0.15">
      <c r="A6" s="42" t="s">
        <v>815</v>
      </c>
      <c r="B6" s="43" t="s">
        <v>287</v>
      </c>
      <c r="C6" s="42" t="s">
        <v>166</v>
      </c>
      <c r="D6" s="43" t="s">
        <v>118</v>
      </c>
      <c r="E6" s="42" t="s">
        <v>590</v>
      </c>
      <c r="F6" s="44" t="s">
        <v>375</v>
      </c>
      <c r="G6" s="42"/>
      <c r="H6" s="42"/>
      <c r="I6" s="54">
        <v>5</v>
      </c>
      <c r="J6" s="42" t="s">
        <v>266</v>
      </c>
      <c r="K6" s="42" t="s">
        <v>219</v>
      </c>
      <c r="L6" s="42" t="s">
        <v>218</v>
      </c>
      <c r="M6" s="45" t="s">
        <v>173</v>
      </c>
      <c r="N6" s="42" t="s">
        <v>251</v>
      </c>
      <c r="O6" s="45"/>
      <c r="P6" s="42" t="s">
        <v>274</v>
      </c>
    </row>
    <row r="7" spans="1:16" x14ac:dyDescent="0.15">
      <c r="A7" s="42" t="s">
        <v>816</v>
      </c>
      <c r="B7" s="43" t="s">
        <v>288</v>
      </c>
      <c r="C7" s="42" t="s">
        <v>167</v>
      </c>
      <c r="D7" s="43" t="s">
        <v>119</v>
      </c>
      <c r="E7" s="42" t="s">
        <v>861</v>
      </c>
      <c r="F7" s="44" t="s">
        <v>374</v>
      </c>
      <c r="G7" s="42"/>
      <c r="H7" s="42"/>
      <c r="I7" s="54">
        <v>6</v>
      </c>
      <c r="J7" s="42" t="s">
        <v>267</v>
      </c>
      <c r="K7" s="42" t="s">
        <v>220</v>
      </c>
      <c r="L7" s="42" t="s">
        <v>234</v>
      </c>
      <c r="M7" s="45" t="s">
        <v>174</v>
      </c>
      <c r="N7" s="42" t="s">
        <v>252</v>
      </c>
      <c r="O7" s="45"/>
      <c r="P7" s="42" t="s">
        <v>275</v>
      </c>
    </row>
    <row r="8" spans="1:16" x14ac:dyDescent="0.15">
      <c r="A8" s="42" t="s">
        <v>817</v>
      </c>
      <c r="B8" s="43" t="s">
        <v>289</v>
      </c>
      <c r="C8" s="42" t="s">
        <v>168</v>
      </c>
      <c r="D8" s="43" t="s">
        <v>120</v>
      </c>
      <c r="E8" s="42" t="s">
        <v>862</v>
      </c>
      <c r="F8" s="44" t="s">
        <v>373</v>
      </c>
      <c r="G8" s="42"/>
      <c r="H8" s="42"/>
      <c r="I8" s="54">
        <v>7</v>
      </c>
      <c r="J8" s="42" t="s">
        <v>268</v>
      </c>
      <c r="K8" s="42" t="s">
        <v>221</v>
      </c>
      <c r="L8" s="42" t="s">
        <v>235</v>
      </c>
      <c r="M8" s="45" t="s">
        <v>175</v>
      </c>
      <c r="N8" s="42" t="s">
        <v>253</v>
      </c>
      <c r="O8" s="45"/>
      <c r="P8" s="42" t="s">
        <v>276</v>
      </c>
    </row>
    <row r="9" spans="1:16" x14ac:dyDescent="0.15">
      <c r="A9" s="42" t="s">
        <v>818</v>
      </c>
      <c r="B9" s="43" t="s">
        <v>291</v>
      </c>
      <c r="C9" s="42" t="s">
        <v>290</v>
      </c>
      <c r="D9" s="43" t="s">
        <v>121</v>
      </c>
      <c r="E9" s="42" t="s">
        <v>591</v>
      </c>
      <c r="F9" s="44" t="s">
        <v>372</v>
      </c>
      <c r="G9" s="42"/>
      <c r="H9" s="42"/>
      <c r="I9" s="54">
        <v>8</v>
      </c>
      <c r="J9" s="42" t="s">
        <v>269</v>
      </c>
      <c r="K9" s="42" t="s">
        <v>222</v>
      </c>
      <c r="L9" s="42" t="s">
        <v>236</v>
      </c>
      <c r="M9" s="45" t="s">
        <v>176</v>
      </c>
      <c r="N9" s="42" t="s">
        <v>254</v>
      </c>
      <c r="O9" s="45"/>
      <c r="P9" s="42" t="s">
        <v>277</v>
      </c>
    </row>
    <row r="10" spans="1:16" x14ac:dyDescent="0.15">
      <c r="A10" s="42" t="s">
        <v>819</v>
      </c>
      <c r="B10" s="43" t="s">
        <v>292</v>
      </c>
      <c r="C10" s="42" t="s">
        <v>169</v>
      </c>
      <c r="D10" s="43" t="s">
        <v>122</v>
      </c>
      <c r="E10" s="42" t="s">
        <v>592</v>
      </c>
      <c r="F10" s="44" t="s">
        <v>371</v>
      </c>
      <c r="G10" s="42"/>
      <c r="H10" s="42"/>
      <c r="I10" s="46"/>
      <c r="J10" s="46"/>
      <c r="K10" s="42" t="s">
        <v>223</v>
      </c>
      <c r="L10" s="42" t="s">
        <v>237</v>
      </c>
      <c r="M10" s="45" t="s">
        <v>181</v>
      </c>
      <c r="N10" s="42" t="s">
        <v>255</v>
      </c>
      <c r="O10" s="45"/>
      <c r="P10" s="42" t="s">
        <v>278</v>
      </c>
    </row>
    <row r="11" spans="1:16" x14ac:dyDescent="0.15">
      <c r="A11" s="42" t="s">
        <v>820</v>
      </c>
      <c r="B11" s="43" t="s">
        <v>293</v>
      </c>
      <c r="C11" s="42" t="s">
        <v>170</v>
      </c>
      <c r="D11" s="43" t="s">
        <v>123</v>
      </c>
      <c r="E11" s="42" t="s">
        <v>593</v>
      </c>
      <c r="F11" s="44" t="s">
        <v>370</v>
      </c>
      <c r="G11" s="42"/>
      <c r="H11" s="42"/>
      <c r="I11" s="46"/>
      <c r="J11" s="46"/>
      <c r="K11" s="42" t="s">
        <v>224</v>
      </c>
      <c r="L11" s="42" t="s">
        <v>238</v>
      </c>
      <c r="M11" s="45" t="s">
        <v>182</v>
      </c>
      <c r="N11" s="42" t="s">
        <v>256</v>
      </c>
      <c r="O11" s="45"/>
      <c r="P11" s="42" t="s">
        <v>279</v>
      </c>
    </row>
    <row r="12" spans="1:16" x14ac:dyDescent="0.15">
      <c r="A12" s="42" t="s">
        <v>821</v>
      </c>
      <c r="B12" s="43" t="s">
        <v>294</v>
      </c>
      <c r="C12" s="42" t="s">
        <v>171</v>
      </c>
      <c r="D12" s="43" t="s">
        <v>124</v>
      </c>
      <c r="E12" s="42" t="s">
        <v>594</v>
      </c>
      <c r="F12" s="44" t="s">
        <v>369</v>
      </c>
      <c r="G12" s="42"/>
      <c r="H12" s="42"/>
      <c r="I12" s="46"/>
      <c r="J12" s="46"/>
      <c r="K12" s="42" t="s">
        <v>225</v>
      </c>
      <c r="L12" s="42" t="s">
        <v>239</v>
      </c>
      <c r="M12" s="45" t="s">
        <v>183</v>
      </c>
      <c r="N12" s="42" t="s">
        <v>931</v>
      </c>
      <c r="O12" s="45"/>
      <c r="P12" s="42" t="s">
        <v>280</v>
      </c>
    </row>
    <row r="13" spans="1:16" x14ac:dyDescent="0.15">
      <c r="A13" s="42" t="s">
        <v>822</v>
      </c>
      <c r="B13" s="43" t="s">
        <v>295</v>
      </c>
      <c r="C13" s="42" t="s">
        <v>172</v>
      </c>
      <c r="D13" s="43" t="s">
        <v>125</v>
      </c>
      <c r="E13" s="42" t="s">
        <v>595</v>
      </c>
      <c r="F13" s="44" t="s">
        <v>368</v>
      </c>
      <c r="G13" s="42"/>
      <c r="H13" s="42"/>
      <c r="I13" s="46"/>
      <c r="J13" s="46"/>
      <c r="K13" s="42" t="s">
        <v>226</v>
      </c>
      <c r="L13" s="42" t="s">
        <v>240</v>
      </c>
      <c r="M13" s="45" t="s">
        <v>191</v>
      </c>
      <c r="N13" s="42" t="s">
        <v>257</v>
      </c>
      <c r="O13" s="47" t="s">
        <v>106</v>
      </c>
      <c r="P13" s="46"/>
    </row>
    <row r="14" spans="1:16" x14ac:dyDescent="0.15">
      <c r="A14" s="42" t="s">
        <v>823</v>
      </c>
      <c r="B14" s="43" t="s">
        <v>302</v>
      </c>
      <c r="C14" s="42" t="s">
        <v>173</v>
      </c>
      <c r="D14" s="43" t="s">
        <v>126</v>
      </c>
      <c r="E14" s="42" t="s">
        <v>596</v>
      </c>
      <c r="F14" s="44" t="s">
        <v>367</v>
      </c>
      <c r="G14" s="42"/>
      <c r="H14" s="42"/>
      <c r="I14" s="46"/>
      <c r="J14" s="46"/>
      <c r="K14" s="42" t="s">
        <v>227</v>
      </c>
      <c r="L14" s="42" t="s">
        <v>241</v>
      </c>
      <c r="M14" s="45" t="s">
        <v>201</v>
      </c>
      <c r="N14" s="42" t="s">
        <v>258</v>
      </c>
      <c r="O14" s="46"/>
      <c r="P14" s="46"/>
    </row>
    <row r="15" spans="1:16" x14ac:dyDescent="0.15">
      <c r="A15" s="42" t="s">
        <v>824</v>
      </c>
      <c r="B15" s="43" t="s">
        <v>296</v>
      </c>
      <c r="C15" s="42" t="s">
        <v>174</v>
      </c>
      <c r="D15" s="43" t="s">
        <v>127</v>
      </c>
      <c r="E15" s="42" t="s">
        <v>863</v>
      </c>
      <c r="F15" s="44" t="s">
        <v>366</v>
      </c>
      <c r="G15" s="42"/>
      <c r="H15" s="42"/>
      <c r="I15" s="46"/>
      <c r="J15" s="46"/>
      <c r="K15" s="42" t="s">
        <v>228</v>
      </c>
      <c r="L15" s="42" t="s">
        <v>242</v>
      </c>
      <c r="M15" s="45" t="s">
        <v>230</v>
      </c>
      <c r="N15" s="42" t="s">
        <v>259</v>
      </c>
      <c r="O15" s="46"/>
      <c r="P15" s="46"/>
    </row>
    <row r="16" spans="1:16" x14ac:dyDescent="0.15">
      <c r="A16" s="42" t="s">
        <v>825</v>
      </c>
      <c r="B16" s="43" t="s">
        <v>297</v>
      </c>
      <c r="C16" s="42" t="s">
        <v>175</v>
      </c>
      <c r="D16" s="43" t="s">
        <v>128</v>
      </c>
      <c r="E16" s="42" t="s">
        <v>866</v>
      </c>
      <c r="F16" s="44" t="s">
        <v>365</v>
      </c>
      <c r="G16" s="42"/>
      <c r="H16" s="42"/>
      <c r="I16" s="46"/>
      <c r="J16" s="46"/>
      <c r="K16" s="42" t="s">
        <v>229</v>
      </c>
      <c r="L16" s="42" t="s">
        <v>243</v>
      </c>
      <c r="M16" s="45" t="s">
        <v>232</v>
      </c>
      <c r="N16" s="42" t="s">
        <v>260</v>
      </c>
      <c r="O16" s="46"/>
      <c r="P16" s="46"/>
    </row>
    <row r="17" spans="1:16" x14ac:dyDescent="0.15">
      <c r="A17" s="42" t="s">
        <v>826</v>
      </c>
      <c r="B17" s="43" t="s">
        <v>299</v>
      </c>
      <c r="C17" s="42" t="s">
        <v>176</v>
      </c>
      <c r="D17" s="43" t="s">
        <v>129</v>
      </c>
      <c r="E17" s="42" t="s">
        <v>867</v>
      </c>
      <c r="F17" s="44" t="s">
        <v>364</v>
      </c>
      <c r="G17" s="42"/>
      <c r="H17" s="42"/>
      <c r="I17" s="46"/>
      <c r="J17" s="46"/>
      <c r="K17" s="42" t="s">
        <v>231</v>
      </c>
      <c r="L17" s="42" t="s">
        <v>244</v>
      </c>
      <c r="M17" s="45" t="s">
        <v>208</v>
      </c>
      <c r="N17" s="42" t="s">
        <v>261</v>
      </c>
      <c r="O17" s="46"/>
      <c r="P17" s="46"/>
    </row>
    <row r="18" spans="1:16" x14ac:dyDescent="0.15">
      <c r="A18" s="48" t="s">
        <v>827</v>
      </c>
      <c r="B18" s="49" t="s">
        <v>298</v>
      </c>
      <c r="C18" s="42" t="s">
        <v>177</v>
      </c>
      <c r="D18" s="43" t="s">
        <v>130</v>
      </c>
      <c r="E18" s="42" t="s">
        <v>864</v>
      </c>
      <c r="F18" s="44" t="s">
        <v>363</v>
      </c>
      <c r="G18" s="42"/>
      <c r="H18" s="42"/>
      <c r="I18" s="46"/>
      <c r="J18" s="46"/>
      <c r="K18" s="42" t="s">
        <v>233</v>
      </c>
      <c r="L18" s="42" t="s">
        <v>245</v>
      </c>
      <c r="M18" s="46"/>
      <c r="N18" s="46"/>
      <c r="O18" s="46"/>
      <c r="P18" s="46"/>
    </row>
    <row r="19" spans="1:16" x14ac:dyDescent="0.15">
      <c r="A19" s="42" t="s">
        <v>828</v>
      </c>
      <c r="B19" s="43" t="s">
        <v>800</v>
      </c>
      <c r="C19" s="42" t="s">
        <v>178</v>
      </c>
      <c r="D19" s="43" t="s">
        <v>131</v>
      </c>
      <c r="E19" s="42" t="s">
        <v>865</v>
      </c>
      <c r="F19" s="44" t="s">
        <v>362</v>
      </c>
      <c r="G19" s="42"/>
      <c r="H19" s="42"/>
      <c r="I19" s="46"/>
      <c r="J19" s="46"/>
      <c r="K19" s="42" t="s">
        <v>209</v>
      </c>
      <c r="L19" s="42" t="s">
        <v>246</v>
      </c>
      <c r="M19" s="46"/>
      <c r="N19" s="46"/>
      <c r="O19" s="46"/>
      <c r="P19" s="46"/>
    </row>
    <row r="20" spans="1:16" x14ac:dyDescent="0.15">
      <c r="A20" s="48" t="s">
        <v>829</v>
      </c>
      <c r="B20" s="49" t="s">
        <v>303</v>
      </c>
      <c r="C20" s="42" t="s">
        <v>179</v>
      </c>
      <c r="D20" s="43" t="s">
        <v>132</v>
      </c>
      <c r="E20" s="42" t="s">
        <v>597</v>
      </c>
      <c r="F20" s="44" t="s">
        <v>361</v>
      </c>
      <c r="G20" s="42"/>
      <c r="H20" s="42"/>
      <c r="I20" s="46"/>
      <c r="J20" s="46"/>
      <c r="K20" s="46"/>
      <c r="L20" s="46"/>
      <c r="M20" s="46"/>
      <c r="N20" s="46"/>
      <c r="O20" s="46"/>
      <c r="P20" s="46"/>
    </row>
    <row r="21" spans="1:16" x14ac:dyDescent="0.15">
      <c r="A21" s="42" t="s">
        <v>830</v>
      </c>
      <c r="B21" s="43" t="s">
        <v>301</v>
      </c>
      <c r="C21" s="42" t="s">
        <v>180</v>
      </c>
      <c r="D21" s="43" t="s">
        <v>133</v>
      </c>
      <c r="E21" s="42" t="s">
        <v>598</v>
      </c>
      <c r="F21" s="44" t="s">
        <v>360</v>
      </c>
      <c r="G21" s="42"/>
      <c r="H21" s="42"/>
      <c r="I21" s="46"/>
      <c r="J21" s="46"/>
      <c r="K21" s="46"/>
      <c r="L21" s="46"/>
      <c r="M21" s="46"/>
      <c r="N21" s="46"/>
      <c r="O21" s="46"/>
      <c r="P21" s="46"/>
    </row>
    <row r="22" spans="1:16" x14ac:dyDescent="0.15">
      <c r="A22" s="42" t="s">
        <v>831</v>
      </c>
      <c r="B22" s="43" t="s">
        <v>300</v>
      </c>
      <c r="C22" s="42" t="s">
        <v>181</v>
      </c>
      <c r="D22" s="43" t="s">
        <v>134</v>
      </c>
      <c r="E22" s="42" t="s">
        <v>599</v>
      </c>
      <c r="F22" s="44" t="s">
        <v>359</v>
      </c>
      <c r="G22" s="42"/>
      <c r="H22" s="42"/>
      <c r="K22" s="46"/>
      <c r="L22" s="46"/>
      <c r="M22" s="46"/>
      <c r="N22" s="46"/>
      <c r="O22" s="46"/>
      <c r="P22" s="46"/>
    </row>
    <row r="23" spans="1:16" x14ac:dyDescent="0.15">
      <c r="A23" s="42" t="s">
        <v>832</v>
      </c>
      <c r="B23" s="43" t="s">
        <v>304</v>
      </c>
      <c r="C23" s="42" t="s">
        <v>182</v>
      </c>
      <c r="D23" s="43" t="s">
        <v>135</v>
      </c>
      <c r="E23" s="42" t="s">
        <v>600</v>
      </c>
      <c r="F23" s="44" t="s">
        <v>358</v>
      </c>
      <c r="G23" s="42"/>
      <c r="H23" s="42"/>
      <c r="M23" s="46"/>
      <c r="N23" s="46"/>
      <c r="O23" s="46"/>
      <c r="P23" s="46"/>
    </row>
    <row r="24" spans="1:16" x14ac:dyDescent="0.15">
      <c r="A24" s="42" t="s">
        <v>833</v>
      </c>
      <c r="B24" s="43" t="s">
        <v>305</v>
      </c>
      <c r="C24" s="42" t="s">
        <v>183</v>
      </c>
      <c r="D24" s="43" t="s">
        <v>136</v>
      </c>
      <c r="E24" s="42" t="s">
        <v>601</v>
      </c>
      <c r="F24" s="44" t="s">
        <v>357</v>
      </c>
      <c r="G24" s="42"/>
      <c r="H24" s="42"/>
      <c r="M24" s="46"/>
      <c r="N24" s="46"/>
      <c r="O24" s="46"/>
      <c r="P24" s="46"/>
    </row>
    <row r="25" spans="1:16" x14ac:dyDescent="0.15">
      <c r="A25" s="42" t="s">
        <v>834</v>
      </c>
      <c r="B25" s="43" t="s">
        <v>306</v>
      </c>
      <c r="C25" s="42" t="s">
        <v>184</v>
      </c>
      <c r="D25" s="43" t="s">
        <v>137</v>
      </c>
      <c r="E25" s="42" t="s">
        <v>868</v>
      </c>
      <c r="F25" s="44" t="s">
        <v>356</v>
      </c>
      <c r="G25" s="42"/>
      <c r="H25" s="42"/>
      <c r="M25" s="46"/>
      <c r="N25" s="46"/>
      <c r="O25" s="46"/>
      <c r="P25" s="46"/>
    </row>
    <row r="26" spans="1:16" x14ac:dyDescent="0.15">
      <c r="A26" s="42" t="s">
        <v>835</v>
      </c>
      <c r="B26" s="43" t="s">
        <v>307</v>
      </c>
      <c r="C26" s="42" t="s">
        <v>185</v>
      </c>
      <c r="D26" s="43" t="s">
        <v>138</v>
      </c>
      <c r="E26" s="42" t="s">
        <v>869</v>
      </c>
      <c r="F26" s="44" t="s">
        <v>355</v>
      </c>
      <c r="G26" s="42"/>
      <c r="H26" s="42"/>
      <c r="M26" s="46"/>
      <c r="N26" s="46"/>
      <c r="O26" s="46"/>
      <c r="P26" s="46"/>
    </row>
    <row r="27" spans="1:16" x14ac:dyDescent="0.15">
      <c r="A27" s="42" t="s">
        <v>836</v>
      </c>
      <c r="B27" s="43" t="s">
        <v>801</v>
      </c>
      <c r="C27" s="42" t="s">
        <v>186</v>
      </c>
      <c r="D27" s="43" t="s">
        <v>139</v>
      </c>
      <c r="E27" s="42" t="s">
        <v>870</v>
      </c>
      <c r="F27" s="44" t="s">
        <v>354</v>
      </c>
      <c r="G27" s="42"/>
      <c r="H27" s="42"/>
      <c r="M27" s="46"/>
      <c r="N27" s="46"/>
      <c r="O27" s="46"/>
      <c r="P27" s="46"/>
    </row>
    <row r="28" spans="1:16" x14ac:dyDescent="0.15">
      <c r="A28" s="48" t="s">
        <v>837</v>
      </c>
      <c r="B28" s="49" t="s">
        <v>308</v>
      </c>
      <c r="C28" s="42" t="s">
        <v>187</v>
      </c>
      <c r="D28" s="43" t="s">
        <v>140</v>
      </c>
      <c r="E28" s="42" t="s">
        <v>602</v>
      </c>
      <c r="F28" s="44" t="s">
        <v>353</v>
      </c>
      <c r="G28" s="42"/>
      <c r="H28" s="42"/>
      <c r="M28" s="46"/>
      <c r="N28" s="46"/>
      <c r="O28" s="46"/>
      <c r="P28" s="46"/>
    </row>
    <row r="29" spans="1:16" x14ac:dyDescent="0.15">
      <c r="A29" s="42" t="s">
        <v>838</v>
      </c>
      <c r="B29" s="43" t="s">
        <v>854</v>
      </c>
      <c r="C29" s="42" t="s">
        <v>188</v>
      </c>
      <c r="D29" s="43" t="s">
        <v>141</v>
      </c>
      <c r="E29" s="42" t="s">
        <v>603</v>
      </c>
      <c r="F29" s="44" t="s">
        <v>352</v>
      </c>
      <c r="G29" s="42"/>
      <c r="H29" s="42"/>
      <c r="M29" s="46"/>
      <c r="N29" s="46"/>
      <c r="O29" s="46"/>
      <c r="P29" s="46"/>
    </row>
    <row r="30" spans="1:16" x14ac:dyDescent="0.15">
      <c r="A30" s="42" t="s">
        <v>839</v>
      </c>
      <c r="B30" s="43" t="s">
        <v>309</v>
      </c>
      <c r="C30" s="42" t="s">
        <v>189</v>
      </c>
      <c r="D30" s="43" t="s">
        <v>142</v>
      </c>
      <c r="E30" s="42" t="s">
        <v>604</v>
      </c>
      <c r="F30" s="44" t="s">
        <v>351</v>
      </c>
      <c r="G30" s="42"/>
      <c r="H30" s="42"/>
      <c r="M30" s="46"/>
      <c r="N30" s="46"/>
      <c r="O30" s="46"/>
      <c r="P30" s="46"/>
    </row>
    <row r="31" spans="1:16" x14ac:dyDescent="0.15">
      <c r="A31" s="42" t="s">
        <v>840</v>
      </c>
      <c r="B31" s="43" t="s">
        <v>310</v>
      </c>
      <c r="C31" s="42" t="s">
        <v>190</v>
      </c>
      <c r="D31" s="43" t="s">
        <v>143</v>
      </c>
      <c r="E31" s="42" t="s">
        <v>605</v>
      </c>
      <c r="F31" s="44" t="s">
        <v>350</v>
      </c>
      <c r="G31" s="42"/>
      <c r="H31" s="42"/>
      <c r="M31" s="46"/>
      <c r="N31" s="46"/>
      <c r="O31" s="46"/>
      <c r="P31" s="46"/>
    </row>
    <row r="32" spans="1:16" x14ac:dyDescent="0.15">
      <c r="A32" s="46"/>
      <c r="B32" s="46"/>
      <c r="C32" s="42" t="s">
        <v>191</v>
      </c>
      <c r="D32" s="43" t="s">
        <v>144</v>
      </c>
      <c r="E32" s="42" t="s">
        <v>606</v>
      </c>
      <c r="F32" s="44" t="s">
        <v>349</v>
      </c>
      <c r="G32" s="42"/>
      <c r="H32" s="42"/>
      <c r="M32" s="46"/>
      <c r="N32" s="46"/>
      <c r="O32" s="46"/>
      <c r="P32" s="46"/>
    </row>
    <row r="33" spans="1:16" x14ac:dyDescent="0.15">
      <c r="A33" s="46"/>
      <c r="B33" s="46"/>
      <c r="C33" s="42" t="s">
        <v>192</v>
      </c>
      <c r="D33" s="43" t="s">
        <v>145</v>
      </c>
      <c r="E33" s="42" t="s">
        <v>607</v>
      </c>
      <c r="F33" s="44" t="s">
        <v>348</v>
      </c>
      <c r="G33" s="42"/>
      <c r="H33" s="42"/>
      <c r="M33" s="46"/>
      <c r="N33" s="46"/>
      <c r="O33" s="46"/>
      <c r="P33" s="46"/>
    </row>
    <row r="34" spans="1:16" x14ac:dyDescent="0.15">
      <c r="A34" s="46"/>
      <c r="B34" s="46"/>
      <c r="C34" s="42" t="s">
        <v>193</v>
      </c>
      <c r="D34" s="43" t="s">
        <v>146</v>
      </c>
      <c r="E34" s="42" t="s">
        <v>608</v>
      </c>
      <c r="F34" s="44" t="s">
        <v>347</v>
      </c>
      <c r="G34" s="42"/>
      <c r="H34" s="42"/>
      <c r="M34" s="46"/>
      <c r="N34" s="46"/>
      <c r="O34" s="46"/>
      <c r="P34" s="46"/>
    </row>
    <row r="35" spans="1:16" x14ac:dyDescent="0.15">
      <c r="A35" s="46"/>
      <c r="B35" s="46"/>
      <c r="C35" s="42" t="s">
        <v>194</v>
      </c>
      <c r="D35" s="43" t="s">
        <v>147</v>
      </c>
      <c r="E35" s="42" t="s">
        <v>609</v>
      </c>
      <c r="F35" s="44" t="s">
        <v>346</v>
      </c>
      <c r="G35" s="42"/>
      <c r="H35" s="42"/>
      <c r="M35" s="46"/>
      <c r="N35" s="46"/>
      <c r="O35" s="46"/>
      <c r="P35" s="46"/>
    </row>
    <row r="36" spans="1:16" x14ac:dyDescent="0.15">
      <c r="A36" s="46"/>
      <c r="B36" s="46"/>
      <c r="C36" s="42" t="s">
        <v>195</v>
      </c>
      <c r="D36" s="43" t="s">
        <v>148</v>
      </c>
      <c r="E36" s="42" t="s">
        <v>610</v>
      </c>
      <c r="F36" s="44" t="s">
        <v>345</v>
      </c>
      <c r="G36" s="42"/>
      <c r="H36" s="42"/>
      <c r="M36" s="46"/>
      <c r="N36" s="46"/>
      <c r="O36" s="46"/>
      <c r="P36" s="46"/>
    </row>
    <row r="37" spans="1:16" x14ac:dyDescent="0.15">
      <c r="A37" s="46"/>
      <c r="B37" s="46"/>
      <c r="C37" s="42" t="s">
        <v>196</v>
      </c>
      <c r="D37" s="43" t="s">
        <v>149</v>
      </c>
      <c r="E37" s="42" t="s">
        <v>871</v>
      </c>
      <c r="F37" s="44" t="s">
        <v>344</v>
      </c>
      <c r="G37" s="42"/>
      <c r="H37" s="42"/>
      <c r="M37" s="46"/>
      <c r="N37" s="46"/>
      <c r="O37" s="46"/>
      <c r="P37" s="46"/>
    </row>
    <row r="38" spans="1:16" x14ac:dyDescent="0.15">
      <c r="A38" s="46"/>
      <c r="B38" s="46"/>
      <c r="C38" s="42" t="s">
        <v>197</v>
      </c>
      <c r="D38" s="43" t="s">
        <v>150</v>
      </c>
      <c r="E38" s="42" t="s">
        <v>872</v>
      </c>
      <c r="F38" s="44" t="s">
        <v>343</v>
      </c>
      <c r="G38" s="42"/>
      <c r="H38" s="42"/>
      <c r="M38" s="46"/>
      <c r="N38" s="46"/>
      <c r="O38" s="46"/>
      <c r="P38" s="46"/>
    </row>
    <row r="39" spans="1:16" x14ac:dyDescent="0.15">
      <c r="A39" s="46"/>
      <c r="B39" s="46"/>
      <c r="C39" s="42" t="s">
        <v>198</v>
      </c>
      <c r="D39" s="43" t="s">
        <v>151</v>
      </c>
      <c r="E39" s="42" t="s">
        <v>873</v>
      </c>
      <c r="F39" s="44" t="s">
        <v>342</v>
      </c>
      <c r="G39" s="42"/>
      <c r="H39" s="42"/>
      <c r="M39" s="46"/>
      <c r="N39" s="46"/>
      <c r="O39" s="46"/>
      <c r="P39" s="46"/>
    </row>
    <row r="40" spans="1:16" x14ac:dyDescent="0.15">
      <c r="A40" s="46"/>
      <c r="B40" s="46"/>
      <c r="C40" s="42" t="s">
        <v>199</v>
      </c>
      <c r="D40" s="43" t="s">
        <v>152</v>
      </c>
      <c r="E40" s="42" t="s">
        <v>611</v>
      </c>
      <c r="F40" s="44" t="s">
        <v>341</v>
      </c>
      <c r="G40" s="42"/>
      <c r="H40" s="42"/>
      <c r="M40" s="46"/>
      <c r="N40" s="46"/>
      <c r="O40" s="46"/>
      <c r="P40" s="46"/>
    </row>
    <row r="41" spans="1:16" x14ac:dyDescent="0.15">
      <c r="A41" s="46"/>
      <c r="B41" s="46"/>
      <c r="C41" s="42" t="s">
        <v>200</v>
      </c>
      <c r="D41" s="43" t="s">
        <v>153</v>
      </c>
      <c r="E41" s="42" t="s">
        <v>612</v>
      </c>
      <c r="F41" s="44" t="s">
        <v>340</v>
      </c>
      <c r="G41" s="42"/>
      <c r="H41" s="42"/>
      <c r="M41" s="46"/>
      <c r="N41" s="46"/>
      <c r="O41" s="46"/>
      <c r="P41" s="46"/>
    </row>
    <row r="42" spans="1:16" x14ac:dyDescent="0.15">
      <c r="A42" s="46"/>
      <c r="B42" s="46"/>
      <c r="C42" s="42" t="s">
        <v>201</v>
      </c>
      <c r="D42" s="43" t="s">
        <v>154</v>
      </c>
      <c r="E42" s="42" t="s">
        <v>613</v>
      </c>
      <c r="F42" s="44" t="s">
        <v>339</v>
      </c>
      <c r="G42" s="42"/>
      <c r="H42" s="42"/>
      <c r="M42" s="46"/>
      <c r="N42" s="46"/>
      <c r="O42" s="46"/>
      <c r="P42" s="46"/>
    </row>
    <row r="43" spans="1:16" x14ac:dyDescent="0.15">
      <c r="A43" s="46"/>
      <c r="B43" s="46"/>
      <c r="C43" s="42" t="s">
        <v>202</v>
      </c>
      <c r="D43" s="43" t="s">
        <v>155</v>
      </c>
      <c r="E43" s="42" t="s">
        <v>614</v>
      </c>
      <c r="F43" s="44" t="s">
        <v>338</v>
      </c>
      <c r="G43" s="42"/>
      <c r="H43" s="42"/>
      <c r="M43" s="46"/>
      <c r="N43" s="46"/>
      <c r="O43" s="46"/>
      <c r="P43" s="46"/>
    </row>
    <row r="44" spans="1:16" x14ac:dyDescent="0.15">
      <c r="A44" s="46"/>
      <c r="B44" s="46"/>
      <c r="C44" s="42" t="s">
        <v>203</v>
      </c>
      <c r="D44" s="43" t="s">
        <v>156</v>
      </c>
      <c r="E44" s="42" t="s">
        <v>615</v>
      </c>
      <c r="F44" s="44" t="s">
        <v>337</v>
      </c>
      <c r="G44" s="42"/>
      <c r="H44" s="42"/>
      <c r="M44" s="46"/>
      <c r="N44" s="46"/>
      <c r="O44" s="46"/>
      <c r="P44" s="46"/>
    </row>
    <row r="45" spans="1:16" x14ac:dyDescent="0.15">
      <c r="A45" s="46"/>
      <c r="B45" s="46"/>
      <c r="C45" s="42" t="s">
        <v>204</v>
      </c>
      <c r="D45" s="43" t="s">
        <v>157</v>
      </c>
      <c r="E45" s="42" t="s">
        <v>874</v>
      </c>
      <c r="F45" s="44" t="s">
        <v>336</v>
      </c>
      <c r="G45" s="42"/>
      <c r="H45" s="42"/>
      <c r="M45" s="46"/>
      <c r="N45" s="46"/>
      <c r="O45" s="46"/>
      <c r="P45" s="46"/>
    </row>
    <row r="46" spans="1:16" x14ac:dyDescent="0.15">
      <c r="A46" s="46"/>
      <c r="B46" s="46"/>
      <c r="C46" s="42" t="s">
        <v>205</v>
      </c>
      <c r="D46" s="43" t="s">
        <v>158</v>
      </c>
      <c r="E46" s="42" t="s">
        <v>875</v>
      </c>
      <c r="F46" s="44" t="s">
        <v>335</v>
      </c>
      <c r="G46" s="42"/>
      <c r="H46" s="42"/>
      <c r="M46" s="46"/>
      <c r="N46" s="46"/>
      <c r="O46" s="46"/>
      <c r="P46" s="46"/>
    </row>
    <row r="47" spans="1:16" x14ac:dyDescent="0.15">
      <c r="A47" s="46"/>
      <c r="B47" s="46"/>
      <c r="C47" s="42" t="s">
        <v>206</v>
      </c>
      <c r="D47" s="43" t="s">
        <v>159</v>
      </c>
      <c r="E47" s="42" t="s">
        <v>616</v>
      </c>
      <c r="F47" s="44" t="s">
        <v>334</v>
      </c>
      <c r="G47" s="42"/>
      <c r="H47" s="42"/>
      <c r="M47" s="46"/>
      <c r="N47" s="46"/>
      <c r="O47" s="46"/>
      <c r="P47" s="46"/>
    </row>
    <row r="48" spans="1:16" x14ac:dyDescent="0.15">
      <c r="A48" s="46"/>
      <c r="B48" s="46"/>
      <c r="C48" s="42" t="s">
        <v>207</v>
      </c>
      <c r="D48" s="43" t="s">
        <v>160</v>
      </c>
      <c r="E48" s="42" t="s">
        <v>617</v>
      </c>
      <c r="F48" s="44" t="s">
        <v>333</v>
      </c>
      <c r="G48" s="42"/>
      <c r="H48" s="42"/>
      <c r="M48" s="46"/>
      <c r="N48" s="46"/>
      <c r="O48" s="46"/>
      <c r="P48" s="46"/>
    </row>
    <row r="49" spans="1:16" x14ac:dyDescent="0.15">
      <c r="A49" s="46"/>
      <c r="B49" s="46"/>
      <c r="C49" s="42" t="s">
        <v>209</v>
      </c>
      <c r="D49" s="43" t="s">
        <v>161</v>
      </c>
      <c r="E49" s="42" t="s">
        <v>618</v>
      </c>
      <c r="F49" s="44" t="s">
        <v>332</v>
      </c>
      <c r="G49" s="42"/>
      <c r="H49" s="42"/>
      <c r="M49" s="46"/>
      <c r="N49" s="46"/>
      <c r="O49" s="46"/>
      <c r="P49" s="46"/>
    </row>
    <row r="50" spans="1:16" x14ac:dyDescent="0.15">
      <c r="A50" s="46"/>
      <c r="B50" s="46"/>
      <c r="C50" s="46"/>
      <c r="D50" s="46"/>
      <c r="E50" s="42" t="s">
        <v>876</v>
      </c>
      <c r="F50" s="44" t="s">
        <v>331</v>
      </c>
      <c r="G50" s="42"/>
      <c r="H50" s="42"/>
      <c r="M50" s="46"/>
      <c r="N50" s="46"/>
      <c r="O50" s="46"/>
      <c r="P50" s="46"/>
    </row>
    <row r="51" spans="1:16" x14ac:dyDescent="0.15">
      <c r="A51" s="46"/>
      <c r="B51" s="46"/>
      <c r="C51" s="46"/>
      <c r="D51" s="46"/>
      <c r="E51" s="42" t="s">
        <v>877</v>
      </c>
      <c r="F51" s="44" t="s">
        <v>330</v>
      </c>
      <c r="G51" s="42"/>
      <c r="H51" s="42"/>
      <c r="M51" s="46"/>
      <c r="N51" s="46"/>
      <c r="O51" s="46"/>
      <c r="P51" s="46"/>
    </row>
    <row r="52" spans="1:16" x14ac:dyDescent="0.15">
      <c r="A52" s="46"/>
      <c r="B52" s="46"/>
      <c r="C52" s="46"/>
      <c r="D52" s="46"/>
      <c r="E52" s="42" t="s">
        <v>619</v>
      </c>
      <c r="F52" s="44" t="s">
        <v>329</v>
      </c>
      <c r="G52" s="42"/>
      <c r="H52" s="42"/>
      <c r="M52" s="46"/>
      <c r="N52" s="46"/>
      <c r="O52" s="46"/>
      <c r="P52" s="46"/>
    </row>
    <row r="53" spans="1:16" x14ac:dyDescent="0.15">
      <c r="A53" s="46"/>
      <c r="B53" s="46"/>
      <c r="C53" s="46"/>
      <c r="D53" s="46"/>
      <c r="E53" s="42" t="s">
        <v>620</v>
      </c>
      <c r="F53" s="44" t="s">
        <v>328</v>
      </c>
      <c r="G53" s="42"/>
      <c r="H53" s="42"/>
      <c r="M53" s="46"/>
      <c r="N53" s="46"/>
      <c r="O53" s="46"/>
      <c r="P53" s="46"/>
    </row>
    <row r="54" spans="1:16" x14ac:dyDescent="0.15">
      <c r="A54" s="46"/>
      <c r="B54" s="46"/>
      <c r="C54" s="46"/>
      <c r="D54" s="46"/>
      <c r="E54" s="42" t="s">
        <v>621</v>
      </c>
      <c r="F54" s="44" t="s">
        <v>327</v>
      </c>
      <c r="G54" s="42"/>
      <c r="H54" s="42"/>
      <c r="M54" s="46"/>
      <c r="N54" s="46"/>
      <c r="O54" s="46"/>
      <c r="P54" s="46"/>
    </row>
    <row r="55" spans="1:16" x14ac:dyDescent="0.15">
      <c r="A55" s="46"/>
      <c r="B55" s="46"/>
      <c r="C55" s="46"/>
      <c r="D55" s="46"/>
      <c r="E55" s="42" t="s">
        <v>878</v>
      </c>
      <c r="F55" s="44" t="s">
        <v>326</v>
      </c>
      <c r="G55" s="42"/>
      <c r="H55" s="42"/>
      <c r="M55" s="46"/>
      <c r="N55" s="46"/>
      <c r="O55" s="46"/>
      <c r="P55" s="46"/>
    </row>
    <row r="56" spans="1:16" x14ac:dyDescent="0.15">
      <c r="A56" s="46"/>
      <c r="B56" s="46"/>
      <c r="C56" s="46"/>
      <c r="D56" s="46"/>
      <c r="E56" s="42" t="s">
        <v>879</v>
      </c>
      <c r="F56" s="44" t="s">
        <v>325</v>
      </c>
      <c r="G56" s="42"/>
      <c r="H56" s="42"/>
      <c r="M56" s="46"/>
      <c r="N56" s="46"/>
      <c r="O56" s="46"/>
      <c r="P56" s="46"/>
    </row>
    <row r="57" spans="1:16" x14ac:dyDescent="0.15">
      <c r="A57" s="46"/>
      <c r="B57" s="46"/>
      <c r="C57" s="46"/>
      <c r="D57" s="46"/>
      <c r="E57" s="42" t="s">
        <v>622</v>
      </c>
      <c r="F57" s="44" t="s">
        <v>324</v>
      </c>
      <c r="G57" s="42"/>
      <c r="H57" s="42"/>
      <c r="M57" s="46"/>
      <c r="N57" s="46"/>
      <c r="O57" s="46"/>
      <c r="P57" s="46"/>
    </row>
    <row r="58" spans="1:16" x14ac:dyDescent="0.15">
      <c r="A58" s="46"/>
      <c r="B58" s="46"/>
      <c r="C58" s="46"/>
      <c r="D58" s="46"/>
      <c r="E58" s="42" t="s">
        <v>623</v>
      </c>
      <c r="F58" s="44" t="s">
        <v>323</v>
      </c>
      <c r="G58" s="42"/>
      <c r="H58" s="42"/>
      <c r="M58" s="46"/>
      <c r="N58" s="46"/>
      <c r="O58" s="46"/>
      <c r="P58" s="46"/>
    </row>
    <row r="59" spans="1:16" x14ac:dyDescent="0.15">
      <c r="A59" s="46"/>
      <c r="B59" s="46"/>
      <c r="C59" s="46"/>
      <c r="D59" s="46"/>
      <c r="E59" s="42" t="s">
        <v>624</v>
      </c>
      <c r="F59" s="44" t="s">
        <v>322</v>
      </c>
      <c r="G59" s="42"/>
      <c r="H59" s="42"/>
      <c r="M59" s="46"/>
      <c r="N59" s="46"/>
      <c r="O59" s="46"/>
      <c r="P59" s="46"/>
    </row>
    <row r="60" spans="1:16" x14ac:dyDescent="0.15">
      <c r="A60" s="46"/>
      <c r="B60" s="46"/>
      <c r="C60" s="46"/>
      <c r="D60" s="46"/>
      <c r="E60" s="42" t="s">
        <v>880</v>
      </c>
      <c r="F60" s="44" t="s">
        <v>321</v>
      </c>
      <c r="G60" s="42"/>
      <c r="H60" s="42"/>
      <c r="M60" s="46"/>
      <c r="N60" s="46"/>
      <c r="O60" s="46"/>
      <c r="P60" s="46"/>
    </row>
    <row r="61" spans="1:16" x14ac:dyDescent="0.15">
      <c r="A61" s="46"/>
      <c r="B61" s="46"/>
      <c r="C61" s="46"/>
      <c r="D61" s="46"/>
      <c r="E61" s="42" t="s">
        <v>881</v>
      </c>
      <c r="F61" s="44" t="s">
        <v>320</v>
      </c>
      <c r="G61" s="42"/>
      <c r="H61" s="42"/>
      <c r="M61" s="46"/>
      <c r="N61" s="46"/>
      <c r="O61" s="46"/>
      <c r="P61" s="46"/>
    </row>
    <row r="62" spans="1:16" x14ac:dyDescent="0.15">
      <c r="A62" s="46"/>
      <c r="B62" s="46"/>
      <c r="C62" s="46"/>
      <c r="D62" s="46"/>
      <c r="E62" s="42" t="s">
        <v>625</v>
      </c>
      <c r="F62" s="44" t="s">
        <v>319</v>
      </c>
      <c r="G62" s="42"/>
      <c r="H62" s="42"/>
      <c r="M62" s="46"/>
      <c r="N62" s="46"/>
      <c r="O62" s="46"/>
      <c r="P62" s="46"/>
    </row>
    <row r="63" spans="1:16" x14ac:dyDescent="0.15">
      <c r="A63" s="46"/>
      <c r="B63" s="46"/>
      <c r="C63" s="46"/>
      <c r="D63" s="46"/>
      <c r="E63" s="42" t="s">
        <v>626</v>
      </c>
      <c r="F63" s="44" t="s">
        <v>318</v>
      </c>
      <c r="G63" s="42"/>
      <c r="H63" s="42"/>
      <c r="M63" s="46"/>
      <c r="N63" s="46"/>
      <c r="O63" s="46"/>
      <c r="P63" s="46"/>
    </row>
    <row r="64" spans="1:16" x14ac:dyDescent="0.15">
      <c r="A64" s="46"/>
      <c r="B64" s="46"/>
      <c r="C64" s="46"/>
      <c r="D64" s="46"/>
      <c r="E64" s="42" t="s">
        <v>627</v>
      </c>
      <c r="F64" s="44" t="s">
        <v>317</v>
      </c>
      <c r="G64" s="42"/>
      <c r="H64" s="42"/>
      <c r="M64" s="46"/>
      <c r="N64" s="46"/>
      <c r="O64" s="46"/>
      <c r="P64" s="46"/>
    </row>
    <row r="65" spans="1:16" x14ac:dyDescent="0.15">
      <c r="A65" s="46"/>
      <c r="B65" s="46"/>
      <c r="C65" s="46"/>
      <c r="D65" s="46"/>
      <c r="E65" s="42" t="s">
        <v>628</v>
      </c>
      <c r="F65" s="44" t="s">
        <v>316</v>
      </c>
      <c r="G65" s="42"/>
      <c r="H65" s="42"/>
      <c r="M65" s="46"/>
      <c r="N65" s="46"/>
      <c r="O65" s="46"/>
      <c r="P65" s="46"/>
    </row>
    <row r="66" spans="1:16" x14ac:dyDescent="0.15">
      <c r="A66" s="46"/>
      <c r="B66" s="46"/>
      <c r="C66" s="46"/>
      <c r="D66" s="46"/>
      <c r="E66" s="42" t="s">
        <v>629</v>
      </c>
      <c r="F66" s="44" t="s">
        <v>315</v>
      </c>
      <c r="G66" s="42"/>
      <c r="H66" s="42"/>
      <c r="M66" s="46"/>
      <c r="N66" s="46"/>
      <c r="O66" s="46"/>
      <c r="P66" s="46"/>
    </row>
    <row r="67" spans="1:16" x14ac:dyDescent="0.15">
      <c r="A67" s="46"/>
      <c r="B67" s="46"/>
      <c r="C67" s="46"/>
      <c r="D67" s="46"/>
      <c r="E67" s="42" t="s">
        <v>630</v>
      </c>
      <c r="F67" s="44" t="s">
        <v>314</v>
      </c>
      <c r="G67" s="42"/>
      <c r="H67" s="42"/>
      <c r="M67" s="46"/>
      <c r="N67" s="46"/>
      <c r="O67" s="46"/>
      <c r="P67" s="46"/>
    </row>
    <row r="68" spans="1:16" x14ac:dyDescent="0.15">
      <c r="A68" s="46"/>
      <c r="B68" s="46"/>
      <c r="C68" s="46"/>
      <c r="D68" s="46"/>
      <c r="E68" s="42" t="s">
        <v>631</v>
      </c>
      <c r="F68" s="44" t="s">
        <v>313</v>
      </c>
      <c r="G68" s="42"/>
      <c r="H68" s="42"/>
      <c r="M68" s="46"/>
      <c r="N68" s="46"/>
      <c r="O68" s="46"/>
      <c r="P68" s="46"/>
    </row>
    <row r="69" spans="1:16" x14ac:dyDescent="0.15">
      <c r="A69" s="46"/>
      <c r="B69" s="46"/>
      <c r="C69" s="46"/>
      <c r="D69" s="46"/>
      <c r="E69" s="42" t="s">
        <v>632</v>
      </c>
      <c r="F69" s="44" t="s">
        <v>312</v>
      </c>
      <c r="G69" s="42"/>
      <c r="H69" s="42"/>
      <c r="M69" s="46"/>
      <c r="N69" s="46"/>
      <c r="O69" s="46"/>
      <c r="P69" s="46"/>
    </row>
    <row r="70" spans="1:16" x14ac:dyDescent="0.15">
      <c r="A70" s="46"/>
      <c r="B70" s="46"/>
      <c r="C70" s="46"/>
      <c r="D70" s="46"/>
      <c r="E70" s="42" t="s">
        <v>633</v>
      </c>
      <c r="F70" s="44" t="s">
        <v>311</v>
      </c>
      <c r="G70" s="42"/>
      <c r="H70" s="42"/>
      <c r="M70" s="46"/>
      <c r="N70" s="46"/>
      <c r="O70" s="46"/>
      <c r="P70" s="46"/>
    </row>
    <row r="71" spans="1:16" x14ac:dyDescent="0.15">
      <c r="A71" s="46"/>
      <c r="B71" s="46"/>
      <c r="C71" s="46"/>
      <c r="D71" s="46"/>
      <c r="E71" s="42" t="s">
        <v>882</v>
      </c>
      <c r="F71" s="44"/>
      <c r="G71" s="42"/>
      <c r="H71" s="42"/>
      <c r="M71" s="46"/>
      <c r="N71" s="46"/>
      <c r="O71" s="46"/>
      <c r="P71" s="46"/>
    </row>
    <row r="72" spans="1:16" x14ac:dyDescent="0.15">
      <c r="A72" s="46"/>
      <c r="B72" s="46"/>
      <c r="C72" s="46"/>
      <c r="D72" s="46"/>
      <c r="E72" s="42" t="s">
        <v>589</v>
      </c>
      <c r="F72" s="44" t="s">
        <v>857</v>
      </c>
      <c r="G72" s="42"/>
      <c r="H72" s="42" t="s">
        <v>379</v>
      </c>
      <c r="M72" s="46"/>
      <c r="N72" s="46"/>
      <c r="O72" s="46"/>
      <c r="P72" s="46"/>
    </row>
    <row r="73" spans="1:16" x14ac:dyDescent="0.15">
      <c r="A73" s="46"/>
      <c r="B73" s="46"/>
      <c r="C73" s="46"/>
      <c r="D73" s="46"/>
      <c r="E73" s="42" t="s">
        <v>883</v>
      </c>
      <c r="F73" s="44" t="s">
        <v>570</v>
      </c>
      <c r="G73" s="42"/>
      <c r="H73" s="42"/>
      <c r="M73" s="46"/>
      <c r="N73" s="46"/>
      <c r="O73" s="46"/>
      <c r="P73" s="46"/>
    </row>
    <row r="74" spans="1:16" x14ac:dyDescent="0.15">
      <c r="A74" s="46"/>
      <c r="B74" s="46"/>
      <c r="C74" s="46"/>
      <c r="D74" s="46"/>
      <c r="E74" s="42" t="s">
        <v>634</v>
      </c>
      <c r="F74" s="44" t="s">
        <v>569</v>
      </c>
      <c r="G74" s="42"/>
      <c r="H74" s="42"/>
      <c r="M74" s="46"/>
      <c r="N74" s="46"/>
      <c r="O74" s="46"/>
      <c r="P74" s="46"/>
    </row>
    <row r="75" spans="1:16" x14ac:dyDescent="0.15">
      <c r="A75" s="46"/>
      <c r="B75" s="46"/>
      <c r="C75" s="46"/>
      <c r="D75" s="46"/>
      <c r="E75" s="42" t="s">
        <v>635</v>
      </c>
      <c r="F75" s="44" t="s">
        <v>568</v>
      </c>
      <c r="G75" s="42"/>
      <c r="H75" s="42"/>
      <c r="M75" s="46"/>
      <c r="N75" s="46"/>
      <c r="O75" s="46"/>
      <c r="P75" s="46"/>
    </row>
    <row r="76" spans="1:16" x14ac:dyDescent="0.15">
      <c r="A76" s="46"/>
      <c r="B76" s="46"/>
      <c r="C76" s="46"/>
      <c r="D76" s="46"/>
      <c r="E76" s="42" t="s">
        <v>884</v>
      </c>
      <c r="F76" s="44" t="s">
        <v>567</v>
      </c>
      <c r="G76" s="42"/>
      <c r="H76" s="42"/>
      <c r="M76" s="46"/>
      <c r="N76" s="46"/>
      <c r="O76" s="46"/>
      <c r="P76" s="46"/>
    </row>
    <row r="77" spans="1:16" x14ac:dyDescent="0.15">
      <c r="A77" s="46"/>
      <c r="B77" s="46"/>
      <c r="C77" s="46"/>
      <c r="D77" s="46"/>
      <c r="E77" s="42" t="s">
        <v>885</v>
      </c>
      <c r="F77" s="44" t="s">
        <v>566</v>
      </c>
      <c r="G77" s="42"/>
      <c r="H77" s="42"/>
      <c r="M77" s="46"/>
      <c r="N77" s="46"/>
      <c r="O77" s="46"/>
      <c r="P77" s="46"/>
    </row>
    <row r="78" spans="1:16" x14ac:dyDescent="0.15">
      <c r="A78" s="46"/>
      <c r="B78" s="46"/>
      <c r="C78" s="46"/>
      <c r="D78" s="46"/>
      <c r="E78" s="42" t="s">
        <v>636</v>
      </c>
      <c r="F78" s="44" t="s">
        <v>565</v>
      </c>
      <c r="G78" s="42"/>
      <c r="H78" s="42"/>
      <c r="M78" s="46"/>
      <c r="N78" s="46"/>
      <c r="O78" s="46"/>
      <c r="P78" s="46"/>
    </row>
    <row r="79" spans="1:16" x14ac:dyDescent="0.15">
      <c r="A79" s="46"/>
      <c r="B79" s="46"/>
      <c r="C79" s="46"/>
      <c r="D79" s="46"/>
      <c r="E79" s="42" t="s">
        <v>637</v>
      </c>
      <c r="F79" s="44" t="s">
        <v>564</v>
      </c>
      <c r="G79" s="42"/>
      <c r="H79" s="42"/>
      <c r="M79" s="46"/>
      <c r="N79" s="46"/>
      <c r="O79" s="46"/>
      <c r="P79" s="46"/>
    </row>
    <row r="80" spans="1:16" x14ac:dyDescent="0.15">
      <c r="A80" s="46"/>
      <c r="B80" s="46"/>
      <c r="C80" s="46"/>
      <c r="D80" s="46"/>
      <c r="E80" s="42" t="s">
        <v>638</v>
      </c>
      <c r="F80" s="44" t="s">
        <v>563</v>
      </c>
      <c r="G80" s="42"/>
      <c r="H80" s="42"/>
      <c r="M80" s="46"/>
      <c r="N80" s="46"/>
      <c r="O80" s="46"/>
      <c r="P80" s="46"/>
    </row>
    <row r="81" spans="1:16" x14ac:dyDescent="0.15">
      <c r="A81" s="46"/>
      <c r="B81" s="46"/>
      <c r="C81" s="46"/>
      <c r="D81" s="46"/>
      <c r="E81" s="42" t="s">
        <v>639</v>
      </c>
      <c r="F81" s="44" t="s">
        <v>562</v>
      </c>
      <c r="G81" s="42"/>
      <c r="H81" s="42"/>
      <c r="M81" s="46"/>
      <c r="N81" s="46"/>
      <c r="O81" s="46"/>
      <c r="P81" s="46"/>
    </row>
    <row r="82" spans="1:16" x14ac:dyDescent="0.15">
      <c r="A82" s="46"/>
      <c r="B82" s="46"/>
      <c r="C82" s="46"/>
      <c r="D82" s="46"/>
      <c r="E82" s="42" t="s">
        <v>886</v>
      </c>
      <c r="F82" s="44" t="s">
        <v>561</v>
      </c>
      <c r="G82" s="42"/>
      <c r="H82" s="42"/>
      <c r="M82" s="46"/>
      <c r="N82" s="46"/>
      <c r="O82" s="46"/>
      <c r="P82" s="46"/>
    </row>
    <row r="83" spans="1:16" x14ac:dyDescent="0.15">
      <c r="A83" s="46"/>
      <c r="B83" s="46"/>
      <c r="C83" s="46"/>
      <c r="D83" s="46"/>
      <c r="E83" s="42" t="s">
        <v>887</v>
      </c>
      <c r="F83" s="44" t="s">
        <v>560</v>
      </c>
      <c r="G83" s="42"/>
      <c r="H83" s="42"/>
      <c r="M83" s="46"/>
      <c r="N83" s="46"/>
      <c r="O83" s="46"/>
      <c r="P83" s="46"/>
    </row>
    <row r="84" spans="1:16" x14ac:dyDescent="0.15">
      <c r="A84" s="46"/>
      <c r="B84" s="46"/>
      <c r="C84" s="46"/>
      <c r="D84" s="46"/>
      <c r="E84" s="42" t="s">
        <v>888</v>
      </c>
      <c r="F84" s="44" t="s">
        <v>559</v>
      </c>
      <c r="G84" s="42"/>
      <c r="H84" s="42"/>
      <c r="M84" s="46"/>
      <c r="N84" s="46"/>
      <c r="O84" s="46"/>
      <c r="P84" s="46"/>
    </row>
    <row r="85" spans="1:16" x14ac:dyDescent="0.15">
      <c r="A85" s="46"/>
      <c r="B85" s="46"/>
      <c r="C85" s="46"/>
      <c r="D85" s="46"/>
      <c r="E85" s="42" t="s">
        <v>889</v>
      </c>
      <c r="F85" s="44" t="s">
        <v>558</v>
      </c>
      <c r="G85" s="42"/>
      <c r="H85" s="42"/>
      <c r="M85" s="46"/>
      <c r="N85" s="46"/>
      <c r="O85" s="46"/>
      <c r="P85" s="46"/>
    </row>
    <row r="86" spans="1:16" x14ac:dyDescent="0.15">
      <c r="A86" s="46"/>
      <c r="B86" s="46"/>
      <c r="C86" s="46"/>
      <c r="D86" s="46"/>
      <c r="E86" s="42" t="s">
        <v>890</v>
      </c>
      <c r="F86" s="44" t="s">
        <v>557</v>
      </c>
      <c r="G86" s="42"/>
      <c r="H86" s="42"/>
      <c r="M86" s="46"/>
      <c r="N86" s="46"/>
      <c r="O86" s="46"/>
      <c r="P86" s="46"/>
    </row>
    <row r="87" spans="1:16" x14ac:dyDescent="0.15">
      <c r="A87" s="46"/>
      <c r="B87" s="46"/>
      <c r="C87" s="46"/>
      <c r="D87" s="46"/>
      <c r="E87" s="42" t="s">
        <v>640</v>
      </c>
      <c r="F87" s="44" t="s">
        <v>556</v>
      </c>
      <c r="G87" s="42"/>
      <c r="H87" s="42"/>
      <c r="M87" s="46"/>
      <c r="N87" s="46"/>
      <c r="O87" s="46"/>
      <c r="P87" s="46"/>
    </row>
    <row r="88" spans="1:16" x14ac:dyDescent="0.15">
      <c r="A88" s="46"/>
      <c r="B88" s="46"/>
      <c r="C88" s="46"/>
      <c r="D88" s="46"/>
      <c r="E88" s="42" t="s">
        <v>641</v>
      </c>
      <c r="F88" s="44" t="s">
        <v>555</v>
      </c>
      <c r="G88" s="42"/>
      <c r="H88" s="42"/>
      <c r="M88" s="46"/>
      <c r="N88" s="46"/>
      <c r="O88" s="46"/>
      <c r="P88" s="46"/>
    </row>
    <row r="89" spans="1:16" x14ac:dyDescent="0.15">
      <c r="A89" s="46"/>
      <c r="B89" s="46"/>
      <c r="C89" s="46"/>
      <c r="D89" s="46"/>
      <c r="E89" s="42" t="s">
        <v>891</v>
      </c>
      <c r="F89" s="44" t="s">
        <v>554</v>
      </c>
      <c r="G89" s="42"/>
      <c r="H89" s="42"/>
      <c r="M89" s="46"/>
      <c r="N89" s="46"/>
      <c r="O89" s="46"/>
      <c r="P89" s="46"/>
    </row>
    <row r="90" spans="1:16" x14ac:dyDescent="0.15">
      <c r="A90" s="46"/>
      <c r="B90" s="46"/>
      <c r="C90" s="46"/>
      <c r="D90" s="46"/>
      <c r="E90" s="42" t="s">
        <v>892</v>
      </c>
      <c r="F90" s="44" t="s">
        <v>553</v>
      </c>
      <c r="G90" s="42"/>
      <c r="H90" s="42"/>
      <c r="M90" s="46"/>
      <c r="N90" s="46"/>
      <c r="O90" s="46"/>
      <c r="P90" s="46"/>
    </row>
    <row r="91" spans="1:16" x14ac:dyDescent="0.15">
      <c r="A91" s="46"/>
      <c r="B91" s="46"/>
      <c r="C91" s="46"/>
      <c r="D91" s="46"/>
      <c r="E91" s="42" t="s">
        <v>893</v>
      </c>
      <c r="F91" s="44" t="s">
        <v>552</v>
      </c>
      <c r="G91" s="42"/>
      <c r="H91" s="42"/>
      <c r="M91" s="46"/>
      <c r="N91" s="46"/>
      <c r="O91" s="46"/>
      <c r="P91" s="46"/>
    </row>
    <row r="92" spans="1:16" x14ac:dyDescent="0.15">
      <c r="A92" s="46"/>
      <c r="B92" s="46"/>
      <c r="C92" s="46"/>
      <c r="D92" s="46"/>
      <c r="E92" s="42" t="s">
        <v>894</v>
      </c>
      <c r="F92" s="44" t="s">
        <v>551</v>
      </c>
      <c r="G92" s="42"/>
      <c r="H92" s="42"/>
      <c r="M92" s="46"/>
      <c r="N92" s="46"/>
      <c r="O92" s="46"/>
      <c r="P92" s="46"/>
    </row>
    <row r="93" spans="1:16" x14ac:dyDescent="0.15">
      <c r="A93" s="46"/>
      <c r="B93" s="46"/>
      <c r="C93" s="46"/>
      <c r="D93" s="46"/>
      <c r="E93" s="42" t="s">
        <v>896</v>
      </c>
      <c r="F93" s="44" t="s">
        <v>550</v>
      </c>
      <c r="G93" s="42"/>
      <c r="H93" s="42"/>
      <c r="M93" s="46"/>
      <c r="N93" s="46"/>
      <c r="O93" s="46"/>
      <c r="P93" s="46"/>
    </row>
    <row r="94" spans="1:16" x14ac:dyDescent="0.15">
      <c r="A94" s="46"/>
      <c r="B94" s="46"/>
      <c r="C94" s="46"/>
      <c r="D94" s="46"/>
      <c r="E94" s="42" t="s">
        <v>895</v>
      </c>
      <c r="F94" s="44"/>
      <c r="G94" s="42"/>
      <c r="H94" s="42"/>
      <c r="M94" s="46"/>
      <c r="N94" s="46"/>
      <c r="O94" s="46"/>
      <c r="P94" s="46"/>
    </row>
    <row r="95" spans="1:16" x14ac:dyDescent="0.15">
      <c r="A95" s="46"/>
      <c r="B95" s="46"/>
      <c r="C95" s="46"/>
      <c r="D95" s="46"/>
      <c r="E95" s="42" t="s">
        <v>897</v>
      </c>
      <c r="F95" s="44" t="s">
        <v>549</v>
      </c>
      <c r="G95" s="42"/>
      <c r="H95" s="42" t="s">
        <v>571</v>
      </c>
      <c r="M95" s="46"/>
      <c r="N95" s="46"/>
      <c r="O95" s="46"/>
      <c r="P95" s="46"/>
    </row>
    <row r="96" spans="1:16" x14ac:dyDescent="0.15">
      <c r="A96" s="46"/>
      <c r="B96" s="46"/>
      <c r="C96" s="46"/>
      <c r="D96" s="46"/>
      <c r="E96" s="42" t="s">
        <v>898</v>
      </c>
      <c r="F96" s="44" t="s">
        <v>548</v>
      </c>
      <c r="G96" s="42"/>
      <c r="H96" s="42"/>
      <c r="M96" s="46"/>
      <c r="N96" s="46"/>
      <c r="O96" s="46"/>
      <c r="P96" s="46"/>
    </row>
    <row r="97" spans="1:16" x14ac:dyDescent="0.15">
      <c r="A97" s="46"/>
      <c r="B97" s="46"/>
      <c r="C97" s="46"/>
      <c r="D97" s="46"/>
      <c r="E97" s="42" t="s">
        <v>642</v>
      </c>
      <c r="F97" s="44" t="s">
        <v>547</v>
      </c>
      <c r="G97" s="42"/>
      <c r="H97" s="42"/>
      <c r="M97" s="46"/>
      <c r="N97" s="46"/>
      <c r="O97" s="46"/>
      <c r="P97" s="46"/>
    </row>
    <row r="98" spans="1:16" x14ac:dyDescent="0.15">
      <c r="A98" s="46"/>
      <c r="B98" s="46"/>
      <c r="C98" s="46"/>
      <c r="D98" s="46"/>
      <c r="E98" s="42" t="s">
        <v>643</v>
      </c>
      <c r="F98" s="44" t="s">
        <v>546</v>
      </c>
      <c r="G98" s="42"/>
      <c r="H98" s="42"/>
      <c r="M98" s="46"/>
      <c r="N98" s="46"/>
      <c r="O98" s="46"/>
      <c r="P98" s="46"/>
    </row>
    <row r="99" spans="1:16" x14ac:dyDescent="0.15">
      <c r="A99" s="46"/>
      <c r="B99" s="46"/>
      <c r="C99" s="46"/>
      <c r="D99" s="46"/>
      <c r="E99" s="42" t="s">
        <v>644</v>
      </c>
      <c r="F99" s="44" t="s">
        <v>545</v>
      </c>
      <c r="G99" s="42"/>
      <c r="H99" s="42"/>
      <c r="M99" s="46"/>
      <c r="N99" s="46"/>
      <c r="O99" s="46"/>
      <c r="P99" s="46"/>
    </row>
    <row r="100" spans="1:16" x14ac:dyDescent="0.15">
      <c r="A100" s="46"/>
      <c r="B100" s="46"/>
      <c r="C100" s="46"/>
      <c r="D100" s="46"/>
      <c r="E100" s="42" t="s">
        <v>645</v>
      </c>
      <c r="F100" s="44" t="s">
        <v>544</v>
      </c>
      <c r="G100" s="42"/>
      <c r="H100" s="42"/>
      <c r="M100" s="46"/>
      <c r="N100" s="46"/>
      <c r="O100" s="46"/>
      <c r="P100" s="46"/>
    </row>
    <row r="101" spans="1:16" x14ac:dyDescent="0.15">
      <c r="A101" s="46"/>
      <c r="B101" s="46"/>
      <c r="C101" s="46"/>
      <c r="D101" s="46"/>
      <c r="E101" s="42" t="s">
        <v>646</v>
      </c>
      <c r="F101" s="44" t="s">
        <v>543</v>
      </c>
      <c r="G101" s="42"/>
      <c r="H101" s="42"/>
      <c r="M101" s="46"/>
      <c r="N101" s="46"/>
      <c r="O101" s="46"/>
      <c r="P101" s="46"/>
    </row>
    <row r="102" spans="1:16" x14ac:dyDescent="0.15">
      <c r="A102" s="46"/>
      <c r="B102" s="46"/>
      <c r="C102" s="46"/>
      <c r="D102" s="46"/>
      <c r="E102" s="42" t="s">
        <v>647</v>
      </c>
      <c r="F102" s="44" t="s">
        <v>542</v>
      </c>
      <c r="G102" s="42"/>
      <c r="H102" s="42"/>
      <c r="M102" s="46"/>
      <c r="N102" s="46"/>
      <c r="O102" s="46"/>
      <c r="P102" s="46"/>
    </row>
    <row r="103" spans="1:16" x14ac:dyDescent="0.15">
      <c r="A103" s="46"/>
      <c r="B103" s="46"/>
      <c r="C103" s="46"/>
      <c r="D103" s="46"/>
      <c r="E103" s="42" t="s">
        <v>648</v>
      </c>
      <c r="F103" s="44" t="s">
        <v>541</v>
      </c>
      <c r="G103" s="42"/>
      <c r="H103" s="42"/>
      <c r="M103" s="46"/>
      <c r="N103" s="46"/>
      <c r="O103" s="46"/>
      <c r="P103" s="46"/>
    </row>
    <row r="104" spans="1:16" x14ac:dyDescent="0.15">
      <c r="A104" s="46"/>
      <c r="B104" s="46"/>
      <c r="C104" s="46"/>
      <c r="D104" s="46"/>
      <c r="E104" s="42" t="s">
        <v>649</v>
      </c>
      <c r="F104" s="44" t="s">
        <v>540</v>
      </c>
      <c r="G104" s="42"/>
      <c r="H104" s="42"/>
      <c r="M104" s="46"/>
      <c r="N104" s="46"/>
      <c r="O104" s="46"/>
      <c r="P104" s="46"/>
    </row>
    <row r="105" spans="1:16" x14ac:dyDescent="0.15">
      <c r="A105" s="46"/>
      <c r="B105" s="46"/>
      <c r="C105" s="46"/>
      <c r="D105" s="46"/>
      <c r="E105" s="42" t="s">
        <v>650</v>
      </c>
      <c r="F105" s="44" t="s">
        <v>539</v>
      </c>
      <c r="G105" s="42"/>
      <c r="H105" s="42"/>
      <c r="M105" s="46"/>
      <c r="N105" s="46"/>
      <c r="O105" s="46"/>
      <c r="P105" s="46"/>
    </row>
    <row r="106" spans="1:16" x14ac:dyDescent="0.15">
      <c r="A106" s="46"/>
      <c r="B106" s="46"/>
      <c r="C106" s="46"/>
      <c r="D106" s="46"/>
      <c r="E106" s="42" t="s">
        <v>651</v>
      </c>
      <c r="F106" s="44" t="s">
        <v>538</v>
      </c>
      <c r="G106" s="42"/>
      <c r="H106" s="42"/>
      <c r="M106" s="46"/>
      <c r="N106" s="46"/>
      <c r="O106" s="46"/>
      <c r="P106" s="46"/>
    </row>
    <row r="107" spans="1:16" x14ac:dyDescent="0.15">
      <c r="A107" s="46"/>
      <c r="B107" s="46"/>
      <c r="C107" s="46"/>
      <c r="D107" s="46"/>
      <c r="E107" s="42" t="s">
        <v>652</v>
      </c>
      <c r="F107" s="44" t="s">
        <v>537</v>
      </c>
      <c r="G107" s="42"/>
      <c r="H107" s="42"/>
      <c r="M107" s="46"/>
      <c r="N107" s="46"/>
      <c r="O107" s="46"/>
      <c r="P107" s="46"/>
    </row>
    <row r="108" spans="1:16" x14ac:dyDescent="0.15">
      <c r="A108" s="46"/>
      <c r="B108" s="46"/>
      <c r="C108" s="46"/>
      <c r="D108" s="46"/>
      <c r="E108" s="42" t="s">
        <v>653</v>
      </c>
      <c r="F108" s="44" t="s">
        <v>536</v>
      </c>
      <c r="G108" s="42"/>
      <c r="H108" s="42"/>
      <c r="M108" s="46"/>
      <c r="N108" s="46"/>
      <c r="O108" s="46"/>
      <c r="P108" s="46"/>
    </row>
    <row r="109" spans="1:16" x14ac:dyDescent="0.15">
      <c r="A109" s="46"/>
      <c r="B109" s="46"/>
      <c r="C109" s="46"/>
      <c r="D109" s="46"/>
      <c r="E109" s="42" t="s">
        <v>654</v>
      </c>
      <c r="F109" s="44" t="s">
        <v>535</v>
      </c>
      <c r="G109" s="42"/>
      <c r="H109" s="42"/>
      <c r="M109" s="46"/>
      <c r="N109" s="46"/>
      <c r="O109" s="46"/>
      <c r="P109" s="46"/>
    </row>
    <row r="110" spans="1:16" x14ac:dyDescent="0.15">
      <c r="A110" s="46"/>
      <c r="B110" s="46"/>
      <c r="C110" s="46"/>
      <c r="D110" s="46"/>
      <c r="E110" s="42" t="s">
        <v>655</v>
      </c>
      <c r="F110" s="44" t="s">
        <v>534</v>
      </c>
      <c r="G110" s="42"/>
      <c r="H110" s="42"/>
      <c r="M110" s="46"/>
      <c r="N110" s="46"/>
      <c r="O110" s="46"/>
      <c r="P110" s="46"/>
    </row>
    <row r="111" spans="1:16" x14ac:dyDescent="0.15">
      <c r="A111" s="46"/>
      <c r="B111" s="46"/>
      <c r="C111" s="46"/>
      <c r="D111" s="46"/>
      <c r="E111" s="42" t="s">
        <v>656</v>
      </c>
      <c r="F111" s="44" t="s">
        <v>533</v>
      </c>
      <c r="G111" s="42"/>
      <c r="H111" s="42"/>
      <c r="M111" s="46"/>
      <c r="N111" s="46"/>
      <c r="O111" s="46"/>
      <c r="P111" s="46"/>
    </row>
    <row r="112" spans="1:16" x14ac:dyDescent="0.15">
      <c r="A112" s="46"/>
      <c r="B112" s="46"/>
      <c r="C112" s="46"/>
      <c r="D112" s="46"/>
      <c r="E112" s="42" t="s">
        <v>657</v>
      </c>
      <c r="F112" s="44" t="s">
        <v>532</v>
      </c>
      <c r="G112" s="42"/>
      <c r="H112" s="42"/>
      <c r="M112" s="46"/>
      <c r="N112" s="46"/>
      <c r="O112" s="46"/>
      <c r="P112" s="46"/>
    </row>
    <row r="113" spans="1:16" x14ac:dyDescent="0.15">
      <c r="A113" s="46"/>
      <c r="B113" s="46"/>
      <c r="C113" s="46"/>
      <c r="D113" s="46"/>
      <c r="E113" s="42" t="s">
        <v>658</v>
      </c>
      <c r="F113" s="44" t="s">
        <v>531</v>
      </c>
      <c r="G113" s="42"/>
      <c r="H113" s="42"/>
      <c r="M113" s="46"/>
      <c r="N113" s="46"/>
      <c r="O113" s="46"/>
      <c r="P113" s="46"/>
    </row>
    <row r="114" spans="1:16" x14ac:dyDescent="0.15">
      <c r="A114" s="46"/>
      <c r="B114" s="46"/>
      <c r="C114" s="46"/>
      <c r="D114" s="46"/>
      <c r="E114" s="42" t="s">
        <v>659</v>
      </c>
      <c r="F114" s="44" t="s">
        <v>530</v>
      </c>
      <c r="G114" s="42"/>
      <c r="H114" s="42"/>
      <c r="M114" s="46"/>
      <c r="N114" s="46"/>
      <c r="O114" s="46"/>
      <c r="P114" s="46"/>
    </row>
    <row r="115" spans="1:16" x14ac:dyDescent="0.15">
      <c r="A115" s="46"/>
      <c r="B115" s="46"/>
      <c r="C115" s="46"/>
      <c r="D115" s="46"/>
      <c r="E115" s="42" t="s">
        <v>899</v>
      </c>
      <c r="F115" s="44" t="s">
        <v>529</v>
      </c>
      <c r="G115" s="42"/>
      <c r="H115" s="42"/>
      <c r="M115" s="46"/>
      <c r="N115" s="46"/>
      <c r="O115" s="46"/>
      <c r="P115" s="46"/>
    </row>
    <row r="116" spans="1:16" x14ac:dyDescent="0.15">
      <c r="A116" s="46"/>
      <c r="B116" s="46"/>
      <c r="C116" s="46"/>
      <c r="D116" s="46"/>
      <c r="E116" s="42" t="s">
        <v>900</v>
      </c>
      <c r="F116" s="44" t="s">
        <v>528</v>
      </c>
      <c r="G116" s="42"/>
      <c r="H116" s="42"/>
      <c r="M116" s="46"/>
      <c r="N116" s="46"/>
      <c r="O116" s="46"/>
      <c r="P116" s="46"/>
    </row>
    <row r="117" spans="1:16" x14ac:dyDescent="0.15">
      <c r="A117" s="46"/>
      <c r="B117" s="46"/>
      <c r="C117" s="46"/>
      <c r="D117" s="46"/>
      <c r="E117" s="42" t="s">
        <v>660</v>
      </c>
      <c r="F117" s="44" t="s">
        <v>527</v>
      </c>
      <c r="G117" s="42"/>
      <c r="H117" s="42"/>
      <c r="M117" s="46"/>
      <c r="N117" s="46"/>
      <c r="O117" s="46"/>
      <c r="P117" s="46"/>
    </row>
    <row r="118" spans="1:16" x14ac:dyDescent="0.15">
      <c r="A118" s="46"/>
      <c r="B118" s="46"/>
      <c r="C118" s="46"/>
      <c r="D118" s="46"/>
      <c r="E118" s="42" t="s">
        <v>661</v>
      </c>
      <c r="F118" s="44" t="s">
        <v>526</v>
      </c>
      <c r="G118" s="42"/>
      <c r="H118" s="42"/>
      <c r="M118" s="46"/>
      <c r="N118" s="46"/>
      <c r="O118" s="46"/>
      <c r="P118" s="46"/>
    </row>
    <row r="119" spans="1:16" x14ac:dyDescent="0.15">
      <c r="A119" s="46"/>
      <c r="B119" s="46"/>
      <c r="C119" s="46"/>
      <c r="D119" s="46"/>
      <c r="E119" s="42" t="s">
        <v>662</v>
      </c>
      <c r="F119" s="44" t="s">
        <v>525</v>
      </c>
      <c r="G119" s="42"/>
      <c r="H119" s="42"/>
      <c r="M119" s="46"/>
      <c r="N119" s="46"/>
      <c r="O119" s="46"/>
      <c r="P119" s="46"/>
    </row>
    <row r="120" spans="1:16" x14ac:dyDescent="0.15">
      <c r="A120" s="46"/>
      <c r="B120" s="46"/>
      <c r="C120" s="46"/>
      <c r="D120" s="46"/>
      <c r="E120" s="42" t="s">
        <v>663</v>
      </c>
      <c r="F120" s="44" t="s">
        <v>524</v>
      </c>
      <c r="G120" s="42"/>
      <c r="H120" s="42"/>
      <c r="M120" s="46"/>
      <c r="N120" s="46"/>
      <c r="O120" s="46"/>
      <c r="P120" s="46"/>
    </row>
    <row r="121" spans="1:16" x14ac:dyDescent="0.15">
      <c r="A121" s="46"/>
      <c r="B121" s="46"/>
      <c r="C121" s="46"/>
      <c r="D121" s="46"/>
      <c r="E121" s="42" t="s">
        <v>664</v>
      </c>
      <c r="F121" s="44" t="s">
        <v>523</v>
      </c>
      <c r="G121" s="42"/>
      <c r="H121" s="42"/>
      <c r="M121" s="46"/>
      <c r="N121" s="46"/>
      <c r="O121" s="46"/>
      <c r="P121" s="46"/>
    </row>
    <row r="122" spans="1:16" x14ac:dyDescent="0.15">
      <c r="A122" s="46"/>
      <c r="B122" s="46"/>
      <c r="C122" s="46"/>
      <c r="D122" s="46"/>
      <c r="E122" s="42" t="s">
        <v>665</v>
      </c>
      <c r="F122" s="44" t="s">
        <v>522</v>
      </c>
      <c r="G122" s="42"/>
      <c r="H122" s="42"/>
      <c r="M122" s="46"/>
      <c r="N122" s="46"/>
      <c r="O122" s="46"/>
      <c r="P122" s="46"/>
    </row>
    <row r="123" spans="1:16" x14ac:dyDescent="0.15">
      <c r="A123" s="46"/>
      <c r="B123" s="46"/>
      <c r="C123" s="46"/>
      <c r="D123" s="46"/>
      <c r="E123" s="42" t="s">
        <v>666</v>
      </c>
      <c r="F123" s="44" t="s">
        <v>521</v>
      </c>
      <c r="G123" s="42"/>
      <c r="H123" s="42"/>
      <c r="M123" s="46"/>
      <c r="N123" s="46"/>
      <c r="O123" s="46"/>
      <c r="P123" s="46"/>
    </row>
    <row r="124" spans="1:16" x14ac:dyDescent="0.15">
      <c r="A124" s="46"/>
      <c r="B124" s="46"/>
      <c r="C124" s="46"/>
      <c r="D124" s="46"/>
      <c r="E124" s="42" t="s">
        <v>667</v>
      </c>
      <c r="F124" s="44" t="s">
        <v>520</v>
      </c>
      <c r="G124" s="42"/>
      <c r="H124" s="42"/>
      <c r="M124" s="46"/>
      <c r="N124" s="46"/>
      <c r="O124" s="46"/>
      <c r="P124" s="46"/>
    </row>
    <row r="125" spans="1:16" x14ac:dyDescent="0.15">
      <c r="A125" s="46"/>
      <c r="B125" s="46"/>
      <c r="C125" s="46"/>
      <c r="D125" s="46"/>
      <c r="E125" s="42" t="s">
        <v>668</v>
      </c>
      <c r="F125" s="44" t="s">
        <v>519</v>
      </c>
      <c r="G125" s="42"/>
      <c r="H125" s="42"/>
      <c r="M125" s="46"/>
      <c r="N125" s="46"/>
      <c r="O125" s="46"/>
      <c r="P125" s="46"/>
    </row>
    <row r="126" spans="1:16" x14ac:dyDescent="0.15">
      <c r="A126" s="46"/>
      <c r="B126" s="46"/>
      <c r="C126" s="46"/>
      <c r="D126" s="46"/>
      <c r="E126" s="42" t="s">
        <v>669</v>
      </c>
      <c r="F126" s="44" t="s">
        <v>518</v>
      </c>
      <c r="G126" s="42"/>
      <c r="H126" s="42"/>
      <c r="M126" s="46"/>
      <c r="N126" s="46"/>
      <c r="O126" s="46"/>
      <c r="P126" s="46"/>
    </row>
    <row r="127" spans="1:16" x14ac:dyDescent="0.15">
      <c r="A127" s="46"/>
      <c r="B127" s="46"/>
      <c r="C127" s="46"/>
      <c r="D127" s="46"/>
      <c r="E127" s="42" t="s">
        <v>670</v>
      </c>
      <c r="F127" s="44" t="s">
        <v>517</v>
      </c>
      <c r="G127" s="42"/>
      <c r="H127" s="42"/>
      <c r="M127" s="46"/>
      <c r="N127" s="46"/>
      <c r="O127" s="46"/>
      <c r="P127" s="46"/>
    </row>
    <row r="128" spans="1:16" x14ac:dyDescent="0.15">
      <c r="A128" s="46"/>
      <c r="B128" s="46"/>
      <c r="C128" s="46"/>
      <c r="D128" s="46"/>
      <c r="E128" s="42" t="s">
        <v>671</v>
      </c>
      <c r="F128" s="44" t="s">
        <v>516</v>
      </c>
      <c r="G128" s="42"/>
      <c r="H128" s="42"/>
      <c r="M128" s="46"/>
      <c r="N128" s="46"/>
      <c r="O128" s="46"/>
      <c r="P128" s="46"/>
    </row>
    <row r="129" spans="1:16" x14ac:dyDescent="0.15">
      <c r="A129" s="46"/>
      <c r="B129" s="46"/>
      <c r="C129" s="46"/>
      <c r="D129" s="46"/>
      <c r="E129" s="42" t="s">
        <v>672</v>
      </c>
      <c r="F129" s="44" t="s">
        <v>515</v>
      </c>
      <c r="G129" s="42"/>
      <c r="H129" s="42"/>
      <c r="M129" s="46"/>
      <c r="N129" s="46"/>
      <c r="O129" s="46"/>
      <c r="P129" s="46"/>
    </row>
    <row r="130" spans="1:16" x14ac:dyDescent="0.15">
      <c r="A130" s="46"/>
      <c r="B130" s="46"/>
      <c r="C130" s="46"/>
      <c r="D130" s="46"/>
      <c r="E130" s="42" t="s">
        <v>673</v>
      </c>
      <c r="F130" s="44" t="s">
        <v>514</v>
      </c>
      <c r="G130" s="42"/>
      <c r="H130" s="42"/>
      <c r="M130" s="46"/>
      <c r="N130" s="46"/>
      <c r="O130" s="46"/>
      <c r="P130" s="46"/>
    </row>
    <row r="131" spans="1:16" x14ac:dyDescent="0.15">
      <c r="A131" s="46"/>
      <c r="B131" s="46"/>
      <c r="C131" s="46"/>
      <c r="D131" s="46"/>
      <c r="E131" s="42" t="s">
        <v>674</v>
      </c>
      <c r="F131" s="44" t="s">
        <v>513</v>
      </c>
      <c r="G131" s="42"/>
      <c r="H131" s="42"/>
      <c r="M131" s="46"/>
      <c r="N131" s="46"/>
      <c r="O131" s="46"/>
      <c r="P131" s="46"/>
    </row>
    <row r="132" spans="1:16" x14ac:dyDescent="0.15">
      <c r="A132" s="46"/>
      <c r="B132" s="46"/>
      <c r="C132" s="46"/>
      <c r="D132" s="46"/>
      <c r="E132" s="42" t="s">
        <v>675</v>
      </c>
      <c r="F132" s="44" t="s">
        <v>512</v>
      </c>
      <c r="G132" s="42"/>
      <c r="H132" s="42"/>
      <c r="M132" s="46"/>
      <c r="N132" s="46"/>
      <c r="O132" s="46"/>
      <c r="P132" s="46"/>
    </row>
    <row r="133" spans="1:16" x14ac:dyDescent="0.15">
      <c r="A133" s="46"/>
      <c r="B133" s="46"/>
      <c r="C133" s="46"/>
      <c r="D133" s="46"/>
      <c r="E133" s="42" t="s">
        <v>676</v>
      </c>
      <c r="F133" s="44" t="s">
        <v>511</v>
      </c>
      <c r="G133" s="42"/>
      <c r="H133" s="42"/>
      <c r="M133" s="46"/>
      <c r="N133" s="46"/>
      <c r="O133" s="46"/>
      <c r="P133" s="46"/>
    </row>
    <row r="134" spans="1:16" x14ac:dyDescent="0.15">
      <c r="A134" s="46"/>
      <c r="B134" s="46"/>
      <c r="C134" s="46"/>
      <c r="D134" s="46"/>
      <c r="E134" s="42" t="s">
        <v>677</v>
      </c>
      <c r="F134" s="44" t="s">
        <v>510</v>
      </c>
      <c r="G134" s="42"/>
      <c r="H134" s="42"/>
      <c r="M134" s="46"/>
      <c r="N134" s="46"/>
      <c r="O134" s="46"/>
      <c r="P134" s="46"/>
    </row>
    <row r="135" spans="1:16" x14ac:dyDescent="0.15">
      <c r="A135" s="46"/>
      <c r="B135" s="46"/>
      <c r="C135" s="46"/>
      <c r="D135" s="46"/>
      <c r="E135" s="42" t="s">
        <v>678</v>
      </c>
      <c r="F135" s="44" t="s">
        <v>509</v>
      </c>
      <c r="G135" s="42"/>
      <c r="H135" s="42"/>
      <c r="M135" s="46"/>
      <c r="N135" s="46"/>
      <c r="O135" s="46"/>
      <c r="P135" s="46"/>
    </row>
    <row r="136" spans="1:16" x14ac:dyDescent="0.15">
      <c r="A136" s="46"/>
      <c r="B136" s="46"/>
      <c r="C136" s="46"/>
      <c r="D136" s="46"/>
      <c r="E136" s="42" t="s">
        <v>679</v>
      </c>
      <c r="F136" s="44" t="s">
        <v>508</v>
      </c>
      <c r="G136" s="42"/>
      <c r="H136" s="42"/>
      <c r="M136" s="46"/>
      <c r="N136" s="46"/>
      <c r="O136" s="46"/>
      <c r="P136" s="46"/>
    </row>
    <row r="137" spans="1:16" x14ac:dyDescent="0.15">
      <c r="A137" s="46"/>
      <c r="B137" s="46"/>
      <c r="C137" s="46"/>
      <c r="D137" s="46"/>
      <c r="E137" s="42" t="s">
        <v>680</v>
      </c>
      <c r="F137" s="44" t="s">
        <v>507</v>
      </c>
      <c r="G137" s="42"/>
      <c r="H137" s="42"/>
      <c r="M137" s="46"/>
      <c r="N137" s="46"/>
      <c r="O137" s="46"/>
      <c r="P137" s="46"/>
    </row>
    <row r="138" spans="1:16" x14ac:dyDescent="0.15">
      <c r="A138" s="46"/>
      <c r="B138" s="46"/>
      <c r="C138" s="46"/>
      <c r="D138" s="46"/>
      <c r="E138" s="42" t="s">
        <v>681</v>
      </c>
      <c r="F138" s="44" t="s">
        <v>506</v>
      </c>
      <c r="G138" s="42"/>
      <c r="H138" s="42"/>
      <c r="M138" s="46"/>
      <c r="N138" s="46"/>
      <c r="O138" s="46"/>
      <c r="P138" s="46"/>
    </row>
    <row r="139" spans="1:16" x14ac:dyDescent="0.15">
      <c r="A139" s="46"/>
      <c r="B139" s="46"/>
      <c r="C139" s="46"/>
      <c r="D139" s="46"/>
      <c r="E139" s="42" t="s">
        <v>682</v>
      </c>
      <c r="F139" s="44" t="s">
        <v>505</v>
      </c>
      <c r="G139" s="42"/>
      <c r="H139" s="42"/>
      <c r="M139" s="46"/>
      <c r="N139" s="46"/>
      <c r="O139" s="46"/>
      <c r="P139" s="46"/>
    </row>
    <row r="140" spans="1:16" x14ac:dyDescent="0.15">
      <c r="A140" s="46"/>
      <c r="B140" s="46"/>
      <c r="C140" s="46"/>
      <c r="D140" s="46"/>
      <c r="E140" s="42" t="s">
        <v>683</v>
      </c>
      <c r="F140" s="44" t="s">
        <v>504</v>
      </c>
      <c r="G140" s="42"/>
      <c r="H140" s="42"/>
      <c r="M140" s="46"/>
      <c r="N140" s="46"/>
      <c r="O140" s="46"/>
      <c r="P140" s="46"/>
    </row>
    <row r="141" spans="1:16" x14ac:dyDescent="0.15">
      <c r="A141" s="46"/>
      <c r="B141" s="46"/>
      <c r="C141" s="46"/>
      <c r="D141" s="46"/>
      <c r="E141" s="42" t="s">
        <v>684</v>
      </c>
      <c r="F141" s="44" t="s">
        <v>503</v>
      </c>
      <c r="G141" s="42"/>
      <c r="H141" s="42"/>
      <c r="M141" s="46"/>
      <c r="N141" s="46"/>
      <c r="O141" s="46"/>
      <c r="P141" s="46"/>
    </row>
    <row r="142" spans="1:16" x14ac:dyDescent="0.15">
      <c r="A142" s="46"/>
      <c r="B142" s="46"/>
      <c r="C142" s="46"/>
      <c r="D142" s="46"/>
      <c r="E142" s="42" t="s">
        <v>685</v>
      </c>
      <c r="F142" s="44" t="s">
        <v>502</v>
      </c>
      <c r="G142" s="42"/>
      <c r="H142" s="42"/>
      <c r="M142" s="46"/>
      <c r="N142" s="46"/>
      <c r="O142" s="46"/>
      <c r="P142" s="46"/>
    </row>
    <row r="143" spans="1:16" x14ac:dyDescent="0.15">
      <c r="A143" s="46"/>
      <c r="B143" s="46"/>
      <c r="C143" s="46"/>
      <c r="D143" s="46"/>
      <c r="E143" s="42" t="s">
        <v>686</v>
      </c>
      <c r="F143" s="44" t="s">
        <v>501</v>
      </c>
      <c r="G143" s="42"/>
      <c r="H143" s="42"/>
      <c r="M143" s="46"/>
      <c r="N143" s="46"/>
      <c r="O143" s="46"/>
      <c r="P143" s="46"/>
    </row>
    <row r="144" spans="1:16" x14ac:dyDescent="0.15">
      <c r="A144" s="46"/>
      <c r="B144" s="46"/>
      <c r="C144" s="46"/>
      <c r="D144" s="46"/>
      <c r="E144" s="42" t="s">
        <v>687</v>
      </c>
      <c r="F144" s="44" t="s">
        <v>500</v>
      </c>
      <c r="G144" s="42"/>
      <c r="H144" s="42"/>
      <c r="M144" s="46"/>
      <c r="N144" s="46"/>
      <c r="O144" s="46"/>
      <c r="P144" s="46"/>
    </row>
    <row r="145" spans="1:16" x14ac:dyDescent="0.15">
      <c r="A145" s="46"/>
      <c r="B145" s="46"/>
      <c r="C145" s="46"/>
      <c r="D145" s="46"/>
      <c r="E145" s="42" t="s">
        <v>688</v>
      </c>
      <c r="F145" s="44" t="s">
        <v>499</v>
      </c>
      <c r="G145" s="42"/>
      <c r="H145" s="42"/>
      <c r="M145" s="46"/>
      <c r="N145" s="46"/>
      <c r="O145" s="46"/>
      <c r="P145" s="46"/>
    </row>
    <row r="146" spans="1:16" x14ac:dyDescent="0.15">
      <c r="A146" s="46"/>
      <c r="B146" s="46"/>
      <c r="C146" s="46"/>
      <c r="D146" s="46"/>
      <c r="E146" s="42" t="s">
        <v>689</v>
      </c>
      <c r="F146" s="44" t="s">
        <v>498</v>
      </c>
      <c r="G146" s="42"/>
      <c r="H146" s="42"/>
      <c r="M146" s="46"/>
      <c r="N146" s="46"/>
      <c r="O146" s="46"/>
      <c r="P146" s="46"/>
    </row>
    <row r="147" spans="1:16" x14ac:dyDescent="0.15">
      <c r="A147" s="46"/>
      <c r="B147" s="46"/>
      <c r="C147" s="46"/>
      <c r="D147" s="46"/>
      <c r="E147" s="42" t="s">
        <v>690</v>
      </c>
      <c r="F147" s="44" t="s">
        <v>497</v>
      </c>
      <c r="G147" s="42"/>
      <c r="H147" s="42"/>
      <c r="M147" s="46"/>
      <c r="N147" s="46"/>
      <c r="O147" s="46"/>
      <c r="P147" s="46"/>
    </row>
    <row r="148" spans="1:16" x14ac:dyDescent="0.15">
      <c r="A148" s="46"/>
      <c r="B148" s="46"/>
      <c r="C148" s="46"/>
      <c r="D148" s="46"/>
      <c r="E148" s="42" t="s">
        <v>691</v>
      </c>
      <c r="F148" s="44" t="s">
        <v>496</v>
      </c>
      <c r="G148" s="42"/>
      <c r="H148" s="42"/>
      <c r="M148" s="46"/>
      <c r="N148" s="46"/>
      <c r="O148" s="46"/>
      <c r="P148" s="46"/>
    </row>
    <row r="149" spans="1:16" x14ac:dyDescent="0.15">
      <c r="A149" s="46"/>
      <c r="B149" s="46"/>
      <c r="C149" s="46"/>
      <c r="D149" s="46"/>
      <c r="E149" s="42" t="s">
        <v>692</v>
      </c>
      <c r="F149" s="44" t="s">
        <v>495</v>
      </c>
      <c r="G149" s="42"/>
      <c r="H149" s="42"/>
      <c r="M149" s="46"/>
      <c r="N149" s="46"/>
      <c r="O149" s="46"/>
      <c r="P149" s="46"/>
    </row>
    <row r="150" spans="1:16" x14ac:dyDescent="0.15">
      <c r="A150" s="46"/>
      <c r="B150" s="46"/>
      <c r="C150" s="46"/>
      <c r="D150" s="46"/>
      <c r="E150" s="42" t="s">
        <v>693</v>
      </c>
      <c r="F150" s="44" t="s">
        <v>494</v>
      </c>
      <c r="G150" s="42"/>
      <c r="H150" s="42"/>
      <c r="M150" s="46"/>
      <c r="N150" s="46"/>
      <c r="O150" s="46"/>
      <c r="P150" s="46"/>
    </row>
    <row r="151" spans="1:16" x14ac:dyDescent="0.15">
      <c r="A151" s="46"/>
      <c r="B151" s="46"/>
      <c r="C151" s="46"/>
      <c r="D151" s="46"/>
      <c r="E151" s="42" t="s">
        <v>694</v>
      </c>
      <c r="F151" s="44" t="s">
        <v>493</v>
      </c>
      <c r="G151" s="42"/>
      <c r="H151" s="42"/>
      <c r="M151" s="46"/>
      <c r="N151" s="46"/>
      <c r="O151" s="46"/>
      <c r="P151" s="46"/>
    </row>
    <row r="152" spans="1:16" x14ac:dyDescent="0.15">
      <c r="A152" s="46"/>
      <c r="B152" s="46"/>
      <c r="C152" s="46"/>
      <c r="D152" s="46"/>
      <c r="E152" s="42" t="s">
        <v>695</v>
      </c>
      <c r="F152" s="44" t="s">
        <v>492</v>
      </c>
      <c r="G152" s="42"/>
      <c r="H152" s="42"/>
      <c r="M152" s="46"/>
      <c r="N152" s="46"/>
      <c r="O152" s="46"/>
      <c r="P152" s="46"/>
    </row>
    <row r="153" spans="1:16" x14ac:dyDescent="0.15">
      <c r="A153" s="46"/>
      <c r="B153" s="46"/>
      <c r="C153" s="46"/>
      <c r="D153" s="46"/>
      <c r="E153" s="42" t="s">
        <v>696</v>
      </c>
      <c r="F153" s="44" t="s">
        <v>491</v>
      </c>
      <c r="G153" s="42"/>
      <c r="H153" s="42"/>
      <c r="M153" s="46"/>
      <c r="N153" s="46"/>
      <c r="O153" s="46"/>
      <c r="P153" s="46"/>
    </row>
    <row r="154" spans="1:16" x14ac:dyDescent="0.15">
      <c r="A154" s="46"/>
      <c r="B154" s="46"/>
      <c r="C154" s="46"/>
      <c r="D154" s="46"/>
      <c r="E154" s="42" t="s">
        <v>697</v>
      </c>
      <c r="F154" s="44" t="s">
        <v>490</v>
      </c>
      <c r="G154" s="42"/>
      <c r="H154" s="42"/>
      <c r="M154" s="46"/>
      <c r="N154" s="46"/>
      <c r="O154" s="46"/>
      <c r="P154" s="46"/>
    </row>
    <row r="155" spans="1:16" x14ac:dyDescent="0.15">
      <c r="A155" s="46"/>
      <c r="B155" s="46"/>
      <c r="C155" s="46"/>
      <c r="D155" s="46"/>
      <c r="E155" s="42" t="s">
        <v>698</v>
      </c>
      <c r="F155" s="44" t="s">
        <v>489</v>
      </c>
      <c r="G155" s="42"/>
      <c r="H155" s="42"/>
      <c r="M155" s="46"/>
      <c r="N155" s="46"/>
      <c r="O155" s="46"/>
      <c r="P155" s="46"/>
    </row>
    <row r="156" spans="1:16" x14ac:dyDescent="0.15">
      <c r="A156" s="46"/>
      <c r="B156" s="46"/>
      <c r="C156" s="46"/>
      <c r="D156" s="46"/>
      <c r="E156" s="42" t="s">
        <v>699</v>
      </c>
      <c r="F156" s="44" t="s">
        <v>488</v>
      </c>
      <c r="G156" s="42"/>
      <c r="H156" s="42"/>
      <c r="M156" s="46"/>
      <c r="N156" s="46"/>
      <c r="O156" s="46"/>
      <c r="P156" s="46"/>
    </row>
    <row r="157" spans="1:16" x14ac:dyDescent="0.15">
      <c r="A157" s="46"/>
      <c r="B157" s="46"/>
      <c r="C157" s="46"/>
      <c r="D157" s="46"/>
      <c r="E157" s="42" t="s">
        <v>700</v>
      </c>
      <c r="F157" s="44" t="s">
        <v>487</v>
      </c>
      <c r="G157" s="42"/>
      <c r="H157" s="42"/>
      <c r="M157" s="46"/>
      <c r="N157" s="46"/>
      <c r="O157" s="46"/>
      <c r="P157" s="46"/>
    </row>
    <row r="158" spans="1:16" x14ac:dyDescent="0.15">
      <c r="A158" s="46"/>
      <c r="B158" s="46"/>
      <c r="C158" s="46"/>
      <c r="D158" s="46"/>
      <c r="E158" s="42" t="s">
        <v>701</v>
      </c>
      <c r="F158" s="44" t="s">
        <v>486</v>
      </c>
      <c r="G158" s="42"/>
      <c r="H158" s="42"/>
      <c r="M158" s="46"/>
      <c r="N158" s="46"/>
      <c r="O158" s="46"/>
      <c r="P158" s="46"/>
    </row>
    <row r="159" spans="1:16" x14ac:dyDescent="0.15">
      <c r="A159" s="46"/>
      <c r="B159" s="46"/>
      <c r="C159" s="46"/>
      <c r="D159" s="46"/>
      <c r="E159" s="42" t="s">
        <v>702</v>
      </c>
      <c r="F159" s="44" t="s">
        <v>485</v>
      </c>
      <c r="G159" s="42"/>
      <c r="H159" s="42"/>
      <c r="M159" s="46"/>
      <c r="N159" s="46"/>
      <c r="O159" s="46"/>
      <c r="P159" s="46"/>
    </row>
    <row r="160" spans="1:16" x14ac:dyDescent="0.15">
      <c r="A160" s="46"/>
      <c r="B160" s="46"/>
      <c r="C160" s="46"/>
      <c r="D160" s="46"/>
      <c r="E160" s="42" t="s">
        <v>703</v>
      </c>
      <c r="F160" s="44" t="s">
        <v>484</v>
      </c>
      <c r="G160" s="42"/>
      <c r="H160" s="42"/>
      <c r="M160" s="46"/>
      <c r="N160" s="46"/>
      <c r="O160" s="46"/>
      <c r="P160" s="46"/>
    </row>
    <row r="161" spans="1:16" x14ac:dyDescent="0.15">
      <c r="A161" s="46"/>
      <c r="B161" s="46"/>
      <c r="C161" s="46"/>
      <c r="D161" s="46"/>
      <c r="E161" s="42" t="s">
        <v>704</v>
      </c>
      <c r="F161" s="44" t="s">
        <v>483</v>
      </c>
      <c r="G161" s="42"/>
      <c r="H161" s="42"/>
      <c r="M161" s="46"/>
      <c r="N161" s="46"/>
      <c r="O161" s="46"/>
      <c r="P161" s="46"/>
    </row>
    <row r="162" spans="1:16" x14ac:dyDescent="0.15">
      <c r="A162" s="46"/>
      <c r="B162" s="46"/>
      <c r="C162" s="46"/>
      <c r="D162" s="46"/>
      <c r="E162" s="42" t="s">
        <v>705</v>
      </c>
      <c r="F162" s="44" t="s">
        <v>482</v>
      </c>
      <c r="G162" s="42"/>
      <c r="H162" s="42"/>
      <c r="M162" s="46"/>
      <c r="N162" s="46"/>
      <c r="O162" s="46"/>
      <c r="P162" s="46"/>
    </row>
    <row r="163" spans="1:16" x14ac:dyDescent="0.15">
      <c r="A163" s="46"/>
      <c r="B163" s="46"/>
      <c r="C163" s="46"/>
      <c r="D163" s="46"/>
      <c r="E163" s="42" t="s">
        <v>706</v>
      </c>
      <c r="F163" s="44" t="s">
        <v>481</v>
      </c>
      <c r="G163" s="42"/>
      <c r="H163" s="42"/>
      <c r="M163" s="46"/>
      <c r="N163" s="46"/>
      <c r="O163" s="46"/>
      <c r="P163" s="46"/>
    </row>
    <row r="164" spans="1:16" x14ac:dyDescent="0.15">
      <c r="A164" s="46"/>
      <c r="B164" s="46"/>
      <c r="C164" s="46"/>
      <c r="D164" s="46"/>
      <c r="E164" s="42" t="s">
        <v>707</v>
      </c>
      <c r="F164" s="44" t="s">
        <v>480</v>
      </c>
      <c r="G164" s="42"/>
      <c r="H164" s="42"/>
      <c r="M164" s="46"/>
      <c r="N164" s="46"/>
      <c r="O164" s="46"/>
      <c r="P164" s="46"/>
    </row>
    <row r="165" spans="1:16" x14ac:dyDescent="0.15">
      <c r="A165" s="46"/>
      <c r="B165" s="46"/>
      <c r="C165" s="46"/>
      <c r="D165" s="46"/>
      <c r="E165" s="42" t="s">
        <v>1029</v>
      </c>
      <c r="F165" s="44" t="s">
        <v>1030</v>
      </c>
      <c r="G165" s="42"/>
      <c r="H165" s="42"/>
      <c r="M165" s="46"/>
      <c r="N165" s="46"/>
      <c r="O165" s="46"/>
      <c r="P165" s="46"/>
    </row>
    <row r="166" spans="1:16" x14ac:dyDescent="0.15">
      <c r="A166" s="46"/>
      <c r="B166" s="46"/>
      <c r="C166" s="46"/>
      <c r="D166" s="46"/>
      <c r="E166" s="42" t="s">
        <v>901</v>
      </c>
      <c r="F166" s="44" t="s">
        <v>479</v>
      </c>
      <c r="G166" s="42"/>
      <c r="H166" s="42"/>
      <c r="M166" s="46"/>
      <c r="N166" s="46"/>
      <c r="O166" s="46"/>
      <c r="P166" s="46"/>
    </row>
    <row r="167" spans="1:16" x14ac:dyDescent="0.15">
      <c r="A167" s="46"/>
      <c r="B167" s="46"/>
      <c r="C167" s="46"/>
      <c r="D167" s="46"/>
      <c r="E167" s="42" t="s">
        <v>903</v>
      </c>
      <c r="F167" s="44" t="s">
        <v>478</v>
      </c>
      <c r="G167" s="42"/>
      <c r="H167" s="42"/>
      <c r="M167" s="46"/>
      <c r="N167" s="46"/>
      <c r="O167" s="46"/>
      <c r="P167" s="46"/>
    </row>
    <row r="168" spans="1:16" x14ac:dyDescent="0.15">
      <c r="A168" s="46"/>
      <c r="B168" s="46"/>
      <c r="C168" s="46"/>
      <c r="D168" s="46"/>
      <c r="E168" s="42" t="s">
        <v>904</v>
      </c>
      <c r="F168" s="44" t="s">
        <v>477</v>
      </c>
      <c r="G168" s="42"/>
      <c r="H168" s="42"/>
      <c r="M168" s="46"/>
      <c r="N168" s="46"/>
      <c r="O168" s="46"/>
      <c r="P168" s="46"/>
    </row>
    <row r="169" spans="1:16" x14ac:dyDescent="0.15">
      <c r="A169" s="46"/>
      <c r="B169" s="46"/>
      <c r="C169" s="46"/>
      <c r="D169" s="46"/>
      <c r="E169" s="42" t="s">
        <v>905</v>
      </c>
      <c r="F169" s="44" t="s">
        <v>476</v>
      </c>
      <c r="G169" s="42"/>
      <c r="H169" s="42"/>
      <c r="M169" s="46"/>
      <c r="N169" s="46"/>
      <c r="O169" s="46"/>
      <c r="P169" s="46"/>
    </row>
    <row r="170" spans="1:16" x14ac:dyDescent="0.15">
      <c r="A170" s="46"/>
      <c r="B170" s="46"/>
      <c r="C170" s="46"/>
      <c r="D170" s="46"/>
      <c r="E170" s="42" t="s">
        <v>902</v>
      </c>
      <c r="F170" s="44" t="s">
        <v>475</v>
      </c>
      <c r="G170" s="42"/>
      <c r="H170" s="42"/>
      <c r="M170" s="46"/>
      <c r="N170" s="46"/>
      <c r="O170" s="46"/>
      <c r="P170" s="46"/>
    </row>
    <row r="171" spans="1:16" x14ac:dyDescent="0.15">
      <c r="A171" s="46"/>
      <c r="B171" s="46"/>
      <c r="C171" s="46"/>
      <c r="D171" s="46"/>
      <c r="E171" s="42" t="s">
        <v>907</v>
      </c>
      <c r="F171" s="44" t="s">
        <v>474</v>
      </c>
      <c r="G171" s="42"/>
      <c r="H171" s="42"/>
      <c r="M171" s="46"/>
      <c r="N171" s="46"/>
      <c r="O171" s="46"/>
      <c r="P171" s="46"/>
    </row>
    <row r="172" spans="1:16" x14ac:dyDescent="0.15">
      <c r="A172" s="46"/>
      <c r="B172" s="46"/>
      <c r="C172" s="46"/>
      <c r="D172" s="46"/>
      <c r="E172" s="42" t="s">
        <v>906</v>
      </c>
      <c r="F172" s="44" t="s">
        <v>473</v>
      </c>
      <c r="G172" s="42"/>
      <c r="H172" s="42"/>
      <c r="M172" s="46"/>
      <c r="N172" s="46"/>
      <c r="O172" s="46"/>
      <c r="P172" s="46"/>
    </row>
    <row r="173" spans="1:16" x14ac:dyDescent="0.15">
      <c r="A173" s="46"/>
      <c r="B173" s="46"/>
      <c r="C173" s="46"/>
      <c r="D173" s="46"/>
      <c r="E173" s="42" t="s">
        <v>908</v>
      </c>
      <c r="F173" s="44" t="s">
        <v>472</v>
      </c>
      <c r="G173" s="42"/>
      <c r="H173" s="42"/>
      <c r="M173" s="46"/>
      <c r="N173" s="46"/>
      <c r="O173" s="46"/>
      <c r="P173" s="46"/>
    </row>
    <row r="174" spans="1:16" x14ac:dyDescent="0.15">
      <c r="A174" s="46"/>
      <c r="B174" s="46"/>
      <c r="C174" s="46"/>
      <c r="D174" s="46"/>
      <c r="E174" s="42" t="s">
        <v>708</v>
      </c>
      <c r="F174" s="44" t="s">
        <v>471</v>
      </c>
      <c r="G174" s="42"/>
      <c r="H174" s="42"/>
      <c r="M174" s="46"/>
      <c r="N174" s="46"/>
      <c r="O174" s="46"/>
      <c r="P174" s="46"/>
    </row>
    <row r="175" spans="1:16" x14ac:dyDescent="0.15">
      <c r="A175" s="46"/>
      <c r="B175" s="46"/>
      <c r="C175" s="46"/>
      <c r="D175" s="46"/>
      <c r="E175" s="42" t="s">
        <v>709</v>
      </c>
      <c r="F175" s="44" t="s">
        <v>470</v>
      </c>
      <c r="G175" s="42"/>
      <c r="H175" s="42"/>
      <c r="M175" s="46"/>
      <c r="N175" s="46"/>
      <c r="O175" s="46"/>
      <c r="P175" s="46"/>
    </row>
    <row r="176" spans="1:16" x14ac:dyDescent="0.15">
      <c r="A176" s="46"/>
      <c r="B176" s="46"/>
      <c r="C176" s="46"/>
      <c r="D176" s="46"/>
      <c r="E176" s="42" t="s">
        <v>710</v>
      </c>
      <c r="F176" s="44" t="s">
        <v>469</v>
      </c>
      <c r="G176" s="42"/>
      <c r="H176" s="42"/>
      <c r="M176" s="46"/>
      <c r="N176" s="46"/>
      <c r="O176" s="46"/>
      <c r="P176" s="46"/>
    </row>
    <row r="177" spans="1:16" x14ac:dyDescent="0.15">
      <c r="A177" s="46"/>
      <c r="B177" s="46"/>
      <c r="C177" s="46"/>
      <c r="D177" s="46"/>
      <c r="E177" s="42" t="s">
        <v>711</v>
      </c>
      <c r="F177" s="44" t="s">
        <v>468</v>
      </c>
      <c r="G177" s="42"/>
      <c r="H177" s="42"/>
      <c r="M177" s="46"/>
      <c r="N177" s="46"/>
      <c r="O177" s="46"/>
      <c r="P177" s="46"/>
    </row>
    <row r="178" spans="1:16" x14ac:dyDescent="0.15">
      <c r="A178" s="46"/>
      <c r="B178" s="46"/>
      <c r="C178" s="46"/>
      <c r="D178" s="46"/>
      <c r="E178" s="42" t="s">
        <v>712</v>
      </c>
      <c r="F178" s="44" t="s">
        <v>467</v>
      </c>
      <c r="G178" s="42" t="s">
        <v>674</v>
      </c>
      <c r="H178" s="44" t="s">
        <v>443</v>
      </c>
      <c r="M178" s="46"/>
      <c r="N178" s="46"/>
      <c r="O178" s="46"/>
      <c r="P178" s="46"/>
    </row>
    <row r="179" spans="1:16" x14ac:dyDescent="0.15">
      <c r="A179" s="46"/>
      <c r="B179" s="46"/>
      <c r="C179" s="46"/>
      <c r="D179" s="46"/>
      <c r="E179" s="42" t="s">
        <v>713</v>
      </c>
      <c r="F179" s="44" t="s">
        <v>466</v>
      </c>
      <c r="G179" s="42"/>
      <c r="H179" s="42"/>
      <c r="M179" s="46"/>
      <c r="N179" s="46"/>
      <c r="O179" s="46"/>
      <c r="P179" s="46"/>
    </row>
    <row r="180" spans="1:16" x14ac:dyDescent="0.15">
      <c r="A180" s="46"/>
      <c r="B180" s="46"/>
      <c r="C180" s="46"/>
      <c r="D180" s="46"/>
      <c r="E180" s="42" t="s">
        <v>714</v>
      </c>
      <c r="F180" s="44" t="s">
        <v>465</v>
      </c>
      <c r="G180" s="42"/>
      <c r="H180" s="42"/>
      <c r="M180" s="46"/>
      <c r="N180" s="46"/>
      <c r="O180" s="46"/>
      <c r="P180" s="46"/>
    </row>
    <row r="181" spans="1:16" x14ac:dyDescent="0.15">
      <c r="A181" s="46"/>
      <c r="B181" s="46"/>
      <c r="C181" s="46"/>
      <c r="D181" s="46"/>
      <c r="E181" s="42" t="s">
        <v>715</v>
      </c>
      <c r="F181" s="44" t="s">
        <v>464</v>
      </c>
      <c r="G181" s="42"/>
      <c r="H181" s="42"/>
      <c r="M181" s="46"/>
      <c r="N181" s="46"/>
      <c r="O181" s="46"/>
      <c r="P181" s="46"/>
    </row>
    <row r="182" spans="1:16" x14ac:dyDescent="0.15">
      <c r="A182" s="46"/>
      <c r="B182" s="46"/>
      <c r="C182" s="46"/>
      <c r="D182" s="46"/>
      <c r="E182" s="42" t="s">
        <v>716</v>
      </c>
      <c r="F182" s="44" t="s">
        <v>463</v>
      </c>
      <c r="G182" s="42"/>
      <c r="H182" s="42"/>
      <c r="M182" s="46"/>
      <c r="N182" s="46"/>
      <c r="O182" s="46"/>
      <c r="P182" s="46"/>
    </row>
    <row r="183" spans="1:16" x14ac:dyDescent="0.15">
      <c r="A183" s="46"/>
      <c r="B183" s="46"/>
      <c r="C183" s="46"/>
      <c r="D183" s="46"/>
      <c r="E183" s="42" t="s">
        <v>717</v>
      </c>
      <c r="F183" s="44" t="s">
        <v>462</v>
      </c>
      <c r="G183" s="42"/>
      <c r="H183" s="42"/>
      <c r="M183" s="46"/>
      <c r="N183" s="46"/>
      <c r="O183" s="46"/>
      <c r="P183" s="46"/>
    </row>
    <row r="184" spans="1:16" x14ac:dyDescent="0.15">
      <c r="A184" s="46"/>
      <c r="B184" s="46"/>
      <c r="C184" s="46"/>
      <c r="D184" s="46"/>
      <c r="E184" s="42" t="s">
        <v>718</v>
      </c>
      <c r="F184" s="44" t="s">
        <v>461</v>
      </c>
      <c r="G184" s="42"/>
      <c r="H184" s="42"/>
      <c r="M184" s="46"/>
      <c r="N184" s="46"/>
      <c r="O184" s="46"/>
      <c r="P184" s="46"/>
    </row>
    <row r="185" spans="1:16" x14ac:dyDescent="0.15">
      <c r="A185" s="46"/>
      <c r="B185" s="46"/>
      <c r="C185" s="46"/>
      <c r="D185" s="46"/>
      <c r="E185" s="42" t="s">
        <v>719</v>
      </c>
      <c r="F185" s="44" t="s">
        <v>460</v>
      </c>
      <c r="G185" s="42"/>
      <c r="H185" s="42"/>
      <c r="M185" s="46"/>
      <c r="N185" s="46"/>
      <c r="O185" s="46"/>
      <c r="P185" s="46"/>
    </row>
    <row r="186" spans="1:16" x14ac:dyDescent="0.15">
      <c r="A186" s="46"/>
      <c r="B186" s="46"/>
      <c r="C186" s="46"/>
      <c r="D186" s="46"/>
      <c r="E186" s="42" t="s">
        <v>720</v>
      </c>
      <c r="F186" s="44" t="s">
        <v>459</v>
      </c>
      <c r="G186" s="42"/>
      <c r="H186" s="42"/>
      <c r="M186" s="46"/>
      <c r="N186" s="46"/>
      <c r="O186" s="46"/>
      <c r="P186" s="46"/>
    </row>
    <row r="187" spans="1:16" x14ac:dyDescent="0.15">
      <c r="A187" s="46"/>
      <c r="B187" s="46"/>
      <c r="C187" s="46"/>
      <c r="D187" s="46"/>
      <c r="E187" s="42" t="s">
        <v>721</v>
      </c>
      <c r="F187" s="44" t="s">
        <v>458</v>
      </c>
      <c r="G187" s="42"/>
      <c r="H187" s="42"/>
      <c r="M187" s="46"/>
      <c r="N187" s="46"/>
      <c r="O187" s="46"/>
      <c r="P187" s="46"/>
    </row>
    <row r="188" spans="1:16" x14ac:dyDescent="0.15">
      <c r="A188" s="46"/>
      <c r="B188" s="46"/>
      <c r="C188" s="46"/>
      <c r="D188" s="46"/>
      <c r="E188" s="42" t="s">
        <v>722</v>
      </c>
      <c r="F188" s="44" t="s">
        <v>457</v>
      </c>
      <c r="G188" s="42"/>
      <c r="H188" s="42"/>
      <c r="M188" s="46"/>
      <c r="N188" s="46"/>
      <c r="O188" s="46"/>
      <c r="P188" s="46"/>
    </row>
    <row r="189" spans="1:16" x14ac:dyDescent="0.15">
      <c r="A189" s="46"/>
      <c r="B189" s="46"/>
      <c r="C189" s="46"/>
      <c r="D189" s="46"/>
      <c r="E189" s="42" t="s">
        <v>723</v>
      </c>
      <c r="F189" s="44" t="s">
        <v>456</v>
      </c>
      <c r="G189" s="42"/>
      <c r="H189" s="42"/>
      <c r="M189" s="46"/>
      <c r="N189" s="46"/>
      <c r="O189" s="46"/>
      <c r="P189" s="46"/>
    </row>
    <row r="190" spans="1:16" x14ac:dyDescent="0.15">
      <c r="A190" s="46"/>
      <c r="B190" s="46"/>
      <c r="C190" s="46"/>
      <c r="D190" s="46"/>
      <c r="E190" s="42" t="s">
        <v>724</v>
      </c>
      <c r="F190" s="44" t="s">
        <v>455</v>
      </c>
      <c r="G190" s="42"/>
      <c r="H190" s="42"/>
      <c r="M190" s="46"/>
      <c r="N190" s="46"/>
      <c r="O190" s="46"/>
      <c r="P190" s="46"/>
    </row>
    <row r="191" spans="1:16" x14ac:dyDescent="0.15">
      <c r="A191" s="46"/>
      <c r="B191" s="46"/>
      <c r="C191" s="46"/>
      <c r="D191" s="46"/>
      <c r="E191" s="42" t="s">
        <v>725</v>
      </c>
      <c r="F191" s="44" t="s">
        <v>454</v>
      </c>
      <c r="G191" s="42"/>
      <c r="H191" s="42"/>
      <c r="M191" s="46"/>
      <c r="N191" s="46"/>
      <c r="O191" s="46"/>
      <c r="P191" s="46"/>
    </row>
    <row r="192" spans="1:16" x14ac:dyDescent="0.15">
      <c r="A192" s="46"/>
      <c r="B192" s="46"/>
      <c r="C192" s="46"/>
      <c r="D192" s="46"/>
      <c r="E192" s="42" t="s">
        <v>726</v>
      </c>
      <c r="F192" s="44" t="s">
        <v>453</v>
      </c>
      <c r="G192" s="42"/>
      <c r="H192" s="42"/>
      <c r="M192" s="46"/>
      <c r="N192" s="46"/>
      <c r="O192" s="46"/>
      <c r="P192" s="46"/>
    </row>
    <row r="193" spans="1:16" x14ac:dyDescent="0.15">
      <c r="A193" s="46"/>
      <c r="B193" s="46"/>
      <c r="C193" s="46"/>
      <c r="D193" s="46"/>
      <c r="E193" s="42" t="s">
        <v>727</v>
      </c>
      <c r="F193" s="44" t="s">
        <v>452</v>
      </c>
      <c r="G193" s="42"/>
      <c r="H193" s="42"/>
      <c r="M193" s="46"/>
      <c r="N193" s="46"/>
      <c r="O193" s="46"/>
      <c r="P193" s="46"/>
    </row>
    <row r="194" spans="1:16" x14ac:dyDescent="0.15">
      <c r="A194" s="46"/>
      <c r="B194" s="46"/>
      <c r="C194" s="46"/>
      <c r="D194" s="46"/>
      <c r="E194" s="42" t="s">
        <v>728</v>
      </c>
      <c r="F194" s="44" t="s">
        <v>451</v>
      </c>
      <c r="G194" s="42"/>
      <c r="H194" s="42"/>
      <c r="M194" s="46"/>
      <c r="N194" s="46"/>
      <c r="O194" s="46"/>
      <c r="P194" s="46"/>
    </row>
    <row r="195" spans="1:16" x14ac:dyDescent="0.15">
      <c r="A195" s="46"/>
      <c r="B195" s="46"/>
      <c r="C195" s="46"/>
      <c r="D195" s="46"/>
      <c r="E195" s="42" t="s">
        <v>729</v>
      </c>
      <c r="F195" s="44" t="s">
        <v>450</v>
      </c>
      <c r="G195" s="42"/>
      <c r="H195" s="42"/>
      <c r="M195" s="46"/>
      <c r="N195" s="46"/>
      <c r="O195" s="46"/>
      <c r="P195" s="46"/>
    </row>
    <row r="196" spans="1:16" x14ac:dyDescent="0.15">
      <c r="A196" s="46"/>
      <c r="B196" s="46"/>
      <c r="C196" s="46"/>
      <c r="D196" s="46"/>
      <c r="E196" s="42" t="s">
        <v>730</v>
      </c>
      <c r="F196" s="44" t="s">
        <v>449</v>
      </c>
      <c r="G196" s="42"/>
      <c r="H196" s="42"/>
      <c r="M196" s="46"/>
      <c r="N196" s="46"/>
      <c r="O196" s="46"/>
      <c r="P196" s="46"/>
    </row>
    <row r="197" spans="1:16" x14ac:dyDescent="0.15">
      <c r="A197" s="46"/>
      <c r="B197" s="46"/>
      <c r="C197" s="46"/>
      <c r="D197" s="46"/>
      <c r="E197" s="42" t="s">
        <v>731</v>
      </c>
      <c r="F197" s="44" t="s">
        <v>448</v>
      </c>
      <c r="G197" s="42"/>
      <c r="H197" s="42"/>
      <c r="M197" s="46"/>
      <c r="N197" s="46"/>
      <c r="O197" s="46"/>
      <c r="P197" s="46"/>
    </row>
    <row r="198" spans="1:16" x14ac:dyDescent="0.15">
      <c r="A198" s="46"/>
      <c r="B198" s="46"/>
      <c r="C198" s="46"/>
      <c r="D198" s="46"/>
      <c r="E198" s="42" t="s">
        <v>732</v>
      </c>
      <c r="F198" s="44" t="s">
        <v>447</v>
      </c>
      <c r="G198" s="42"/>
      <c r="H198" s="42"/>
      <c r="M198" s="46"/>
      <c r="N198" s="46"/>
      <c r="O198" s="46"/>
      <c r="P198" s="46"/>
    </row>
    <row r="199" spans="1:16" x14ac:dyDescent="0.15">
      <c r="A199" s="46"/>
      <c r="B199" s="46"/>
      <c r="C199" s="46"/>
      <c r="D199" s="46"/>
      <c r="E199" s="42" t="s">
        <v>733</v>
      </c>
      <c r="F199" s="44" t="s">
        <v>446</v>
      </c>
      <c r="G199" s="42"/>
      <c r="H199" s="42"/>
      <c r="M199" s="46"/>
      <c r="N199" s="46"/>
      <c r="O199" s="46"/>
      <c r="P199" s="46"/>
    </row>
    <row r="200" spans="1:16" x14ac:dyDescent="0.15">
      <c r="A200" s="46"/>
      <c r="B200" s="46"/>
      <c r="C200" s="46"/>
      <c r="D200" s="46"/>
      <c r="E200" s="42" t="s">
        <v>734</v>
      </c>
      <c r="F200" s="44" t="s">
        <v>445</v>
      </c>
      <c r="G200" s="42"/>
      <c r="H200" s="42"/>
      <c r="M200" s="46"/>
      <c r="N200" s="46"/>
      <c r="O200" s="46"/>
      <c r="P200" s="46"/>
    </row>
    <row r="201" spans="1:16" x14ac:dyDescent="0.15">
      <c r="A201" s="46"/>
      <c r="B201" s="46"/>
      <c r="C201" s="46"/>
      <c r="D201" s="46"/>
      <c r="E201" s="42" t="s">
        <v>735</v>
      </c>
      <c r="F201" s="44" t="s">
        <v>444</v>
      </c>
      <c r="G201" s="42"/>
      <c r="H201" s="42"/>
      <c r="M201" s="46"/>
      <c r="N201" s="46"/>
      <c r="O201" s="46"/>
      <c r="P201" s="46"/>
    </row>
    <row r="202" spans="1:16" x14ac:dyDescent="0.15">
      <c r="A202" s="46"/>
      <c r="B202" s="46"/>
      <c r="C202" s="46"/>
      <c r="D202" s="46"/>
      <c r="E202" s="42" t="s">
        <v>909</v>
      </c>
      <c r="F202" s="44" t="s">
        <v>443</v>
      </c>
      <c r="G202" s="42"/>
      <c r="H202" s="42"/>
      <c r="M202" s="46"/>
      <c r="N202" s="46"/>
      <c r="O202" s="46"/>
      <c r="P202" s="46"/>
    </row>
    <row r="203" spans="1:16" x14ac:dyDescent="0.15">
      <c r="A203" s="46"/>
      <c r="B203" s="46"/>
      <c r="C203" s="46"/>
      <c r="D203" s="46"/>
      <c r="E203" s="42" t="s">
        <v>910</v>
      </c>
      <c r="F203" s="44" t="s">
        <v>442</v>
      </c>
      <c r="G203" s="42"/>
      <c r="H203" s="42"/>
      <c r="M203" s="46"/>
      <c r="N203" s="46"/>
      <c r="O203" s="46"/>
      <c r="P203" s="46"/>
    </row>
    <row r="204" spans="1:16" x14ac:dyDescent="0.15">
      <c r="A204" s="46"/>
      <c r="B204" s="46"/>
      <c r="C204" s="46"/>
      <c r="D204" s="46"/>
      <c r="E204" s="42" t="s">
        <v>736</v>
      </c>
      <c r="F204" s="44" t="s">
        <v>441</v>
      </c>
      <c r="G204" s="42"/>
      <c r="H204" s="42"/>
      <c r="M204" s="46"/>
      <c r="N204" s="46"/>
      <c r="O204" s="46"/>
      <c r="P204" s="46"/>
    </row>
    <row r="205" spans="1:16" x14ac:dyDescent="0.15">
      <c r="A205" s="46"/>
      <c r="B205" s="46"/>
      <c r="C205" s="46"/>
      <c r="D205" s="46"/>
      <c r="E205" s="42" t="s">
        <v>737</v>
      </c>
      <c r="F205" s="44" t="s">
        <v>440</v>
      </c>
      <c r="G205" s="42"/>
      <c r="H205" s="42"/>
      <c r="M205" s="46"/>
      <c r="N205" s="46"/>
      <c r="O205" s="46"/>
      <c r="P205" s="46"/>
    </row>
    <row r="206" spans="1:16" x14ac:dyDescent="0.15">
      <c r="A206" s="46"/>
      <c r="B206" s="46"/>
      <c r="C206" s="46"/>
      <c r="D206" s="46"/>
      <c r="E206" s="42" t="s">
        <v>738</v>
      </c>
      <c r="F206" s="44" t="s">
        <v>439</v>
      </c>
      <c r="G206" s="42"/>
      <c r="H206" s="42"/>
      <c r="M206" s="46"/>
      <c r="N206" s="46"/>
      <c r="O206" s="46"/>
      <c r="P206" s="46"/>
    </row>
    <row r="207" spans="1:16" x14ac:dyDescent="0.15">
      <c r="A207" s="46"/>
      <c r="B207" s="46"/>
      <c r="C207" s="46"/>
      <c r="D207" s="46"/>
      <c r="E207" s="42" t="s">
        <v>911</v>
      </c>
      <c r="F207" s="44" t="s">
        <v>438</v>
      </c>
      <c r="G207" s="42"/>
      <c r="H207" s="42"/>
      <c r="M207" s="46"/>
      <c r="N207" s="46"/>
      <c r="O207" s="46"/>
      <c r="P207" s="46"/>
    </row>
    <row r="208" spans="1:16" x14ac:dyDescent="0.15">
      <c r="A208" s="46"/>
      <c r="B208" s="46"/>
      <c r="C208" s="46"/>
      <c r="D208" s="46"/>
      <c r="E208" s="42" t="s">
        <v>912</v>
      </c>
      <c r="F208" s="44" t="s">
        <v>437</v>
      </c>
      <c r="G208" s="42"/>
      <c r="H208" s="42"/>
      <c r="M208" s="46"/>
      <c r="N208" s="46"/>
      <c r="O208" s="46"/>
      <c r="P208" s="46"/>
    </row>
    <row r="209" spans="1:16" x14ac:dyDescent="0.15">
      <c r="A209" s="46"/>
      <c r="B209" s="46"/>
      <c r="C209" s="46"/>
      <c r="D209" s="46"/>
      <c r="E209" s="42" t="s">
        <v>739</v>
      </c>
      <c r="F209" s="44" t="s">
        <v>436</v>
      </c>
      <c r="G209" s="42"/>
      <c r="H209" s="42"/>
      <c r="M209" s="46"/>
      <c r="N209" s="46"/>
      <c r="O209" s="46"/>
      <c r="P209" s="46"/>
    </row>
    <row r="210" spans="1:16" x14ac:dyDescent="0.15">
      <c r="A210" s="46"/>
      <c r="B210" s="46"/>
      <c r="C210" s="46"/>
      <c r="D210" s="46"/>
      <c r="E210" s="42" t="s">
        <v>740</v>
      </c>
      <c r="F210" s="44" t="s">
        <v>435</v>
      </c>
      <c r="G210" s="42"/>
      <c r="H210" s="42"/>
      <c r="M210" s="46"/>
      <c r="N210" s="46"/>
      <c r="O210" s="46"/>
      <c r="P210" s="46"/>
    </row>
    <row r="211" spans="1:16" x14ac:dyDescent="0.15">
      <c r="A211" s="46"/>
      <c r="B211" s="46"/>
      <c r="C211" s="46"/>
      <c r="D211" s="46"/>
      <c r="E211" s="42" t="s">
        <v>741</v>
      </c>
      <c r="F211" s="44" t="s">
        <v>434</v>
      </c>
      <c r="G211" s="42"/>
      <c r="H211" s="42"/>
      <c r="M211" s="46"/>
      <c r="N211" s="46"/>
      <c r="O211" s="46"/>
      <c r="P211" s="46"/>
    </row>
    <row r="212" spans="1:16" x14ac:dyDescent="0.15">
      <c r="A212" s="46"/>
      <c r="B212" s="46"/>
      <c r="C212" s="46"/>
      <c r="D212" s="46"/>
      <c r="E212" s="42" t="s">
        <v>742</v>
      </c>
      <c r="F212" s="44" t="s">
        <v>433</v>
      </c>
      <c r="G212" s="42"/>
      <c r="H212" s="42"/>
      <c r="M212" s="46"/>
      <c r="N212" s="46"/>
      <c r="O212" s="46"/>
      <c r="P212" s="46"/>
    </row>
    <row r="213" spans="1:16" x14ac:dyDescent="0.15">
      <c r="A213" s="46"/>
      <c r="B213" s="46"/>
      <c r="C213" s="46"/>
      <c r="D213" s="46"/>
      <c r="E213" s="42" t="s">
        <v>743</v>
      </c>
      <c r="F213" s="44" t="s">
        <v>432</v>
      </c>
      <c r="G213" s="42"/>
      <c r="H213" s="42"/>
      <c r="M213" s="46"/>
      <c r="N213" s="46"/>
      <c r="O213" s="46"/>
      <c r="P213" s="46"/>
    </row>
    <row r="214" spans="1:16" x14ac:dyDescent="0.15">
      <c r="A214" s="46"/>
      <c r="B214" s="46"/>
      <c r="C214" s="46"/>
      <c r="D214" s="46"/>
      <c r="E214" s="42" t="s">
        <v>744</v>
      </c>
      <c r="F214" s="44" t="s">
        <v>431</v>
      </c>
      <c r="G214" s="42"/>
      <c r="H214" s="42"/>
      <c r="M214" s="46"/>
      <c r="N214" s="46"/>
      <c r="O214" s="46"/>
      <c r="P214" s="46"/>
    </row>
    <row r="215" spans="1:16" x14ac:dyDescent="0.15">
      <c r="A215" s="46"/>
      <c r="B215" s="46"/>
      <c r="C215" s="46"/>
      <c r="D215" s="46"/>
      <c r="E215" s="42" t="s">
        <v>745</v>
      </c>
      <c r="F215" s="44" t="s">
        <v>430</v>
      </c>
      <c r="G215" s="42"/>
      <c r="H215" s="42"/>
      <c r="M215" s="46"/>
      <c r="N215" s="46"/>
      <c r="O215" s="46"/>
      <c r="P215" s="46"/>
    </row>
    <row r="216" spans="1:16" x14ac:dyDescent="0.15">
      <c r="A216" s="46"/>
      <c r="B216" s="46"/>
      <c r="C216" s="46"/>
      <c r="D216" s="46"/>
      <c r="E216" s="42" t="s">
        <v>746</v>
      </c>
      <c r="F216" s="44" t="s">
        <v>429</v>
      </c>
      <c r="G216" s="42"/>
      <c r="H216" s="42"/>
      <c r="M216" s="46"/>
      <c r="N216" s="46"/>
      <c r="O216" s="46"/>
      <c r="P216" s="46"/>
    </row>
    <row r="217" spans="1:16" x14ac:dyDescent="0.15">
      <c r="A217" s="46"/>
      <c r="B217" s="46"/>
      <c r="C217" s="46"/>
      <c r="D217" s="46"/>
      <c r="E217" s="42" t="s">
        <v>747</v>
      </c>
      <c r="F217" s="44" t="s">
        <v>428</v>
      </c>
      <c r="G217" s="42"/>
      <c r="H217" s="42"/>
      <c r="M217" s="46"/>
      <c r="N217" s="46"/>
      <c r="O217" s="46"/>
      <c r="P217" s="46"/>
    </row>
    <row r="218" spans="1:16" x14ac:dyDescent="0.15">
      <c r="A218" s="46"/>
      <c r="B218" s="46"/>
      <c r="C218" s="46"/>
      <c r="D218" s="46"/>
      <c r="E218" s="42" t="s">
        <v>748</v>
      </c>
      <c r="F218" s="44" t="s">
        <v>427</v>
      </c>
      <c r="G218" s="42"/>
      <c r="H218" s="42"/>
      <c r="M218" s="46"/>
      <c r="N218" s="46"/>
      <c r="O218" s="46"/>
      <c r="P218" s="46"/>
    </row>
    <row r="219" spans="1:16" x14ac:dyDescent="0.15">
      <c r="A219" s="46"/>
      <c r="B219" s="46"/>
      <c r="C219" s="46"/>
      <c r="D219" s="46"/>
      <c r="E219" s="42" t="s">
        <v>749</v>
      </c>
      <c r="F219" s="44" t="s">
        <v>426</v>
      </c>
      <c r="G219" s="42"/>
      <c r="H219" s="42"/>
      <c r="M219" s="46"/>
      <c r="N219" s="46"/>
      <c r="O219" s="46"/>
      <c r="P219" s="46"/>
    </row>
    <row r="220" spans="1:16" x14ac:dyDescent="0.15">
      <c r="A220" s="46"/>
      <c r="B220" s="46"/>
      <c r="C220" s="46"/>
      <c r="D220" s="46"/>
      <c r="E220" s="42" t="s">
        <v>750</v>
      </c>
      <c r="F220" s="44" t="s">
        <v>425</v>
      </c>
      <c r="G220" s="42"/>
      <c r="H220" s="42"/>
      <c r="M220" s="46"/>
      <c r="N220" s="46"/>
      <c r="O220" s="46"/>
      <c r="P220" s="46"/>
    </row>
    <row r="221" spans="1:16" x14ac:dyDescent="0.15">
      <c r="A221" s="46"/>
      <c r="B221" s="46"/>
      <c r="C221" s="46"/>
      <c r="D221" s="46"/>
      <c r="E221" s="42" t="s">
        <v>913</v>
      </c>
      <c r="F221" s="44" t="s">
        <v>424</v>
      </c>
      <c r="G221" s="42"/>
      <c r="H221" s="42"/>
      <c r="M221" s="46"/>
      <c r="N221" s="46"/>
      <c r="O221" s="46"/>
      <c r="P221" s="46"/>
    </row>
    <row r="222" spans="1:16" x14ac:dyDescent="0.15">
      <c r="A222" s="46"/>
      <c r="B222" s="46"/>
      <c r="C222" s="46"/>
      <c r="D222" s="46"/>
      <c r="E222" s="42" t="s">
        <v>914</v>
      </c>
      <c r="F222" s="44" t="s">
        <v>423</v>
      </c>
      <c r="G222" s="42"/>
      <c r="H222" s="42"/>
      <c r="M222" s="46"/>
      <c r="N222" s="46"/>
      <c r="O222" s="46"/>
      <c r="P222" s="46"/>
    </row>
    <row r="223" spans="1:16" x14ac:dyDescent="0.15">
      <c r="A223" s="46"/>
      <c r="B223" s="46"/>
      <c r="C223" s="46"/>
      <c r="D223" s="46"/>
      <c r="E223" s="42" t="s">
        <v>1031</v>
      </c>
      <c r="F223" s="44" t="s">
        <v>1032</v>
      </c>
      <c r="G223" s="42"/>
      <c r="H223" s="42"/>
      <c r="M223" s="46"/>
      <c r="N223" s="46"/>
      <c r="O223" s="46"/>
      <c r="P223" s="46"/>
    </row>
    <row r="224" spans="1:16" x14ac:dyDescent="0.15">
      <c r="A224" s="46"/>
      <c r="B224" s="46"/>
      <c r="C224" s="46"/>
      <c r="D224" s="46"/>
      <c r="E224" s="42" t="s">
        <v>915</v>
      </c>
      <c r="F224" s="44" t="s">
        <v>422</v>
      </c>
      <c r="G224" s="42"/>
      <c r="H224" s="42"/>
      <c r="M224" s="46"/>
      <c r="N224" s="46"/>
      <c r="O224" s="46"/>
      <c r="P224" s="46"/>
    </row>
    <row r="225" spans="1:16" x14ac:dyDescent="0.15">
      <c r="A225" s="46"/>
      <c r="B225" s="46"/>
      <c r="C225" s="46"/>
      <c r="D225" s="46"/>
      <c r="E225" s="42" t="s">
        <v>916</v>
      </c>
      <c r="F225" s="44" t="s">
        <v>421</v>
      </c>
      <c r="G225" s="42"/>
      <c r="H225" s="42"/>
      <c r="M225" s="46"/>
      <c r="N225" s="46"/>
      <c r="O225" s="46"/>
      <c r="P225" s="46"/>
    </row>
    <row r="226" spans="1:16" x14ac:dyDescent="0.15">
      <c r="A226" s="46"/>
      <c r="B226" s="46"/>
      <c r="C226" s="46"/>
      <c r="D226" s="46"/>
      <c r="E226" s="42" t="s">
        <v>751</v>
      </c>
      <c r="F226" s="44" t="s">
        <v>420</v>
      </c>
      <c r="G226" s="42"/>
      <c r="H226" s="42"/>
      <c r="M226" s="46"/>
      <c r="N226" s="46"/>
      <c r="O226" s="46"/>
      <c r="P226" s="46"/>
    </row>
    <row r="227" spans="1:16" x14ac:dyDescent="0.15">
      <c r="A227" s="46"/>
      <c r="B227" s="46"/>
      <c r="C227" s="46"/>
      <c r="D227" s="46"/>
      <c r="E227" s="42" t="s">
        <v>752</v>
      </c>
      <c r="F227" s="44" t="s">
        <v>419</v>
      </c>
      <c r="G227" s="42"/>
      <c r="H227" s="42"/>
      <c r="M227" s="46"/>
      <c r="N227" s="46"/>
      <c r="O227" s="46"/>
      <c r="P227" s="46"/>
    </row>
    <row r="228" spans="1:16" x14ac:dyDescent="0.15">
      <c r="A228" s="46"/>
      <c r="B228" s="46"/>
      <c r="C228" s="46"/>
      <c r="D228" s="46"/>
      <c r="E228" s="42" t="s">
        <v>753</v>
      </c>
      <c r="F228" s="44" t="s">
        <v>418</v>
      </c>
      <c r="G228" s="42"/>
      <c r="H228" s="42"/>
      <c r="M228" s="46"/>
      <c r="N228" s="46"/>
      <c r="O228" s="46"/>
      <c r="P228" s="46"/>
    </row>
    <row r="229" spans="1:16" x14ac:dyDescent="0.15">
      <c r="A229" s="46"/>
      <c r="B229" s="46"/>
      <c r="C229" s="46"/>
      <c r="D229" s="46"/>
      <c r="E229" s="42" t="s">
        <v>754</v>
      </c>
      <c r="F229" s="44" t="s">
        <v>417</v>
      </c>
      <c r="G229" s="42"/>
      <c r="H229" s="42"/>
      <c r="M229" s="46"/>
      <c r="N229" s="46"/>
      <c r="O229" s="46"/>
      <c r="P229" s="46"/>
    </row>
    <row r="230" spans="1:16" x14ac:dyDescent="0.15">
      <c r="A230" s="46"/>
      <c r="B230" s="46"/>
      <c r="C230" s="46"/>
      <c r="D230" s="46"/>
      <c r="E230" s="42" t="s">
        <v>917</v>
      </c>
      <c r="F230" s="44" t="s">
        <v>416</v>
      </c>
      <c r="G230" s="42"/>
      <c r="H230" s="42"/>
      <c r="M230" s="46"/>
      <c r="N230" s="46"/>
      <c r="O230" s="46"/>
      <c r="P230" s="46"/>
    </row>
    <row r="231" spans="1:16" x14ac:dyDescent="0.15">
      <c r="A231" s="46"/>
      <c r="B231" s="46"/>
      <c r="C231" s="46"/>
      <c r="D231" s="46"/>
      <c r="E231" s="42" t="s">
        <v>919</v>
      </c>
      <c r="F231" s="44" t="s">
        <v>415</v>
      </c>
      <c r="G231" s="42"/>
      <c r="H231" s="42"/>
      <c r="M231" s="46"/>
      <c r="N231" s="46"/>
      <c r="O231" s="46"/>
      <c r="P231" s="46"/>
    </row>
    <row r="232" spans="1:16" x14ac:dyDescent="0.15">
      <c r="A232" s="46"/>
      <c r="B232" s="46"/>
      <c r="C232" s="46"/>
      <c r="D232" s="46"/>
      <c r="E232" s="42" t="s">
        <v>920</v>
      </c>
      <c r="F232" s="44" t="s">
        <v>414</v>
      </c>
      <c r="G232" s="42"/>
      <c r="H232" s="42"/>
      <c r="M232" s="46"/>
      <c r="N232" s="46"/>
      <c r="O232" s="46"/>
      <c r="P232" s="46"/>
    </row>
    <row r="233" spans="1:16" x14ac:dyDescent="0.15">
      <c r="A233" s="46"/>
      <c r="B233" s="46"/>
      <c r="C233" s="46"/>
      <c r="D233" s="46"/>
      <c r="E233" s="42" t="s">
        <v>921</v>
      </c>
      <c r="F233" s="44" t="s">
        <v>413</v>
      </c>
      <c r="G233" s="42"/>
      <c r="H233" s="42"/>
      <c r="M233" s="46"/>
      <c r="N233" s="46"/>
      <c r="O233" s="46"/>
      <c r="P233" s="46"/>
    </row>
    <row r="234" spans="1:16" x14ac:dyDescent="0.15">
      <c r="A234" s="46"/>
      <c r="B234" s="46"/>
      <c r="C234" s="46"/>
      <c r="D234" s="46"/>
      <c r="E234" s="42" t="s">
        <v>918</v>
      </c>
      <c r="F234" s="44" t="s">
        <v>412</v>
      </c>
      <c r="G234" s="42"/>
      <c r="H234" s="42"/>
      <c r="M234" s="46"/>
      <c r="N234" s="46"/>
      <c r="O234" s="46"/>
      <c r="P234" s="46"/>
    </row>
    <row r="235" spans="1:16" x14ac:dyDescent="0.15">
      <c r="A235" s="46"/>
      <c r="B235" s="46"/>
      <c r="C235" s="46"/>
      <c r="D235" s="46"/>
      <c r="E235" s="42" t="s">
        <v>755</v>
      </c>
      <c r="F235" s="44" t="s">
        <v>411</v>
      </c>
      <c r="G235" s="42"/>
      <c r="H235" s="42"/>
      <c r="M235" s="46"/>
      <c r="N235" s="46"/>
      <c r="O235" s="46"/>
      <c r="P235" s="46"/>
    </row>
    <row r="236" spans="1:16" x14ac:dyDescent="0.15">
      <c r="A236" s="46"/>
      <c r="B236" s="46"/>
      <c r="C236" s="46"/>
      <c r="D236" s="46"/>
      <c r="E236" s="42" t="s">
        <v>756</v>
      </c>
      <c r="F236" s="44" t="s">
        <v>410</v>
      </c>
      <c r="G236" s="42"/>
      <c r="H236" s="42"/>
      <c r="M236" s="46"/>
      <c r="N236" s="46"/>
      <c r="O236" s="46"/>
      <c r="P236" s="46"/>
    </row>
    <row r="237" spans="1:16" x14ac:dyDescent="0.15">
      <c r="A237" s="46"/>
      <c r="B237" s="46"/>
      <c r="C237" s="46"/>
      <c r="D237" s="46"/>
      <c r="E237" s="42" t="s">
        <v>922</v>
      </c>
      <c r="F237" s="44"/>
      <c r="G237" s="42"/>
      <c r="H237" s="42"/>
      <c r="M237" s="46"/>
      <c r="N237" s="46"/>
      <c r="O237" s="46"/>
      <c r="P237" s="46"/>
    </row>
    <row r="238" spans="1:16" x14ac:dyDescent="0.15">
      <c r="A238" s="46"/>
      <c r="B238" s="46"/>
      <c r="C238" s="46"/>
      <c r="D238" s="46"/>
      <c r="E238" s="42" t="s">
        <v>923</v>
      </c>
      <c r="F238" s="44" t="s">
        <v>409</v>
      </c>
      <c r="G238" s="42"/>
      <c r="H238" s="42" t="s">
        <v>572</v>
      </c>
      <c r="M238" s="46"/>
      <c r="N238" s="46"/>
      <c r="O238" s="46"/>
      <c r="P238" s="46"/>
    </row>
    <row r="239" spans="1:16" x14ac:dyDescent="0.15">
      <c r="A239" s="46"/>
      <c r="B239" s="46"/>
      <c r="C239" s="46"/>
      <c r="D239" s="46"/>
      <c r="E239" s="42" t="s">
        <v>924</v>
      </c>
      <c r="F239" s="44" t="s">
        <v>408</v>
      </c>
      <c r="G239" s="42"/>
      <c r="H239" s="42"/>
      <c r="M239" s="46"/>
      <c r="N239" s="46"/>
      <c r="O239" s="46"/>
      <c r="P239" s="46"/>
    </row>
    <row r="240" spans="1:16" x14ac:dyDescent="0.15">
      <c r="A240" s="46"/>
      <c r="B240" s="46"/>
      <c r="C240" s="46"/>
      <c r="D240" s="46"/>
      <c r="E240" s="42" t="s">
        <v>757</v>
      </c>
      <c r="F240" s="44" t="s">
        <v>407</v>
      </c>
      <c r="G240" s="42"/>
      <c r="H240" s="42"/>
      <c r="M240" s="46"/>
      <c r="N240" s="46"/>
      <c r="O240" s="46"/>
      <c r="P240" s="46"/>
    </row>
    <row r="241" spans="1:16" x14ac:dyDescent="0.15">
      <c r="A241" s="46"/>
      <c r="B241" s="46"/>
      <c r="C241" s="46"/>
      <c r="D241" s="46"/>
      <c r="E241" s="42" t="s">
        <v>758</v>
      </c>
      <c r="F241" s="44" t="s">
        <v>406</v>
      </c>
      <c r="G241" s="42"/>
      <c r="H241" s="42"/>
      <c r="M241" s="46"/>
      <c r="N241" s="46"/>
      <c r="O241" s="46"/>
      <c r="P241" s="46"/>
    </row>
    <row r="242" spans="1:16" x14ac:dyDescent="0.15">
      <c r="A242" s="46"/>
      <c r="B242" s="46"/>
      <c r="C242" s="46"/>
      <c r="D242" s="46"/>
      <c r="E242" s="42" t="s">
        <v>759</v>
      </c>
      <c r="F242" s="44" t="s">
        <v>405</v>
      </c>
      <c r="G242" s="42"/>
      <c r="H242" s="42"/>
      <c r="M242" s="46"/>
      <c r="N242" s="46"/>
      <c r="O242" s="46"/>
      <c r="P242" s="46"/>
    </row>
    <row r="243" spans="1:16" x14ac:dyDescent="0.15">
      <c r="A243" s="46"/>
      <c r="B243" s="46"/>
      <c r="C243" s="46"/>
      <c r="D243" s="46"/>
      <c r="E243" s="42" t="s">
        <v>760</v>
      </c>
      <c r="F243" s="44" t="s">
        <v>404</v>
      </c>
      <c r="G243" s="42"/>
      <c r="H243" s="42"/>
      <c r="M243" s="46"/>
      <c r="N243" s="46"/>
      <c r="O243" s="46"/>
      <c r="P243" s="46"/>
    </row>
    <row r="244" spans="1:16" x14ac:dyDescent="0.15">
      <c r="A244" s="46"/>
      <c r="B244" s="46"/>
      <c r="C244" s="46"/>
      <c r="D244" s="46"/>
      <c r="E244" s="42" t="s">
        <v>761</v>
      </c>
      <c r="F244" s="44" t="s">
        <v>403</v>
      </c>
      <c r="G244" s="42"/>
      <c r="H244" s="42"/>
      <c r="M244" s="46"/>
      <c r="N244" s="46"/>
      <c r="O244" s="46"/>
      <c r="P244" s="46"/>
    </row>
    <row r="245" spans="1:16" x14ac:dyDescent="0.15">
      <c r="A245" s="46"/>
      <c r="B245" s="46"/>
      <c r="C245" s="46"/>
      <c r="D245" s="46"/>
      <c r="E245" s="42" t="s">
        <v>762</v>
      </c>
      <c r="F245" s="44" t="s">
        <v>402</v>
      </c>
      <c r="G245" s="42"/>
      <c r="H245" s="42"/>
      <c r="M245" s="46"/>
      <c r="N245" s="46"/>
      <c r="O245" s="46"/>
      <c r="P245" s="46"/>
    </row>
    <row r="246" spans="1:16" x14ac:dyDescent="0.15">
      <c r="A246" s="46"/>
      <c r="B246" s="46"/>
      <c r="C246" s="46"/>
      <c r="D246" s="46"/>
      <c r="E246" s="42" t="s">
        <v>763</v>
      </c>
      <c r="F246" s="44" t="s">
        <v>401</v>
      </c>
      <c r="G246" s="42"/>
      <c r="H246" s="42"/>
      <c r="M246" s="46"/>
      <c r="N246" s="46"/>
      <c r="O246" s="46"/>
      <c r="P246" s="46"/>
    </row>
    <row r="247" spans="1:16" x14ac:dyDescent="0.15">
      <c r="A247" s="46"/>
      <c r="B247" s="46"/>
      <c r="C247" s="46"/>
      <c r="D247" s="46"/>
      <c r="E247" s="42" t="s">
        <v>764</v>
      </c>
      <c r="F247" s="44" t="s">
        <v>400</v>
      </c>
      <c r="G247" s="42"/>
      <c r="H247" s="42"/>
      <c r="M247" s="46"/>
      <c r="N247" s="46"/>
      <c r="O247" s="46"/>
      <c r="P247" s="46"/>
    </row>
    <row r="248" spans="1:16" x14ac:dyDescent="0.15">
      <c r="A248" s="46"/>
      <c r="B248" s="46"/>
      <c r="C248" s="46"/>
      <c r="D248" s="46"/>
      <c r="E248" s="42" t="s">
        <v>765</v>
      </c>
      <c r="F248" s="44" t="s">
        <v>399</v>
      </c>
      <c r="G248" s="42"/>
      <c r="H248" s="42"/>
      <c r="M248" s="46"/>
      <c r="N248" s="46"/>
      <c r="O248" s="46"/>
      <c r="P248" s="46"/>
    </row>
    <row r="249" spans="1:16" x14ac:dyDescent="0.15">
      <c r="A249" s="46"/>
      <c r="B249" s="46"/>
      <c r="C249" s="46"/>
      <c r="D249" s="46"/>
      <c r="E249" s="42" t="s">
        <v>925</v>
      </c>
      <c r="F249" s="44" t="s">
        <v>398</v>
      </c>
      <c r="G249" s="42"/>
      <c r="H249" s="42"/>
      <c r="M249" s="46"/>
      <c r="N249" s="46"/>
      <c r="O249" s="46"/>
      <c r="P249" s="46"/>
    </row>
    <row r="250" spans="1:16" x14ac:dyDescent="0.15">
      <c r="A250" s="46"/>
      <c r="B250" s="46"/>
      <c r="C250" s="46"/>
      <c r="D250" s="46"/>
      <c r="E250" s="42" t="s">
        <v>926</v>
      </c>
      <c r="F250" s="44" t="s">
        <v>397</v>
      </c>
      <c r="G250" s="42"/>
      <c r="H250" s="42"/>
      <c r="M250" s="46"/>
      <c r="N250" s="46"/>
      <c r="O250" s="46"/>
      <c r="P250" s="46"/>
    </row>
    <row r="251" spans="1:16" x14ac:dyDescent="0.15">
      <c r="A251" s="46"/>
      <c r="B251" s="46"/>
      <c r="C251" s="46"/>
      <c r="D251" s="46"/>
      <c r="E251" s="42" t="s">
        <v>766</v>
      </c>
      <c r="F251" s="44" t="s">
        <v>396</v>
      </c>
      <c r="G251" s="42"/>
      <c r="H251" s="42"/>
      <c r="M251" s="46"/>
      <c r="N251" s="46"/>
      <c r="O251" s="46"/>
      <c r="P251" s="46"/>
    </row>
    <row r="252" spans="1:16" x14ac:dyDescent="0.15">
      <c r="A252" s="46"/>
      <c r="B252" s="46"/>
      <c r="C252" s="46"/>
      <c r="D252" s="46"/>
      <c r="E252" s="42" t="s">
        <v>767</v>
      </c>
      <c r="F252" s="44" t="s">
        <v>395</v>
      </c>
      <c r="G252" s="42"/>
      <c r="H252" s="42"/>
      <c r="M252" s="46"/>
      <c r="N252" s="46"/>
      <c r="O252" s="46"/>
      <c r="P252" s="46"/>
    </row>
    <row r="253" spans="1:16" x14ac:dyDescent="0.15">
      <c r="A253" s="46"/>
      <c r="B253" s="46"/>
      <c r="C253" s="46"/>
      <c r="D253" s="46"/>
      <c r="E253" s="42" t="s">
        <v>768</v>
      </c>
      <c r="F253" s="44" t="s">
        <v>394</v>
      </c>
      <c r="G253" s="42"/>
      <c r="H253" s="42"/>
      <c r="M253" s="46"/>
      <c r="N253" s="46"/>
      <c r="O253" s="46"/>
      <c r="P253" s="46"/>
    </row>
    <row r="254" spans="1:16" x14ac:dyDescent="0.15">
      <c r="A254" s="46"/>
      <c r="B254" s="46"/>
      <c r="C254" s="46"/>
      <c r="D254" s="46"/>
      <c r="E254" s="42" t="s">
        <v>769</v>
      </c>
      <c r="F254" s="44" t="s">
        <v>393</v>
      </c>
      <c r="G254" s="42"/>
      <c r="H254" s="42"/>
      <c r="M254" s="46"/>
      <c r="N254" s="46"/>
      <c r="O254" s="46"/>
      <c r="P254" s="46"/>
    </row>
    <row r="255" spans="1:16" x14ac:dyDescent="0.15">
      <c r="A255" s="46"/>
      <c r="B255" s="46"/>
      <c r="C255" s="46"/>
      <c r="D255" s="46"/>
      <c r="E255" s="42" t="s">
        <v>770</v>
      </c>
      <c r="F255" s="44" t="s">
        <v>392</v>
      </c>
      <c r="G255" s="42"/>
      <c r="H255" s="42"/>
      <c r="M255" s="46"/>
      <c r="N255" s="46"/>
      <c r="O255" s="46"/>
      <c r="P255" s="46"/>
    </row>
    <row r="256" spans="1:16" x14ac:dyDescent="0.15">
      <c r="A256" s="46"/>
      <c r="B256" s="46"/>
      <c r="C256" s="46"/>
      <c r="D256" s="46"/>
      <c r="E256" s="42" t="s">
        <v>771</v>
      </c>
      <c r="F256" s="44" t="s">
        <v>391</v>
      </c>
      <c r="G256" s="42"/>
      <c r="H256" s="42"/>
      <c r="M256" s="46"/>
      <c r="N256" s="46"/>
      <c r="O256" s="46"/>
      <c r="P256" s="46"/>
    </row>
    <row r="257" spans="1:16" x14ac:dyDescent="0.15">
      <c r="A257" s="46"/>
      <c r="B257" s="46"/>
      <c r="C257" s="46"/>
      <c r="D257" s="46"/>
      <c r="E257" s="42" t="s">
        <v>772</v>
      </c>
      <c r="F257" s="44" t="s">
        <v>390</v>
      </c>
      <c r="G257" s="42"/>
      <c r="H257" s="42"/>
      <c r="M257" s="46"/>
      <c r="N257" s="46"/>
      <c r="O257" s="46"/>
      <c r="P257" s="46"/>
    </row>
    <row r="258" spans="1:16" x14ac:dyDescent="0.15">
      <c r="A258" s="46"/>
      <c r="B258" s="46"/>
      <c r="C258" s="46"/>
      <c r="D258" s="46"/>
      <c r="E258" s="42" t="s">
        <v>773</v>
      </c>
      <c r="F258" s="44" t="s">
        <v>389</v>
      </c>
      <c r="G258" s="42"/>
      <c r="H258" s="42"/>
      <c r="M258" s="46"/>
      <c r="N258" s="46"/>
      <c r="O258" s="46"/>
      <c r="P258" s="46"/>
    </row>
    <row r="259" spans="1:16" x14ac:dyDescent="0.15">
      <c r="A259" s="46"/>
      <c r="B259" s="46"/>
      <c r="C259" s="46"/>
      <c r="D259" s="46"/>
      <c r="E259" s="42" t="s">
        <v>774</v>
      </c>
      <c r="F259" s="44" t="s">
        <v>388</v>
      </c>
      <c r="G259" s="42"/>
      <c r="H259" s="42"/>
      <c r="M259" s="46"/>
      <c r="N259" s="46"/>
      <c r="O259" s="46"/>
      <c r="P259" s="46"/>
    </row>
    <row r="260" spans="1:16" x14ac:dyDescent="0.15">
      <c r="A260" s="46"/>
      <c r="B260" s="46"/>
      <c r="C260" s="46"/>
      <c r="D260" s="46"/>
      <c r="E260" s="42" t="s">
        <v>775</v>
      </c>
      <c r="F260" s="44" t="s">
        <v>387</v>
      </c>
      <c r="G260" s="42"/>
      <c r="H260" s="42"/>
      <c r="M260" s="46"/>
      <c r="N260" s="46"/>
      <c r="O260" s="46"/>
      <c r="P260" s="46"/>
    </row>
    <row r="261" spans="1:16" x14ac:dyDescent="0.15">
      <c r="A261" s="46"/>
      <c r="B261" s="46"/>
      <c r="C261" s="46"/>
      <c r="D261" s="46"/>
      <c r="E261" s="42" t="s">
        <v>776</v>
      </c>
      <c r="F261" s="44" t="s">
        <v>386</v>
      </c>
      <c r="G261" s="42"/>
      <c r="H261" s="42"/>
      <c r="M261" s="46"/>
      <c r="N261" s="46"/>
      <c r="O261" s="46"/>
      <c r="P261" s="46"/>
    </row>
    <row r="262" spans="1:16" x14ac:dyDescent="0.15">
      <c r="A262" s="46"/>
      <c r="B262" s="46"/>
      <c r="C262" s="46"/>
      <c r="D262" s="46"/>
      <c r="E262" s="42" t="s">
        <v>777</v>
      </c>
      <c r="F262" s="44" t="s">
        <v>385</v>
      </c>
      <c r="G262" s="42"/>
      <c r="H262" s="42"/>
      <c r="M262" s="46"/>
      <c r="N262" s="46"/>
      <c r="O262" s="46"/>
      <c r="P262" s="46"/>
    </row>
    <row r="263" spans="1:16" x14ac:dyDescent="0.15">
      <c r="A263" s="46"/>
      <c r="B263" s="46"/>
      <c r="C263" s="46"/>
      <c r="D263" s="46"/>
      <c r="E263" s="42" t="s">
        <v>778</v>
      </c>
      <c r="F263" s="44" t="s">
        <v>384</v>
      </c>
      <c r="G263" s="42"/>
      <c r="H263" s="42"/>
      <c r="M263" s="46"/>
      <c r="N263" s="46"/>
      <c r="O263" s="46"/>
      <c r="P263" s="46"/>
    </row>
    <row r="264" spans="1:16" x14ac:dyDescent="0.15">
      <c r="A264" s="46"/>
      <c r="B264" s="46"/>
      <c r="C264" s="46"/>
      <c r="D264" s="46"/>
      <c r="E264" s="42" t="s">
        <v>927</v>
      </c>
      <c r="F264" s="44" t="s">
        <v>383</v>
      </c>
      <c r="G264" s="42"/>
      <c r="H264" s="42"/>
      <c r="M264" s="46"/>
      <c r="N264" s="46"/>
      <c r="O264" s="46"/>
      <c r="P264" s="46"/>
    </row>
    <row r="265" spans="1:16" x14ac:dyDescent="0.15">
      <c r="A265" s="46"/>
      <c r="B265" s="46"/>
      <c r="C265" s="46"/>
      <c r="D265" s="46"/>
      <c r="E265" s="42" t="s">
        <v>928</v>
      </c>
      <c r="F265" s="44"/>
      <c r="G265" s="42"/>
      <c r="H265" s="42"/>
      <c r="M265" s="46"/>
      <c r="N265" s="46"/>
      <c r="O265" s="46"/>
      <c r="P265" s="46"/>
    </row>
    <row r="266" spans="1:16" x14ac:dyDescent="0.15">
      <c r="A266" s="46"/>
      <c r="B266" s="46"/>
      <c r="C266" s="46"/>
      <c r="D266" s="46"/>
      <c r="E266" s="42" t="s">
        <v>929</v>
      </c>
      <c r="F266" s="44" t="s">
        <v>382</v>
      </c>
      <c r="G266" s="42"/>
      <c r="H266" s="42" t="s">
        <v>573</v>
      </c>
      <c r="M266" s="46"/>
      <c r="N266" s="46"/>
      <c r="O266" s="46"/>
      <c r="P266" s="46"/>
    </row>
    <row r="267" spans="1:16" x14ac:dyDescent="0.15">
      <c r="A267" s="46"/>
      <c r="B267" s="46"/>
      <c r="C267" s="46"/>
      <c r="D267" s="46"/>
      <c r="E267" s="42" t="s">
        <v>930</v>
      </c>
      <c r="F267" s="44" t="s">
        <v>381</v>
      </c>
      <c r="G267" s="42"/>
      <c r="H267" s="42"/>
      <c r="M267" s="46"/>
      <c r="N267" s="46"/>
      <c r="O267" s="46"/>
      <c r="P267" s="46"/>
    </row>
    <row r="268" spans="1:16" x14ac:dyDescent="0.15">
      <c r="A268" s="46"/>
      <c r="B268" s="46"/>
      <c r="C268" s="46"/>
      <c r="D268" s="46"/>
      <c r="E268" s="44" t="s">
        <v>779</v>
      </c>
      <c r="F268" s="44" t="s">
        <v>380</v>
      </c>
      <c r="G268" s="42"/>
      <c r="H268" s="42"/>
      <c r="M268" s="46"/>
      <c r="N268" s="46"/>
      <c r="O268" s="46"/>
      <c r="P268" s="46"/>
    </row>
    <row r="269" spans="1:16" x14ac:dyDescent="0.15">
      <c r="A269" s="46"/>
      <c r="B269" s="46"/>
      <c r="C269" s="46"/>
      <c r="D269" s="46"/>
      <c r="E269" s="44" t="s">
        <v>780</v>
      </c>
      <c r="F269" s="44"/>
      <c r="G269" s="42"/>
      <c r="H269" s="42"/>
      <c r="M269" s="46"/>
      <c r="N269" s="46"/>
      <c r="O269" s="46"/>
      <c r="P269" s="46"/>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101"/>
  <sheetViews>
    <sheetView topLeftCell="A10" zoomScaleNormal="100" workbookViewId="0">
      <selection activeCell="O31" sqref="O31"/>
    </sheetView>
  </sheetViews>
  <sheetFormatPr defaultColWidth="7.375" defaultRowHeight="13.5" x14ac:dyDescent="0.15"/>
  <cols>
    <col min="1" max="1" width="15.875" style="50" customWidth="1"/>
    <col min="2" max="20" width="7.375" style="50"/>
    <col min="21" max="21" width="9" style="50" bestFit="1" customWidth="1"/>
    <col min="22" max="26" width="7.375" style="50"/>
    <col min="27" max="27" width="9.25" style="50" customWidth="1"/>
    <col min="28" max="29" width="8.125" style="50" bestFit="1" customWidth="1"/>
    <col min="30" max="30" width="7.375" style="50"/>
    <col min="31" max="31" width="8.5" style="50" customWidth="1"/>
    <col min="32" max="32" width="7.375" style="50"/>
    <col min="33" max="33" width="10.5" style="50" bestFit="1" customWidth="1"/>
    <col min="34" max="34" width="10.875" style="50" customWidth="1"/>
    <col min="35" max="36" width="10.5" style="50" bestFit="1" customWidth="1"/>
    <col min="37" max="37" width="11.75" style="50" customWidth="1"/>
    <col min="38" max="38" width="17.625" style="50" bestFit="1" customWidth="1"/>
    <col min="39" max="39" width="10.5" style="50" bestFit="1" customWidth="1"/>
    <col min="40" max="40" width="15.625" style="50" bestFit="1" customWidth="1"/>
    <col min="41" max="41" width="11.625" style="50" bestFit="1" customWidth="1"/>
    <col min="42" max="16384" width="7.375" style="50"/>
  </cols>
  <sheetData>
    <row r="1" spans="1:42" ht="14.25" thickBot="1" x14ac:dyDescent="0.2">
      <c r="A1" s="14" t="s">
        <v>843</v>
      </c>
      <c r="B1" s="15"/>
      <c r="C1" s="51"/>
      <c r="D1" s="51"/>
      <c r="E1" s="51"/>
      <c r="F1" s="51"/>
      <c r="S1" s="51"/>
      <c r="T1" s="51"/>
      <c r="U1" s="205" t="s">
        <v>1081</v>
      </c>
      <c r="V1" s="24" t="s">
        <v>0</v>
      </c>
      <c r="W1" s="25" t="s">
        <v>41</v>
      </c>
      <c r="X1" s="25" t="s">
        <v>50</v>
      </c>
      <c r="Y1" s="25" t="s">
        <v>96</v>
      </c>
      <c r="Z1" s="25" t="s">
        <v>842</v>
      </c>
      <c r="AA1" s="25" t="s">
        <v>799</v>
      </c>
      <c r="AC1" s="30" t="s">
        <v>797</v>
      </c>
      <c r="AD1" s="31"/>
      <c r="AE1" s="178"/>
      <c r="AF1" s="178"/>
      <c r="AG1" s="178"/>
      <c r="AI1" s="26" t="s">
        <v>108</v>
      </c>
      <c r="AJ1" s="27"/>
      <c r="AL1" s="24" t="s">
        <v>850</v>
      </c>
      <c r="AM1" s="172" t="s">
        <v>851</v>
      </c>
      <c r="AN1" s="24" t="s">
        <v>1012</v>
      </c>
    </row>
    <row r="2" spans="1:42" ht="15" thickTop="1" thickBot="1" x14ac:dyDescent="0.2">
      <c r="A2" s="822" t="s">
        <v>41</v>
      </c>
      <c r="B2" s="824" t="s">
        <v>0</v>
      </c>
      <c r="C2" s="825"/>
      <c r="D2" s="825"/>
      <c r="E2" s="825"/>
      <c r="F2" s="825"/>
      <c r="G2" s="826"/>
      <c r="H2" s="202"/>
      <c r="J2" s="18"/>
      <c r="U2" s="16" t="str">
        <f>IF(VARUE_SPORTSART="○",VARUE_SPORTSART,"")</f>
        <v/>
      </c>
      <c r="V2" s="116" t="str">
        <f ca="1">IF(COUNTIF(志願書Ⅰ!J3:K8,"○")=1,INDIRECT("志願書Ⅰ!B" &amp; (MATCH("○",志願書Ⅰ!J3:J8,0)+2)),IF(COUNTIF(志願書Ⅰ!J3:K8,"○")&gt;1,"OVER","NULL"))</f>
        <v>NULL</v>
      </c>
      <c r="W2" s="116" t="str">
        <f>IF(AND(志願書Ⅰ!V3="",志願書Ⅰ!Z3="○",志願書Ⅰ!AD3="○"),99,IF(COUNTIF(志願書Ⅰ!Q3:AE5,"○")=1,MATCH("○",志願書Ⅰ!R3:AE3,0),IF(COUNTIF(志願書Ⅰ!Q3:AE5,"○")&gt;0,"OVER","NULL")))</f>
        <v>NULL</v>
      </c>
      <c r="X2" s="116" t="str">
        <f>IF(VALUE_KOSHUKYOKA1_1&lt;&gt;"",IF(VALUE_KOSHUKYOKA1_2&lt;&gt;"",IF(VALUE_KOSHUKYOKA1_3&lt;&gt;"",VALUE_KOSHUKYOKA1_1 &amp; VALUE_KOSHUKYOKA1_2 &amp; VALUE_KOSHUKYOKA1_3,"NULL"),"NULL"),"NULL")</f>
        <v>NULL</v>
      </c>
      <c r="Y2" s="116" t="str">
        <f>IF(VALUE_KOSHUKYOKA2_1&lt;&gt;"",IF(VALUE_KOSHUKYOKA2_2&lt;&gt;"",IF(VALUE_KOSHUKYOKA2_3&lt;&gt;"",VALUE_KOSHUKYOKA2_1 &amp; VALUE_KOSHUKYOKA2_2 &amp;VALUE_KOSHUKYOKA2_3,"NULL"),"NULL"),"NULL")</f>
        <v>NULL</v>
      </c>
      <c r="Z2" s="116" t="str">
        <f ca="1">IF(COUNTIF(志願書Ⅰ!AD16:AD18,"○")=1,INDIRECT("志願書Ⅰ!X" &amp; (MATCH("○",志願書Ⅰ!AD16:AD18,0)+15)),IF(COUNTIF(志願書Ⅰ!AD16:AD18,"○")&gt;1,"OVER","NULL"))</f>
        <v>NULL</v>
      </c>
      <c r="AA2" s="116" t="str">
        <f ca="1">IF(COUNTIF(志願書Ⅰ!AD18:AE20,"○")=1,INDIRECT("志願書Ⅰ!X" &amp; (MATCH("○",志願書Ⅰ!AD18:AD20,0)+17)),IF(COUNTIF(志願書Ⅰ!AD18:AE20,"○")&gt;1,"OVER","NULL"))</f>
        <v>NULL</v>
      </c>
      <c r="AC2" s="29" t="s">
        <v>781</v>
      </c>
      <c r="AD2" s="116" t="str">
        <f>志願書Ⅰ!K31 &amp; 志願書Ⅰ!M31</f>
        <v/>
      </c>
      <c r="AE2" s="179"/>
      <c r="AF2" s="179"/>
      <c r="AG2" s="179"/>
      <c r="AI2" s="1" t="s">
        <v>109</v>
      </c>
      <c r="AJ2" s="116" t="b">
        <v>0</v>
      </c>
      <c r="AL2" s="173">
        <v>45748</v>
      </c>
      <c r="AM2" s="171" t="str">
        <f>IF(ISERROR(DATEVALUE(AM3)),"",DATEVALUE(AM3))</f>
        <v/>
      </c>
      <c r="AN2" s="1" t="str">
        <f>IF(VALUE_BIRTHDAY&lt;&gt;"",DATEDIF(VALUE_BIRTHDAY,VALUE_APPOINTMENTYEAR,"Y"),"")</f>
        <v/>
      </c>
      <c r="AO2" s="1" t="str">
        <f>IF(LEN(AN2)&gt;1,MID($AN2,1,1),"")</f>
        <v/>
      </c>
      <c r="AP2" s="1" t="str">
        <f>IF(LEN(AN2)&gt;1,MID($AN2,2,1),"")</f>
        <v/>
      </c>
    </row>
    <row r="3" spans="1:42" ht="14.25" thickTop="1" x14ac:dyDescent="0.15">
      <c r="A3" s="823"/>
      <c r="B3" s="22" t="str">
        <f>志願書Ⅰ!C3</f>
        <v>一般選考</v>
      </c>
      <c r="C3" s="22" t="str">
        <f>志願書Ⅰ!C4</f>
        <v>障害者特別選考</v>
      </c>
      <c r="D3" s="22" t="str">
        <f>志願書Ⅰ!C5</f>
        <v>スペシャリスト特別選考</v>
      </c>
      <c r="E3" s="22" t="str">
        <f>志願書Ⅰ!C6</f>
        <v>セカンドキャリア特別選考</v>
      </c>
      <c r="F3" s="22" t="str">
        <f>志願書Ⅰ!C7</f>
        <v>大学推薦特別選考</v>
      </c>
      <c r="G3" s="22" t="str">
        <f>志願書Ⅰ!C8</f>
        <v>京都府「教師力養成講座」修了者に係る
大学推薦特別選考</v>
      </c>
      <c r="H3" s="22" t="s">
        <v>1082</v>
      </c>
      <c r="I3" s="147" t="s">
        <v>1009</v>
      </c>
      <c r="J3" s="19"/>
      <c r="AC3" s="25" t="s">
        <v>588</v>
      </c>
      <c r="AD3" s="116" t="str">
        <f>志願書Ⅰ!C40 &amp; 志願書Ⅰ!D40 &amp; 志願書Ⅰ!E40 &amp;志願書Ⅰ!F40</f>
        <v/>
      </c>
      <c r="AE3" s="179"/>
      <c r="AF3" s="179"/>
      <c r="AG3" s="179"/>
      <c r="AI3" s="1" t="s">
        <v>110</v>
      </c>
      <c r="AJ3" s="116" t="b">
        <v>0</v>
      </c>
      <c r="AM3" s="150" t="str">
        <f>志願書Ⅰ!VALUE_ERANAME&amp;志願書Ⅰ!Z28&amp;志願書Ⅰ!AA28&amp;"年"&amp;志願書Ⅰ!AB28&amp;志願書Ⅰ!AC28&amp;"月"&amp;志願書Ⅰ!AD28&amp;志願書Ⅰ!AE28&amp;"日"</f>
        <v>年月日</v>
      </c>
    </row>
    <row r="4" spans="1:42" x14ac:dyDescent="0.15">
      <c r="A4" s="17" t="s">
        <v>802</v>
      </c>
      <c r="B4" s="16" t="s">
        <v>1010</v>
      </c>
      <c r="C4" s="16" t="s">
        <v>808</v>
      </c>
      <c r="D4" s="16" t="s">
        <v>1010</v>
      </c>
      <c r="E4" s="16" t="s">
        <v>1025</v>
      </c>
      <c r="F4" s="16" t="s">
        <v>808</v>
      </c>
      <c r="G4" s="16" t="s">
        <v>808</v>
      </c>
      <c r="H4" s="16"/>
      <c r="I4" s="1">
        <v>5</v>
      </c>
      <c r="AC4" s="25" t="s">
        <v>795</v>
      </c>
      <c r="AD4" s="116" t="str">
        <f>志願書Ⅰ!U44 &amp; 志願書Ⅰ!V44</f>
        <v/>
      </c>
      <c r="AE4" s="179"/>
      <c r="AF4" s="179"/>
      <c r="AG4" s="179"/>
      <c r="AM4" s="149"/>
    </row>
    <row r="5" spans="1:42" x14ac:dyDescent="0.15">
      <c r="A5" s="17" t="s">
        <v>803</v>
      </c>
      <c r="B5" s="16" t="s">
        <v>1010</v>
      </c>
      <c r="C5" s="16"/>
      <c r="D5" s="16"/>
      <c r="E5" s="16"/>
      <c r="F5" s="16" t="s">
        <v>808</v>
      </c>
      <c r="G5" s="16" t="s">
        <v>808</v>
      </c>
      <c r="H5" s="16"/>
      <c r="I5" s="1">
        <v>9</v>
      </c>
      <c r="AC5" s="25" t="s">
        <v>796</v>
      </c>
      <c r="AD5" s="116" t="str">
        <f>志願書Ⅰ!W44 &amp;志願書Ⅰ!X44</f>
        <v/>
      </c>
      <c r="AE5" s="179"/>
      <c r="AF5" s="179"/>
      <c r="AG5" s="179"/>
      <c r="AI5" s="28" t="s">
        <v>111</v>
      </c>
      <c r="AJ5" s="27"/>
      <c r="AL5" s="151" t="s">
        <v>1013</v>
      </c>
      <c r="AM5" s="813" t="s">
        <v>1018</v>
      </c>
      <c r="AN5" s="814"/>
      <c r="AO5" s="813" t="s">
        <v>1019</v>
      </c>
      <c r="AP5" s="814"/>
    </row>
    <row r="6" spans="1:42" x14ac:dyDescent="0.15">
      <c r="A6" s="17" t="s">
        <v>804</v>
      </c>
      <c r="B6" s="16" t="s">
        <v>808</v>
      </c>
      <c r="C6" s="16"/>
      <c r="D6" s="16"/>
      <c r="E6" s="16"/>
      <c r="F6" s="16" t="s">
        <v>808</v>
      </c>
      <c r="G6" s="16" t="s">
        <v>808</v>
      </c>
      <c r="H6" s="16"/>
      <c r="I6" s="1">
        <v>13</v>
      </c>
      <c r="V6" s="24" t="s">
        <v>6</v>
      </c>
      <c r="W6" s="24" t="s">
        <v>2</v>
      </c>
      <c r="X6" s="145" t="s">
        <v>1007</v>
      </c>
      <c r="Y6" s="146" t="s">
        <v>1008</v>
      </c>
      <c r="AC6" s="25" t="s">
        <v>782</v>
      </c>
      <c r="AD6" s="116" t="str">
        <f>志願書Ⅰ!C50 &amp;志願書Ⅰ!D50</f>
        <v/>
      </c>
      <c r="AE6" s="179"/>
      <c r="AF6" s="179"/>
      <c r="AG6" s="179"/>
      <c r="AI6" s="1" t="s">
        <v>112</v>
      </c>
      <c r="AJ6" s="116" t="b">
        <v>0</v>
      </c>
      <c r="AL6" s="117" t="str">
        <f>IF(ISERROR(DATEVALUE(AL7)),"",DATEVALUE(AL7))</f>
        <v/>
      </c>
      <c r="AM6" s="51" t="str">
        <f>志願書Ⅰ!VALUE_MENKYOERANAME1&amp;志願書Ⅰ!VALUE_MENKYOYEAR1&amp;志願書Ⅰ!$K50&amp;"年"&amp;志願書Ⅰ!VALUE_GRADUATIONMONTH&amp;志願書Ⅰ!$M50&amp;"月01日"</f>
        <v>年月01日</v>
      </c>
      <c r="AN6" s="149" t="str">
        <f t="shared" ref="AN6:AN11" si="0">IF(ISERROR(DATEVALUE($AM6)),"",DATEVALUE($AM6))</f>
        <v/>
      </c>
      <c r="AO6" s="50" t="str">
        <f>志願書Ⅰ!F60&amp;"年"&amp;志願書Ⅰ!I60&amp;"月"&amp;志願書Ⅰ!L60&amp;"日"</f>
        <v>年月日</v>
      </c>
      <c r="AP6" s="149" t="str">
        <f>IF(ISERROR(DATEVALUE($AO6)),"",DATEVALUE($AO6))</f>
        <v/>
      </c>
    </row>
    <row r="7" spans="1:42" x14ac:dyDescent="0.15">
      <c r="A7" s="17" t="s">
        <v>1047</v>
      </c>
      <c r="B7" s="16" t="s">
        <v>808</v>
      </c>
      <c r="C7" s="16"/>
      <c r="D7" s="16"/>
      <c r="E7" s="16"/>
      <c r="F7" s="16" t="s">
        <v>808</v>
      </c>
      <c r="G7" s="16" t="s">
        <v>808</v>
      </c>
      <c r="H7" s="16"/>
      <c r="I7" s="203"/>
      <c r="J7" s="184"/>
      <c r="T7" s="51"/>
      <c r="V7" s="116" t="str">
        <f ca="1">IF(COUNTIF(志願書Ⅰ!L16:M21,"○")=1,INDIRECT("志願書Ⅰ!B" &amp; (MATCH("○",志願書Ⅰ!L16:L21,0)+15)),IF(COUNTIF(志願書Ⅰ!L16:M21,"○")&gt;1,"OVER","NULL"))</f>
        <v>NULL</v>
      </c>
      <c r="W7" s="116" t="str">
        <f ca="1">IF(COUNTIF(志願書Ⅰ!I43:J46,"○")=1,INDIRECT("志願書Ⅰ!C" &amp; (MATCH("○",志願書Ⅰ!I43:I46,0)+40)),IF(COUNTIF(志願書Ⅰ!I43:J46,"○")&gt;1,"OVER","NULL"))</f>
        <v>NULL</v>
      </c>
      <c r="X7" s="1">
        <v>30</v>
      </c>
      <c r="Y7" s="1">
        <v>30</v>
      </c>
      <c r="AC7" s="25" t="s">
        <v>783</v>
      </c>
      <c r="AD7" s="116" t="str">
        <f>志願書Ⅰ!C51 &amp;志願書Ⅰ!D51</f>
        <v/>
      </c>
      <c r="AE7" s="179"/>
      <c r="AF7" s="179"/>
      <c r="AG7" s="179"/>
      <c r="AI7" s="1" t="s">
        <v>68</v>
      </c>
      <c r="AJ7" s="116" t="b">
        <v>0</v>
      </c>
      <c r="AL7" s="1" t="str">
        <f>志願書Ⅰ!VALUE_GRADUATIONERANAME&amp;志願書Ⅰ!VALUE_GRADUATIONYEAR&amp;志願書Ⅰ!N44&amp;"年"&amp;志願書Ⅰ!O44&amp;志願書Ⅰ!P44&amp;"月01日"</f>
        <v>年月01日</v>
      </c>
      <c r="AM7" s="51" t="str">
        <f>志願書Ⅰ!VALUE_MENKYOERANAME2&amp;志願書Ⅰ!VALUE_MENKYOYEAR2&amp;志願書Ⅰ!$K51&amp;"年"&amp;志願書Ⅰ!VALUE_MENKYOMONTH2&amp;志願書Ⅰ!$M51&amp;"月01日"</f>
        <v>年月01日</v>
      </c>
      <c r="AN7" s="149" t="str">
        <f t="shared" si="0"/>
        <v/>
      </c>
      <c r="AO7" s="50" t="str">
        <f>志願書Ⅰ!F61&amp;"年"&amp;志願書Ⅰ!I61&amp;"月"&amp;志願書Ⅰ!L61&amp;"日"</f>
        <v>年月日</v>
      </c>
      <c r="AP7" s="149" t="str">
        <f>IF(ISERROR(DATEVALUE($AO7)),"",DATEVALUE($AO7))</f>
        <v/>
      </c>
    </row>
    <row r="8" spans="1:42" x14ac:dyDescent="0.15">
      <c r="S8" s="51"/>
      <c r="Z8" s="51"/>
      <c r="AC8" s="25" t="s">
        <v>784</v>
      </c>
      <c r="AD8" s="116" t="str">
        <f>志願書Ⅰ!C52 &amp;志願書Ⅰ!D52</f>
        <v/>
      </c>
      <c r="AE8" s="179"/>
      <c r="AF8" s="179"/>
      <c r="AG8" s="179"/>
      <c r="AL8" s="51"/>
      <c r="AM8" s="51" t="str">
        <f>志願書Ⅰ!VALUE_MENKYOERANAME3&amp;志願書Ⅰ!VALUE_MENKYOYEAR3&amp;志願書Ⅰ!$K52&amp;"年"&amp;志願書Ⅰ!VALUE_MENKYOMONTH3&amp;志願書Ⅰ!$M52&amp;"月01日"</f>
        <v>年月01日</v>
      </c>
      <c r="AN8" s="149" t="str">
        <f t="shared" si="0"/>
        <v/>
      </c>
    </row>
    <row r="9" spans="1:42" x14ac:dyDescent="0.15">
      <c r="A9" s="14" t="s">
        <v>844</v>
      </c>
      <c r="B9" s="15"/>
      <c r="C9" s="51"/>
      <c r="D9" s="51"/>
      <c r="E9" s="51"/>
      <c r="F9" s="51"/>
      <c r="G9" s="51"/>
      <c r="H9" s="51"/>
      <c r="I9" s="51"/>
      <c r="J9" s="51"/>
      <c r="K9" s="51"/>
      <c r="L9" s="51"/>
      <c r="M9" s="51"/>
      <c r="N9" s="51"/>
      <c r="O9" s="51"/>
      <c r="P9" s="51"/>
      <c r="S9" s="51"/>
      <c r="Z9" s="51"/>
      <c r="AC9" s="25" t="s">
        <v>785</v>
      </c>
      <c r="AD9" s="116" t="str">
        <f>志願書Ⅰ!C53 &amp;志願書Ⅰ!D53</f>
        <v/>
      </c>
      <c r="AE9" s="179"/>
      <c r="AF9" s="179"/>
      <c r="AG9" s="179"/>
      <c r="AI9" s="28" t="s">
        <v>113</v>
      </c>
      <c r="AJ9" s="27"/>
      <c r="AL9" s="51"/>
      <c r="AM9" s="51" t="str">
        <f>志願書Ⅰ!VALUE_MENKYOERANAME4&amp;志願書Ⅰ!VALUE_MENKYOYEAR4&amp;志願書Ⅰ!$K53&amp;"年"&amp;志願書Ⅰ!VALUE_MENKYOMONTH4&amp;志願書Ⅰ!$M53&amp;"月01日"</f>
        <v>年月01日</v>
      </c>
      <c r="AN9" s="149" t="str">
        <f t="shared" si="0"/>
        <v/>
      </c>
    </row>
    <row r="10" spans="1:42" ht="13.5" customHeight="1" x14ac:dyDescent="0.15">
      <c r="A10" s="830" t="s">
        <v>807</v>
      </c>
      <c r="B10" s="820" t="s">
        <v>0</v>
      </c>
      <c r="C10" s="821"/>
      <c r="D10" s="821"/>
      <c r="E10" s="821"/>
      <c r="F10" s="821"/>
      <c r="G10" s="821"/>
      <c r="H10" s="821"/>
      <c r="I10" s="821"/>
      <c r="J10" s="821"/>
      <c r="K10" s="821"/>
      <c r="L10" s="821"/>
      <c r="M10" s="821"/>
      <c r="N10" s="821"/>
      <c r="O10" s="821"/>
      <c r="P10" s="821"/>
      <c r="Q10" s="821"/>
      <c r="R10" s="821"/>
      <c r="S10" s="821"/>
      <c r="T10" s="821"/>
      <c r="U10" s="821"/>
      <c r="V10" s="821"/>
      <c r="Z10" s="51"/>
      <c r="AC10" s="25" t="s">
        <v>786</v>
      </c>
      <c r="AD10" s="116" t="str">
        <f>志願書Ⅰ!C54 &amp; 志願書Ⅰ!D54</f>
        <v/>
      </c>
      <c r="AE10" s="179"/>
      <c r="AF10" s="179"/>
      <c r="AG10" s="179"/>
      <c r="AI10" s="1" t="s">
        <v>30</v>
      </c>
      <c r="AJ10" s="116" t="b">
        <v>0</v>
      </c>
      <c r="AL10" s="51"/>
      <c r="AM10" s="51" t="str">
        <f>志願書Ⅰ!VALUE_MENKYOERANAME5&amp;志願書Ⅰ!VALUE_MENKYOYEAR5&amp;志願書Ⅰ!$K54&amp;"年"&amp;志願書Ⅰ!VALUE_MENKYOMONTH5&amp;志願書Ⅰ!$M54&amp;"月01日"</f>
        <v>年月01日</v>
      </c>
      <c r="AN10" s="149" t="str">
        <f t="shared" si="0"/>
        <v/>
      </c>
    </row>
    <row r="11" spans="1:42" x14ac:dyDescent="0.15">
      <c r="A11" s="831"/>
      <c r="B11" s="832" t="str">
        <f>B3</f>
        <v>一般選考</v>
      </c>
      <c r="C11" s="832"/>
      <c r="D11" s="832"/>
      <c r="E11" s="832" t="str">
        <f>C3</f>
        <v>障害者特別選考</v>
      </c>
      <c r="F11" s="832"/>
      <c r="G11" s="832"/>
      <c r="H11" s="832" t="str">
        <f>D3</f>
        <v>スペシャリスト特別選考</v>
      </c>
      <c r="I11" s="832"/>
      <c r="J11" s="832"/>
      <c r="K11" s="815" t="s">
        <v>1023</v>
      </c>
      <c r="L11" s="816"/>
      <c r="M11" s="817"/>
      <c r="N11" s="832" t="str">
        <f>F3</f>
        <v>大学推薦特別選考</v>
      </c>
      <c r="O11" s="832"/>
      <c r="P11" s="832"/>
      <c r="Q11" s="832" t="str">
        <f>G3</f>
        <v>京都府「教師力養成講座」修了者に係る
大学推薦特別選考</v>
      </c>
      <c r="R11" s="832"/>
      <c r="S11" s="832"/>
      <c r="T11" s="818" t="str">
        <f>A7</f>
        <v>スポーツ・芸術分野特別選考希望欄</v>
      </c>
      <c r="U11" s="819"/>
      <c r="V11" s="819"/>
      <c r="Z11" s="51"/>
      <c r="AC11" s="25" t="s">
        <v>787</v>
      </c>
      <c r="AD11" s="116" t="str">
        <f>志願書Ⅰ!C55 &amp;志願書Ⅰ!D55</f>
        <v/>
      </c>
      <c r="AE11" s="179"/>
      <c r="AF11" s="179"/>
      <c r="AG11" s="179"/>
      <c r="AI11" s="1" t="s">
        <v>54</v>
      </c>
      <c r="AJ11" s="116" t="b">
        <v>0</v>
      </c>
      <c r="AL11" s="51"/>
      <c r="AM11" s="51" t="str">
        <f>志願書Ⅰ!VALUE_MENKYOERANAME6&amp;志願書Ⅰ!VALUE_MENKYOYEAR6&amp;志願書Ⅰ!$K55&amp;"年"&amp;志願書Ⅰ!VALUE_MENKYOMONTH6&amp;志願書Ⅰ!$M55&amp;"月01日"</f>
        <v>年月01日</v>
      </c>
      <c r="AN11" s="149" t="str">
        <f t="shared" si="0"/>
        <v/>
      </c>
    </row>
    <row r="12" spans="1:42" x14ac:dyDescent="0.15">
      <c r="A12" s="831"/>
      <c r="B12" s="23" t="str">
        <f>A4</f>
        <v>一般</v>
      </c>
      <c r="C12" s="23" t="str">
        <f>A5</f>
        <v>北部</v>
      </c>
      <c r="D12" s="23" t="str">
        <f>A6</f>
        <v>小中連携</v>
      </c>
      <c r="E12" s="23" t="str">
        <f>A4</f>
        <v>一般</v>
      </c>
      <c r="F12" s="23" t="str">
        <f>A5</f>
        <v>北部</v>
      </c>
      <c r="G12" s="23" t="str">
        <f>A6</f>
        <v>小中連携</v>
      </c>
      <c r="H12" s="23" t="str">
        <f>A4</f>
        <v>一般</v>
      </c>
      <c r="I12" s="23" t="str">
        <f>A5</f>
        <v>北部</v>
      </c>
      <c r="J12" s="23" t="str">
        <f>A6</f>
        <v>小中連携</v>
      </c>
      <c r="K12" s="23" t="s">
        <v>1026</v>
      </c>
      <c r="L12" s="23" t="s">
        <v>1027</v>
      </c>
      <c r="M12" s="23" t="s">
        <v>1028</v>
      </c>
      <c r="N12" s="23" t="str">
        <f>A4</f>
        <v>一般</v>
      </c>
      <c r="O12" s="23" t="str">
        <f>A5</f>
        <v>北部</v>
      </c>
      <c r="P12" s="23" t="str">
        <f>A6</f>
        <v>小中連携</v>
      </c>
      <c r="Q12" s="23" t="str">
        <f>A4</f>
        <v>一般</v>
      </c>
      <c r="R12" s="23" t="str">
        <f>A5</f>
        <v>北部</v>
      </c>
      <c r="S12" s="23" t="str">
        <f>A6</f>
        <v>小中連携</v>
      </c>
      <c r="T12" s="204" t="str">
        <f>$A4</f>
        <v>一般</v>
      </c>
      <c r="U12" s="204" t="str">
        <f>$A5</f>
        <v>北部</v>
      </c>
      <c r="V12" s="204" t="str">
        <f>$A6</f>
        <v>小中連携</v>
      </c>
      <c r="AC12" s="25" t="s">
        <v>788</v>
      </c>
      <c r="AD12" s="116" t="str">
        <f>志願書Ⅰ!C56 &amp; 志願書Ⅰ!D56</f>
        <v/>
      </c>
      <c r="AG12" s="51"/>
      <c r="AH12" s="51"/>
      <c r="AI12" s="51"/>
      <c r="AL12" s="51"/>
      <c r="AM12" s="51" t="str">
        <f>志願書Ⅰ!VALUE_MENKYOERANAME7&amp;志願書Ⅰ!VALUE_MENKYOYEAR7&amp;志願書Ⅰ!$K56&amp;"年"&amp;志願書Ⅰ!VALUE_MENKYOMONTH7&amp;志願書Ⅰ!$M56&amp;"月01日"</f>
        <v>年月01日</v>
      </c>
      <c r="AN12" s="149" t="str">
        <f>IF(ISERROR(DATEVALUE($AM12)),"",DATEVALUE($AM12))</f>
        <v/>
      </c>
    </row>
    <row r="13" spans="1:42" x14ac:dyDescent="0.15">
      <c r="A13" s="17" t="s">
        <v>962</v>
      </c>
      <c r="B13" s="16" t="s">
        <v>809</v>
      </c>
      <c r="C13" s="16" t="s">
        <v>808</v>
      </c>
      <c r="D13" s="16" t="s">
        <v>808</v>
      </c>
      <c r="E13" s="16" t="s">
        <v>808</v>
      </c>
      <c r="F13" s="16"/>
      <c r="G13" s="16"/>
      <c r="H13" s="16"/>
      <c r="I13" s="16"/>
      <c r="J13" s="16"/>
      <c r="K13" s="16"/>
      <c r="L13" s="16"/>
      <c r="M13" s="16"/>
      <c r="N13" s="53" t="s">
        <v>808</v>
      </c>
      <c r="O13" s="53" t="s">
        <v>808</v>
      </c>
      <c r="P13" s="53" t="s">
        <v>808</v>
      </c>
      <c r="Q13" s="53" t="s">
        <v>808</v>
      </c>
      <c r="R13" s="53" t="s">
        <v>808</v>
      </c>
      <c r="S13" s="53" t="s">
        <v>808</v>
      </c>
      <c r="T13" s="53"/>
      <c r="U13" s="53"/>
      <c r="V13" s="53"/>
      <c r="AC13" s="25" t="s">
        <v>789</v>
      </c>
      <c r="AD13" s="116" t="str">
        <f>志願書Ⅰ!S50 &amp; 志願書Ⅰ!T50</f>
        <v/>
      </c>
    </row>
    <row r="14" spans="1:42" x14ac:dyDescent="0.15">
      <c r="A14" s="17" t="s">
        <v>963</v>
      </c>
      <c r="B14" s="16" t="s">
        <v>808</v>
      </c>
      <c r="C14" s="16" t="s">
        <v>961</v>
      </c>
      <c r="D14" s="16"/>
      <c r="E14" s="16" t="s">
        <v>808</v>
      </c>
      <c r="F14" s="16"/>
      <c r="G14" s="16"/>
      <c r="H14" s="16"/>
      <c r="I14" s="16"/>
      <c r="J14" s="16"/>
      <c r="K14" s="16"/>
      <c r="L14" s="16"/>
      <c r="M14" s="16"/>
      <c r="N14" s="53" t="s">
        <v>808</v>
      </c>
      <c r="O14" s="53" t="s">
        <v>808</v>
      </c>
      <c r="P14" s="53"/>
      <c r="Q14" s="53" t="s">
        <v>808</v>
      </c>
      <c r="R14" s="53" t="s">
        <v>808</v>
      </c>
      <c r="S14" s="53"/>
      <c r="T14" s="53"/>
      <c r="U14" s="53"/>
      <c r="V14" s="53"/>
      <c r="AC14" s="25" t="s">
        <v>790</v>
      </c>
      <c r="AD14" s="116" t="str">
        <f>志願書Ⅰ!S51 &amp; 志願書Ⅰ!T51</f>
        <v/>
      </c>
      <c r="AI14" s="827" t="s">
        <v>1014</v>
      </c>
      <c r="AJ14" s="827"/>
      <c r="AK14" s="827" t="s">
        <v>1015</v>
      </c>
      <c r="AL14" s="827"/>
    </row>
    <row r="15" spans="1:42" x14ac:dyDescent="0.15">
      <c r="A15" s="17" t="s">
        <v>964</v>
      </c>
      <c r="B15" s="16" t="s">
        <v>808</v>
      </c>
      <c r="C15" s="16" t="s">
        <v>961</v>
      </c>
      <c r="D15" s="16"/>
      <c r="E15" s="16" t="s">
        <v>808</v>
      </c>
      <c r="F15" s="16"/>
      <c r="G15" s="16"/>
      <c r="H15" s="16"/>
      <c r="I15" s="16"/>
      <c r="J15" s="16"/>
      <c r="K15" s="16"/>
      <c r="L15" s="16"/>
      <c r="M15" s="16"/>
      <c r="N15" s="53" t="s">
        <v>808</v>
      </c>
      <c r="O15" s="53" t="s">
        <v>961</v>
      </c>
      <c r="P15" s="53"/>
      <c r="Q15" s="53" t="s">
        <v>808</v>
      </c>
      <c r="R15" s="53" t="s">
        <v>808</v>
      </c>
      <c r="S15" s="53"/>
      <c r="T15" s="53"/>
      <c r="U15" s="53"/>
      <c r="V15" s="53"/>
      <c r="AC15" s="25" t="s">
        <v>791</v>
      </c>
      <c r="AD15" s="116" t="str">
        <f>志願書Ⅰ!S52 &amp;志願書Ⅰ!T52</f>
        <v/>
      </c>
      <c r="AI15" s="1" t="str">
        <f>志願書Ⅱ!$B7&amp;志願書Ⅱ!$D7&amp;志願書Ⅱ!$E7&amp;志願書Ⅱ!$G7&amp;志願書Ⅱ!$H7&amp;"日"</f>
        <v>年月日</v>
      </c>
      <c r="AJ15" s="117" t="str">
        <f>IF(ISERROR(DATEVALUE($AI15)),"",DATEVALUE($AI15))</f>
        <v/>
      </c>
      <c r="AK15" s="1" t="str">
        <f>志願書Ⅱ!$B8&amp;志願書Ⅱ!$D8&amp;志願書Ⅱ!$E8&amp;志願書Ⅱ!$G8&amp;志願書Ⅱ!$H8&amp;"日"</f>
        <v>年月日</v>
      </c>
      <c r="AL15" s="117" t="str">
        <f>IF(ISERROR(DATEVALUE($AK15)),"",DATEVALUE($AK15))</f>
        <v/>
      </c>
      <c r="AM15" s="50" t="str">
        <f>IF(AND($AJ15&lt;&gt;"",$AL15&lt;&gt;""),DATEDIF($AJ15,$AL15,"Y"),"")</f>
        <v/>
      </c>
    </row>
    <row r="16" spans="1:42" x14ac:dyDescent="0.15">
      <c r="A16" s="17" t="s">
        <v>965</v>
      </c>
      <c r="B16" s="16" t="s">
        <v>808</v>
      </c>
      <c r="C16" s="16" t="s">
        <v>961</v>
      </c>
      <c r="D16" s="16" t="s">
        <v>808</v>
      </c>
      <c r="E16" s="16" t="s">
        <v>808</v>
      </c>
      <c r="F16" s="16"/>
      <c r="G16" s="16"/>
      <c r="H16" s="16"/>
      <c r="I16" s="16"/>
      <c r="J16" s="16"/>
      <c r="K16" s="16"/>
      <c r="L16" s="16"/>
      <c r="M16" s="16"/>
      <c r="N16" s="53" t="s">
        <v>808</v>
      </c>
      <c r="O16" s="53" t="s">
        <v>961</v>
      </c>
      <c r="P16" s="53" t="s">
        <v>808</v>
      </c>
      <c r="Q16" s="53" t="s">
        <v>808</v>
      </c>
      <c r="R16" s="53" t="s">
        <v>808</v>
      </c>
      <c r="S16" s="53" t="s">
        <v>808</v>
      </c>
      <c r="T16" s="53"/>
      <c r="U16" s="53"/>
      <c r="V16" s="53"/>
      <c r="AC16" s="25" t="s">
        <v>792</v>
      </c>
      <c r="AD16" s="116" t="str">
        <f>志願書Ⅰ!U50 &amp;志願書Ⅰ!V50</f>
        <v/>
      </c>
      <c r="AI16" s="1" t="str">
        <f>志願書Ⅱ!$B9&amp;志願書Ⅱ!$D9&amp;志願書Ⅱ!$E9&amp;志願書Ⅱ!$G9&amp;志願書Ⅱ!$H9&amp;"日"</f>
        <v>年月日</v>
      </c>
      <c r="AJ16" s="117" t="str">
        <f>IF(ISERROR(DATEVALUE($AI16)),"",DATEVALUE($AI16))</f>
        <v/>
      </c>
      <c r="AK16" s="1" t="str">
        <f>志願書Ⅱ!$B10&amp;志願書Ⅱ!$D10&amp;志願書Ⅱ!$E10&amp;志願書Ⅱ!$G10&amp;志願書Ⅱ!$H10&amp;"日"</f>
        <v>年月日</v>
      </c>
      <c r="AL16" s="117" t="str">
        <f>IF(ISERROR(DATEVALUE($AK16)),"",DATEVALUE($AK16))</f>
        <v/>
      </c>
      <c r="AM16" s="51" t="str">
        <f>IF(AND($AJ16&lt;&gt;"",$AL16&lt;&gt;""),DATEDIF($AJ16,$AL16,"Y"),"")</f>
        <v/>
      </c>
    </row>
    <row r="17" spans="1:41" x14ac:dyDescent="0.15">
      <c r="A17" s="17" t="s">
        <v>966</v>
      </c>
      <c r="B17" s="16" t="s">
        <v>808</v>
      </c>
      <c r="C17" s="16" t="s">
        <v>808</v>
      </c>
      <c r="D17" s="16" t="s">
        <v>808</v>
      </c>
      <c r="E17" s="16" t="s">
        <v>808</v>
      </c>
      <c r="F17" s="16"/>
      <c r="G17" s="16"/>
      <c r="H17" s="16" t="s">
        <v>809</v>
      </c>
      <c r="I17" s="16"/>
      <c r="J17" s="16"/>
      <c r="K17" s="16"/>
      <c r="L17" s="16"/>
      <c r="M17" s="16"/>
      <c r="N17" s="53" t="s">
        <v>808</v>
      </c>
      <c r="O17" s="53" t="s">
        <v>808</v>
      </c>
      <c r="P17" s="53" t="s">
        <v>808</v>
      </c>
      <c r="Q17" s="53" t="s">
        <v>808</v>
      </c>
      <c r="R17" s="53" t="s">
        <v>808</v>
      </c>
      <c r="S17" s="53" t="s">
        <v>808</v>
      </c>
      <c r="T17" s="53"/>
      <c r="U17" s="53"/>
      <c r="V17" s="53"/>
      <c r="AC17" s="25" t="s">
        <v>793</v>
      </c>
      <c r="AD17" s="116" t="str">
        <f>志願書Ⅰ!U51 &amp; 志願書Ⅰ!V51</f>
        <v/>
      </c>
      <c r="AI17" s="1" t="str">
        <f>志願書Ⅱ!$B11&amp;志願書Ⅱ!$D11&amp;志願書Ⅱ!$E11&amp;志願書Ⅱ!$G11&amp;志願書Ⅱ!$H11&amp;"日"</f>
        <v>年月日</v>
      </c>
      <c r="AJ17" s="117" t="str">
        <f>IF(ISERROR(DATEVALUE($AI17)),"",DATEVALUE($AI17))</f>
        <v/>
      </c>
      <c r="AK17" s="1" t="str">
        <f>志願書Ⅱ!$B12&amp;志願書Ⅱ!$D12&amp;志願書Ⅱ!$E12&amp;志願書Ⅱ!$G12&amp;志願書Ⅱ!$H12&amp;"日"</f>
        <v>年月日</v>
      </c>
      <c r="AL17" s="117" t="str">
        <f>IF(ISERROR(DATEVALUE($AK17)),"",DATEVALUE($AK17))</f>
        <v/>
      </c>
      <c r="AM17" s="51" t="str">
        <f>IF(AND($AJ17&lt;&gt;"",$AL17&lt;&gt;""),DATEDIF($AJ17,$AL17,"Y"),"")</f>
        <v/>
      </c>
    </row>
    <row r="18" spans="1:41" x14ac:dyDescent="0.15">
      <c r="A18" s="17" t="s">
        <v>967</v>
      </c>
      <c r="B18" s="16" t="s">
        <v>808</v>
      </c>
      <c r="C18" s="16" t="s">
        <v>808</v>
      </c>
      <c r="D18" s="16"/>
      <c r="E18" s="16" t="s">
        <v>808</v>
      </c>
      <c r="F18" s="16"/>
      <c r="G18" s="16"/>
      <c r="H18" s="16"/>
      <c r="I18" s="16"/>
      <c r="J18" s="16"/>
      <c r="K18" s="16"/>
      <c r="L18" s="16"/>
      <c r="M18" s="16"/>
      <c r="N18" s="53" t="s">
        <v>808</v>
      </c>
      <c r="O18" s="53" t="s">
        <v>808</v>
      </c>
      <c r="P18" s="53"/>
      <c r="Q18" s="53"/>
      <c r="R18" s="53" t="s">
        <v>808</v>
      </c>
      <c r="S18" s="53"/>
      <c r="T18" s="53"/>
      <c r="U18" s="53"/>
      <c r="V18" s="53"/>
      <c r="AC18" s="25" t="s">
        <v>794</v>
      </c>
      <c r="AD18" s="116" t="str">
        <f>志願書Ⅰ!U52 &amp;志願書Ⅰ!V52</f>
        <v/>
      </c>
      <c r="AI18" s="1" t="str">
        <f>志願書Ⅱ!$B13&amp;志願書Ⅱ!$D13&amp;志願書Ⅱ!$E13&amp;志願書Ⅱ!$G13&amp;志願書Ⅱ!$H13&amp;"日"</f>
        <v>年月日</v>
      </c>
      <c r="AJ18" s="117" t="str">
        <f>IF(ISERROR(DATEVALUE($AI18)),"",DATEVALUE($AI18))</f>
        <v/>
      </c>
      <c r="AK18" s="1" t="str">
        <f>志願書Ⅱ!$B14&amp;志願書Ⅱ!$D14&amp;志願書Ⅱ!$E14&amp;志願書Ⅱ!$G14&amp;志願書Ⅱ!$H14&amp;"日"</f>
        <v>年月日</v>
      </c>
      <c r="AL18" s="117" t="str">
        <f>IF(ISERROR(DATEVALUE($AK18)),"",DATEVALUE($AK18))</f>
        <v/>
      </c>
      <c r="AM18" s="51" t="str">
        <f>IF(AND($AJ18&lt;&gt;"",$AL18&lt;&gt;""),DATEDIF($AJ18,$AL18,"Y"),"")</f>
        <v/>
      </c>
    </row>
    <row r="19" spans="1:41" x14ac:dyDescent="0.15">
      <c r="A19" s="17" t="s">
        <v>968</v>
      </c>
      <c r="B19" s="16" t="s">
        <v>808</v>
      </c>
      <c r="C19" s="16" t="s">
        <v>808</v>
      </c>
      <c r="D19" s="16"/>
      <c r="E19" s="16" t="s">
        <v>808</v>
      </c>
      <c r="F19" s="16"/>
      <c r="G19" s="16"/>
      <c r="H19" s="16"/>
      <c r="I19" s="16"/>
      <c r="J19" s="16"/>
      <c r="K19" s="16"/>
      <c r="L19" s="16"/>
      <c r="M19" s="16"/>
      <c r="N19" s="53" t="s">
        <v>808</v>
      </c>
      <c r="O19" s="53" t="s">
        <v>808</v>
      </c>
      <c r="P19" s="53"/>
      <c r="Q19" s="53"/>
      <c r="R19" s="53" t="s">
        <v>808</v>
      </c>
      <c r="S19" s="53"/>
      <c r="T19" s="53"/>
      <c r="U19" s="53"/>
      <c r="V19" s="53"/>
      <c r="AC19" s="25" t="s">
        <v>852</v>
      </c>
      <c r="AD19" s="116" t="str">
        <f ca="1">IF(COUNTIF(志願書Ⅰ!AE42:AE45,"○")=1,INDIRECT("志願書Ⅰ!AC" &amp; (MATCH("○",志願書Ⅰ!AE42:AE45,0)+37)),IF(COUNTIF(志願書Ⅰ!AE42:AE45,"○")&gt;1,"OVER","NULL"))</f>
        <v>NULL</v>
      </c>
      <c r="AI19" s="1" t="str">
        <f>志願書Ⅱ!$B15&amp;志願書Ⅱ!$D15&amp;志願書Ⅱ!$E15&amp;志願書Ⅱ!$G15&amp;志願書Ⅱ!$H15&amp;"日"</f>
        <v>年月日</v>
      </c>
      <c r="AJ19" s="117" t="str">
        <f>IF(ISERROR(DATEVALUE($AI19)),"",DATEVALUE($AI19))</f>
        <v/>
      </c>
      <c r="AK19" s="1" t="str">
        <f>志願書Ⅱ!$B16&amp;志願書Ⅱ!$D16&amp;志願書Ⅱ!$E16&amp;志願書Ⅱ!$G16&amp;志願書Ⅱ!$H16&amp;"日"</f>
        <v>年月日</v>
      </c>
      <c r="AL19" s="117" t="str">
        <f>IF(ISERROR(DATEVALUE($AK19)),"",DATEVALUE($AK19))</f>
        <v/>
      </c>
      <c r="AM19" s="51" t="str">
        <f>IF(AND($AJ19&lt;&gt;"",$AL19&lt;&gt;""),DATEDIF($AJ19,$AL19,"Y"),"")</f>
        <v/>
      </c>
    </row>
    <row r="20" spans="1:41" x14ac:dyDescent="0.15">
      <c r="A20" s="17" t="s">
        <v>969</v>
      </c>
      <c r="B20" s="16" t="s">
        <v>808</v>
      </c>
      <c r="C20" s="16" t="s">
        <v>808</v>
      </c>
      <c r="D20" s="16"/>
      <c r="E20" s="16" t="s">
        <v>808</v>
      </c>
      <c r="F20" s="16"/>
      <c r="G20" s="16"/>
      <c r="H20" s="16" t="s">
        <v>1036</v>
      </c>
      <c r="I20" s="16"/>
      <c r="J20" s="16"/>
      <c r="K20" s="16"/>
      <c r="L20" s="16"/>
      <c r="M20" s="16"/>
      <c r="N20" s="53" t="s">
        <v>808</v>
      </c>
      <c r="O20" s="53" t="s">
        <v>808</v>
      </c>
      <c r="P20" s="53"/>
      <c r="Q20" s="53"/>
      <c r="R20" s="53" t="s">
        <v>808</v>
      </c>
      <c r="S20" s="53"/>
      <c r="T20" s="53"/>
      <c r="U20" s="53"/>
      <c r="V20" s="53"/>
      <c r="AI20" s="51"/>
      <c r="AK20" s="1" t="str">
        <f>志願書Ⅱ!$B17&amp;志願書Ⅱ!$D17&amp;志願書Ⅱ!$E17&amp;志願書Ⅱ!$G17&amp;志願書Ⅱ!$H17&amp;"日"</f>
        <v>年月日</v>
      </c>
      <c r="AL20" s="117" t="str">
        <f t="shared" ref="AL20:AL28" si="1">IF(ISERROR(DATEVALUE($AK20)),"",DATEVALUE($AK20))</f>
        <v/>
      </c>
      <c r="AM20" s="1" t="str">
        <f>志願書Ⅱ!$B18&amp;志願書Ⅱ!$D18&amp;志願書Ⅱ!$E18&amp;志願書Ⅱ!$G18&amp;志願書Ⅱ!$H18&amp;"日"</f>
        <v>年月日</v>
      </c>
      <c r="AN20" s="117" t="str">
        <f t="shared" ref="AN20:AN28" si="2">IF(ISERROR(DATEVALUE($AM20)),"",DATEVALUE($AM20))</f>
        <v/>
      </c>
      <c r="AO20" s="51" t="str">
        <f t="shared" ref="AO20:AO28" si="3">IF(AND($AL20&lt;&gt;"",$AN20&lt;&gt;""),DATEDIF($AL20,$AN20,"Y"),"")</f>
        <v/>
      </c>
    </row>
    <row r="21" spans="1:41" x14ac:dyDescent="0.15">
      <c r="A21" s="17" t="s">
        <v>970</v>
      </c>
      <c r="B21" s="16" t="s">
        <v>808</v>
      </c>
      <c r="C21" s="16" t="s">
        <v>808</v>
      </c>
      <c r="D21" s="16" t="s">
        <v>808</v>
      </c>
      <c r="E21" s="16" t="s">
        <v>808</v>
      </c>
      <c r="F21" s="16"/>
      <c r="G21" s="16"/>
      <c r="H21" s="16"/>
      <c r="I21" s="16"/>
      <c r="J21" s="16"/>
      <c r="K21" s="16" t="s">
        <v>808</v>
      </c>
      <c r="L21" s="16"/>
      <c r="M21" s="16"/>
      <c r="N21" s="53" t="s">
        <v>808</v>
      </c>
      <c r="O21" s="53" t="s">
        <v>808</v>
      </c>
      <c r="P21" s="53" t="s">
        <v>808</v>
      </c>
      <c r="Q21" s="53"/>
      <c r="R21" s="53" t="s">
        <v>808</v>
      </c>
      <c r="S21" s="53"/>
      <c r="T21" s="53"/>
      <c r="U21" s="53"/>
      <c r="V21" s="53"/>
      <c r="AI21" s="51"/>
      <c r="AK21" s="1" t="str">
        <f>志願書Ⅱ!$B19&amp;志願書Ⅱ!$D19&amp;志願書Ⅱ!$E19&amp;志願書Ⅱ!$G19&amp;志願書Ⅱ!$H19&amp;"日"</f>
        <v>年月日</v>
      </c>
      <c r="AL21" s="117" t="str">
        <f t="shared" si="1"/>
        <v/>
      </c>
      <c r="AM21" s="1" t="str">
        <f>志願書Ⅱ!$B20&amp;志願書Ⅱ!$D20&amp;志願書Ⅱ!$E20&amp;志願書Ⅱ!$G20&amp;志願書Ⅱ!$H20&amp;"日"</f>
        <v>年月日</v>
      </c>
      <c r="AN21" s="117" t="str">
        <f t="shared" si="2"/>
        <v/>
      </c>
      <c r="AO21" s="51" t="str">
        <f t="shared" si="3"/>
        <v/>
      </c>
    </row>
    <row r="22" spans="1:41" x14ac:dyDescent="0.15">
      <c r="A22" s="17" t="s">
        <v>971</v>
      </c>
      <c r="B22" s="16" t="s">
        <v>808</v>
      </c>
      <c r="C22" s="16" t="s">
        <v>808</v>
      </c>
      <c r="D22" s="16"/>
      <c r="E22" s="16" t="s">
        <v>808</v>
      </c>
      <c r="F22" s="16"/>
      <c r="G22" s="16"/>
      <c r="H22" s="16"/>
      <c r="I22" s="16"/>
      <c r="J22" s="16"/>
      <c r="K22" s="16"/>
      <c r="L22" s="16"/>
      <c r="M22" s="16"/>
      <c r="N22" s="53" t="s">
        <v>808</v>
      </c>
      <c r="O22" s="53" t="s">
        <v>808</v>
      </c>
      <c r="P22" s="53"/>
      <c r="Q22" s="53"/>
      <c r="R22" s="53" t="s">
        <v>808</v>
      </c>
      <c r="S22" s="53"/>
      <c r="T22" s="53"/>
      <c r="U22" s="53"/>
      <c r="V22" s="53"/>
      <c r="Z22" s="144" t="s">
        <v>999</v>
      </c>
      <c r="AA22" s="144" t="s">
        <v>1000</v>
      </c>
      <c r="AB22" s="144" t="s">
        <v>1001</v>
      </c>
      <c r="AC22" s="144" t="s">
        <v>1002</v>
      </c>
      <c r="AD22" s="144" t="s">
        <v>1003</v>
      </c>
      <c r="AE22" s="144" t="s">
        <v>1004</v>
      </c>
      <c r="AF22" s="144" t="s">
        <v>1005</v>
      </c>
      <c r="AG22" s="144" t="s">
        <v>1006</v>
      </c>
      <c r="AI22" s="51"/>
      <c r="AK22" s="1" t="str">
        <f>志願書Ⅱ!$B21&amp;志願書Ⅱ!$D21&amp;志願書Ⅱ!$E21&amp;志願書Ⅱ!$G21&amp;志願書Ⅱ!$H21&amp;"日"</f>
        <v>年月日</v>
      </c>
      <c r="AL22" s="117" t="str">
        <f t="shared" si="1"/>
        <v/>
      </c>
      <c r="AM22" s="1" t="str">
        <f>志願書Ⅱ!$B22&amp;志願書Ⅱ!$D22&amp;志願書Ⅱ!$E22&amp;志願書Ⅱ!$G22&amp;志願書Ⅱ!$H22&amp;"日"</f>
        <v>年月日</v>
      </c>
      <c r="AN22" s="117" t="str">
        <f t="shared" si="2"/>
        <v/>
      </c>
      <c r="AO22" s="51" t="str">
        <f t="shared" si="3"/>
        <v/>
      </c>
    </row>
    <row r="23" spans="1:41" x14ac:dyDescent="0.15">
      <c r="A23" s="17" t="s">
        <v>972</v>
      </c>
      <c r="B23" s="16" t="s">
        <v>808</v>
      </c>
      <c r="C23" s="16" t="s">
        <v>808</v>
      </c>
      <c r="D23" s="16" t="s">
        <v>808</v>
      </c>
      <c r="E23" s="16" t="s">
        <v>808</v>
      </c>
      <c r="F23" s="16"/>
      <c r="G23" s="16"/>
      <c r="H23" s="16" t="s">
        <v>960</v>
      </c>
      <c r="I23" s="16"/>
      <c r="J23" s="16"/>
      <c r="K23" s="16"/>
      <c r="L23" s="16"/>
      <c r="M23" s="16"/>
      <c r="N23" s="53" t="s">
        <v>808</v>
      </c>
      <c r="O23" s="53" t="s">
        <v>808</v>
      </c>
      <c r="P23" s="53" t="s">
        <v>808</v>
      </c>
      <c r="Q23" s="53" t="s">
        <v>808</v>
      </c>
      <c r="R23" s="53" t="s">
        <v>808</v>
      </c>
      <c r="S23" s="53" t="s">
        <v>808</v>
      </c>
      <c r="T23" s="53"/>
      <c r="U23" s="53"/>
      <c r="V23" s="53"/>
      <c r="Z23" s="143" t="e">
        <f ca="1">MATCH(VALUE_SENKOKUBUN,Z24:Z30,0)</f>
        <v>#N/A</v>
      </c>
      <c r="AA23" s="143" t="e">
        <f ca="1">OFFSET(AA23,Z23,0)</f>
        <v>#N/A</v>
      </c>
      <c r="AB23" s="143" t="e">
        <f ca="1">MATCH(AA23,B3:H3,0)-1</f>
        <v>#N/A</v>
      </c>
      <c r="AC23" s="143" t="e">
        <f ca="1">IF(VALUE_KOSHUKYOKA1&lt;&gt;"",MATCH(VALUE_KOSHUKYOKA1,OFFSET(A13,0,0,X7,1),0)-1,"")</f>
        <v>#N/A</v>
      </c>
      <c r="AD23" s="143" t="e">
        <f ca="1">IF(VALUE_KOSHUKYOKA1&lt;&gt;"",(IF(VARUE_SPORTSART&lt;&gt;"",Z30,Z23)-1)*3+MATCH(AD24,I4:I6,0)-1,"")</f>
        <v>#N/A</v>
      </c>
      <c r="AE23" s="143" t="str">
        <f>IF(AE24&lt;&gt;"",(Z23-1)*3+MATCH(AE24,I4:I6,0),"")</f>
        <v/>
      </c>
      <c r="AF23" s="143" t="e">
        <f ca="1">IF(VALUE_KOSHUKYOKA2&lt;&gt;"",MATCH(VALUE_KOSHUKYOKA2,OFFSET(A48,0,0,Y7,1),0)-1,"")</f>
        <v>#N/A</v>
      </c>
      <c r="AG23" s="143"/>
      <c r="AI23" s="51"/>
      <c r="AK23" s="1" t="str">
        <f>志願書Ⅱ!$B23&amp;志願書Ⅱ!$D23&amp;志願書Ⅱ!$E23&amp;志願書Ⅱ!$G23&amp;志願書Ⅱ!$H23&amp;"日"</f>
        <v>年月日</v>
      </c>
      <c r="AL23" s="117" t="str">
        <f t="shared" si="1"/>
        <v/>
      </c>
      <c r="AM23" s="1" t="str">
        <f>志願書Ⅱ!$B24&amp;志願書Ⅱ!$D24&amp;志願書Ⅱ!$E24&amp;志願書Ⅱ!$G24&amp;志願書Ⅱ!$H24&amp;"日"</f>
        <v>年月日</v>
      </c>
      <c r="AN23" s="117" t="str">
        <f t="shared" si="2"/>
        <v/>
      </c>
      <c r="AO23" s="51" t="str">
        <f t="shared" si="3"/>
        <v/>
      </c>
    </row>
    <row r="24" spans="1:41" x14ac:dyDescent="0.15">
      <c r="A24" s="17" t="s">
        <v>973</v>
      </c>
      <c r="B24" s="16" t="s">
        <v>808</v>
      </c>
      <c r="C24" s="16" t="s">
        <v>808</v>
      </c>
      <c r="D24" s="16"/>
      <c r="E24" s="16" t="s">
        <v>808</v>
      </c>
      <c r="F24" s="16"/>
      <c r="G24" s="16"/>
      <c r="H24" s="16"/>
      <c r="I24" s="16"/>
      <c r="J24" s="16"/>
      <c r="K24" s="16"/>
      <c r="L24" s="16"/>
      <c r="M24" s="16"/>
      <c r="N24" s="53" t="s">
        <v>808</v>
      </c>
      <c r="O24" s="53" t="s">
        <v>808</v>
      </c>
      <c r="P24" s="53"/>
      <c r="Q24" s="53" t="s">
        <v>808</v>
      </c>
      <c r="R24" s="53" t="s">
        <v>808</v>
      </c>
      <c r="S24" s="53"/>
      <c r="T24" s="53" t="s">
        <v>808</v>
      </c>
      <c r="U24" s="53" t="s">
        <v>808</v>
      </c>
      <c r="V24" s="53" t="s">
        <v>808</v>
      </c>
      <c r="Z24" s="51">
        <f>志願書Ⅰ!B3</f>
        <v>1</v>
      </c>
      <c r="AA24" s="51" t="str">
        <f>志願書Ⅰ!C3</f>
        <v>一般選考</v>
      </c>
      <c r="AB24" s="51"/>
      <c r="AC24" s="51"/>
      <c r="AD24" s="51" t="str">
        <f>IF(VALUE_SHIGANKUBUN=99,9,VALUE_SHIGANKUBUN)</f>
        <v>NULL</v>
      </c>
      <c r="AE24" s="51" t="str">
        <f>IF(VALUE_SHIGANKUBUN=99,14,"")</f>
        <v/>
      </c>
      <c r="AF24" s="51"/>
      <c r="AG24" s="51"/>
      <c r="AI24" s="51"/>
      <c r="AK24" s="1" t="str">
        <f>志願書Ⅱ!$B25&amp;志願書Ⅱ!$D25&amp;志願書Ⅱ!$E25&amp;志願書Ⅱ!$G25&amp;志願書Ⅱ!$H25&amp;"日"</f>
        <v>年月日</v>
      </c>
      <c r="AL24" s="117" t="str">
        <f t="shared" si="1"/>
        <v/>
      </c>
      <c r="AM24" s="1" t="str">
        <f>志願書Ⅱ!$B26&amp;志願書Ⅱ!$D26&amp;志願書Ⅱ!$E26&amp;志願書Ⅱ!$G26&amp;志願書Ⅱ!$H26&amp;"日"</f>
        <v>年月日</v>
      </c>
      <c r="AN24" s="117" t="str">
        <f t="shared" si="2"/>
        <v/>
      </c>
      <c r="AO24" s="51" t="str">
        <f t="shared" si="3"/>
        <v/>
      </c>
    </row>
    <row r="25" spans="1:41" x14ac:dyDescent="0.15">
      <c r="A25" s="17" t="s">
        <v>974</v>
      </c>
      <c r="B25" s="16" t="s">
        <v>808</v>
      </c>
      <c r="C25" s="16" t="s">
        <v>808</v>
      </c>
      <c r="D25" s="16"/>
      <c r="E25" s="16" t="s">
        <v>808</v>
      </c>
      <c r="F25" s="16"/>
      <c r="G25" s="16"/>
      <c r="H25" s="16"/>
      <c r="I25" s="16"/>
      <c r="J25" s="16"/>
      <c r="K25" s="16"/>
      <c r="L25" s="16"/>
      <c r="M25" s="16"/>
      <c r="N25" s="53" t="s">
        <v>808</v>
      </c>
      <c r="O25" s="53" t="s">
        <v>808</v>
      </c>
      <c r="P25" s="53"/>
      <c r="Q25" s="53" t="s">
        <v>808</v>
      </c>
      <c r="R25" s="53" t="s">
        <v>808</v>
      </c>
      <c r="S25" s="53"/>
      <c r="T25" s="53" t="s">
        <v>808</v>
      </c>
      <c r="U25" s="53" t="s">
        <v>808</v>
      </c>
      <c r="V25" s="53" t="s">
        <v>808</v>
      </c>
      <c r="Z25" s="51">
        <f>志願書Ⅰ!B4</f>
        <v>2</v>
      </c>
      <c r="AA25" s="51" t="str">
        <f>志願書Ⅰ!C4</f>
        <v>障害者特別選考</v>
      </c>
      <c r="AB25" s="51"/>
      <c r="AC25" s="51"/>
      <c r="AD25" s="51"/>
      <c r="AE25" s="51"/>
      <c r="AF25" s="51"/>
      <c r="AG25" s="51"/>
      <c r="AI25" s="51"/>
      <c r="AK25" s="1" t="str">
        <f>志願書Ⅱ!$B27&amp;志願書Ⅱ!$D27&amp;志願書Ⅱ!$E27&amp;志願書Ⅱ!$G27&amp;志願書Ⅱ!$H27&amp;"日"</f>
        <v>年月日</v>
      </c>
      <c r="AL25" s="117" t="str">
        <f t="shared" si="1"/>
        <v/>
      </c>
      <c r="AM25" s="1" t="str">
        <f>志願書Ⅱ!$B28&amp;志願書Ⅱ!$D28&amp;志願書Ⅱ!$E28&amp;志願書Ⅱ!$G28&amp;志願書Ⅱ!$H28&amp;"日"</f>
        <v>年月日</v>
      </c>
      <c r="AN25" s="117" t="str">
        <f t="shared" si="2"/>
        <v/>
      </c>
      <c r="AO25" s="51" t="str">
        <f t="shared" si="3"/>
        <v/>
      </c>
    </row>
    <row r="26" spans="1:41" x14ac:dyDescent="0.15">
      <c r="A26" s="17" t="s">
        <v>975</v>
      </c>
      <c r="B26" s="16" t="s">
        <v>808</v>
      </c>
      <c r="C26" s="16" t="s">
        <v>808</v>
      </c>
      <c r="D26" s="16"/>
      <c r="E26" s="16" t="s">
        <v>808</v>
      </c>
      <c r="F26" s="16"/>
      <c r="G26" s="16"/>
      <c r="H26" s="16"/>
      <c r="I26" s="16"/>
      <c r="J26" s="16"/>
      <c r="K26" s="16"/>
      <c r="L26" s="16"/>
      <c r="M26" s="16"/>
      <c r="N26" s="53" t="s">
        <v>808</v>
      </c>
      <c r="O26" s="53" t="s">
        <v>808</v>
      </c>
      <c r="P26" s="53"/>
      <c r="Q26" s="53" t="s">
        <v>808</v>
      </c>
      <c r="R26" s="53" t="s">
        <v>808</v>
      </c>
      <c r="S26" s="53"/>
      <c r="T26" s="53" t="s">
        <v>808</v>
      </c>
      <c r="U26" s="53" t="s">
        <v>808</v>
      </c>
      <c r="V26" s="53" t="s">
        <v>808</v>
      </c>
      <c r="Z26" s="51">
        <f>志願書Ⅰ!B5</f>
        <v>3</v>
      </c>
      <c r="AA26" s="51" t="str">
        <f>志願書Ⅰ!C5</f>
        <v>スペシャリスト特別選考</v>
      </c>
      <c r="AB26" s="51"/>
      <c r="AC26" s="51"/>
      <c r="AD26" s="51"/>
      <c r="AE26" s="51"/>
      <c r="AF26" s="51"/>
      <c r="AG26" s="51"/>
      <c r="AI26" s="51"/>
      <c r="AK26" s="1" t="str">
        <f>志願書Ⅱ!$B29&amp;志願書Ⅱ!$D29&amp;志願書Ⅱ!$E29&amp;志願書Ⅱ!$G29&amp;志願書Ⅱ!$H29&amp;"日"</f>
        <v>年月日</v>
      </c>
      <c r="AL26" s="117" t="str">
        <f t="shared" si="1"/>
        <v/>
      </c>
      <c r="AM26" s="1" t="str">
        <f>志願書Ⅱ!$B30&amp;志願書Ⅱ!$D30&amp;志願書Ⅱ!$E30&amp;志願書Ⅱ!$G30&amp;志願書Ⅱ!$H30&amp;"日"</f>
        <v>年月日</v>
      </c>
      <c r="AN26" s="117" t="str">
        <f t="shared" si="2"/>
        <v/>
      </c>
      <c r="AO26" s="51" t="str">
        <f t="shared" si="3"/>
        <v/>
      </c>
    </row>
    <row r="27" spans="1:41" x14ac:dyDescent="0.15">
      <c r="A27" s="17" t="s">
        <v>976</v>
      </c>
      <c r="B27" s="16" t="s">
        <v>808</v>
      </c>
      <c r="C27" s="16" t="s">
        <v>808</v>
      </c>
      <c r="D27" s="16"/>
      <c r="E27" s="16" t="s">
        <v>808</v>
      </c>
      <c r="F27" s="16"/>
      <c r="G27" s="16"/>
      <c r="H27" s="16" t="s">
        <v>808</v>
      </c>
      <c r="I27" s="16"/>
      <c r="J27" s="16"/>
      <c r="K27" s="16"/>
      <c r="L27" s="16"/>
      <c r="M27" s="16"/>
      <c r="N27" s="53" t="s">
        <v>808</v>
      </c>
      <c r="O27" s="53" t="s">
        <v>808</v>
      </c>
      <c r="P27" s="53"/>
      <c r="Q27" s="53" t="s">
        <v>808</v>
      </c>
      <c r="R27" s="53" t="s">
        <v>808</v>
      </c>
      <c r="S27" s="53"/>
      <c r="T27" s="53" t="s">
        <v>808</v>
      </c>
      <c r="U27" s="53" t="s">
        <v>808</v>
      </c>
      <c r="V27" s="53" t="s">
        <v>808</v>
      </c>
      <c r="Z27" s="51">
        <f>志願書Ⅰ!B6</f>
        <v>4</v>
      </c>
      <c r="AA27" s="51" t="str">
        <f>志願書Ⅰ!C6</f>
        <v>セカンドキャリア特別選考</v>
      </c>
      <c r="AB27" s="51"/>
      <c r="AC27" s="51"/>
      <c r="AD27" s="51"/>
      <c r="AE27" s="51"/>
      <c r="AF27" s="51"/>
      <c r="AG27" s="51"/>
      <c r="AI27" s="51"/>
      <c r="AK27" s="1" t="str">
        <f>志願書Ⅱ!$B31&amp;志願書Ⅱ!$D31&amp;志願書Ⅱ!$E31&amp;志願書Ⅱ!$G31&amp;志願書Ⅱ!$H31&amp;"日"</f>
        <v>年月日</v>
      </c>
      <c r="AL27" s="117" t="str">
        <f t="shared" si="1"/>
        <v/>
      </c>
      <c r="AM27" s="1" t="str">
        <f>志願書Ⅱ!$B32&amp;志願書Ⅱ!$D32&amp;志願書Ⅱ!$E32&amp;志願書Ⅱ!$G32&amp;志願書Ⅱ!$H32&amp;"日"</f>
        <v>年月日</v>
      </c>
      <c r="AN27" s="117" t="str">
        <f t="shared" si="2"/>
        <v/>
      </c>
      <c r="AO27" s="51" t="str">
        <f t="shared" si="3"/>
        <v/>
      </c>
    </row>
    <row r="28" spans="1:41" x14ac:dyDescent="0.15">
      <c r="A28" s="17" t="s">
        <v>977</v>
      </c>
      <c r="B28" s="16" t="s">
        <v>808</v>
      </c>
      <c r="C28" s="16" t="s">
        <v>808</v>
      </c>
      <c r="D28" s="16"/>
      <c r="E28" s="16" t="s">
        <v>961</v>
      </c>
      <c r="F28" s="16"/>
      <c r="G28" s="16"/>
      <c r="H28" s="16" t="s">
        <v>808</v>
      </c>
      <c r="I28" s="16"/>
      <c r="J28" s="16"/>
      <c r="K28" s="16"/>
      <c r="L28" s="16"/>
      <c r="M28" s="16"/>
      <c r="N28" s="53" t="s">
        <v>808</v>
      </c>
      <c r="O28" s="53" t="s">
        <v>808</v>
      </c>
      <c r="P28" s="53"/>
      <c r="Q28" s="53"/>
      <c r="R28" s="53" t="s">
        <v>808</v>
      </c>
      <c r="S28" s="53"/>
      <c r="T28" s="53" t="s">
        <v>808</v>
      </c>
      <c r="U28" s="53" t="s">
        <v>808</v>
      </c>
      <c r="V28" s="53" t="s">
        <v>808</v>
      </c>
      <c r="Z28" s="51">
        <f>志願書Ⅰ!B7</f>
        <v>5</v>
      </c>
      <c r="AA28" s="51" t="str">
        <f>志願書Ⅰ!C7</f>
        <v>大学推薦特別選考</v>
      </c>
      <c r="AB28" s="51"/>
      <c r="AC28" s="51"/>
      <c r="AD28" s="51"/>
      <c r="AE28" s="51"/>
      <c r="AF28" s="51"/>
      <c r="AG28" s="51"/>
      <c r="AI28" s="51"/>
      <c r="AK28" s="1" t="str">
        <f>志願書Ⅱ!$B33&amp;志願書Ⅱ!$D33&amp;志願書Ⅱ!$E33&amp;志願書Ⅱ!$G33&amp;志願書Ⅱ!$H33&amp;"日"</f>
        <v>年月日</v>
      </c>
      <c r="AL28" s="117" t="str">
        <f t="shared" si="1"/>
        <v/>
      </c>
      <c r="AM28" s="1" t="str">
        <f>志願書Ⅱ!$B34&amp;志願書Ⅱ!$D34&amp;志願書Ⅱ!$E34&amp;志願書Ⅱ!$G34&amp;志願書Ⅱ!$H34&amp;"日"</f>
        <v>年月日</v>
      </c>
      <c r="AN28" s="117" t="str">
        <f t="shared" si="2"/>
        <v/>
      </c>
      <c r="AO28" s="51" t="str">
        <f t="shared" si="3"/>
        <v/>
      </c>
    </row>
    <row r="29" spans="1:41" x14ac:dyDescent="0.15">
      <c r="A29" s="17" t="s">
        <v>978</v>
      </c>
      <c r="B29" s="16" t="s">
        <v>808</v>
      </c>
      <c r="C29" s="16" t="s">
        <v>808</v>
      </c>
      <c r="D29" s="16"/>
      <c r="E29" s="16" t="s">
        <v>809</v>
      </c>
      <c r="F29" s="16"/>
      <c r="G29" s="16"/>
      <c r="H29" s="16"/>
      <c r="I29" s="16"/>
      <c r="J29" s="16"/>
      <c r="K29" s="16"/>
      <c r="L29" s="16"/>
      <c r="M29" s="16"/>
      <c r="N29" s="53" t="s">
        <v>808</v>
      </c>
      <c r="O29" s="53" t="s">
        <v>808</v>
      </c>
      <c r="P29" s="53"/>
      <c r="Q29" s="53"/>
      <c r="R29" s="53" t="s">
        <v>808</v>
      </c>
      <c r="S29" s="53"/>
      <c r="T29" s="53" t="s">
        <v>808</v>
      </c>
      <c r="U29" s="53" t="s">
        <v>808</v>
      </c>
      <c r="V29" s="53" t="s">
        <v>808</v>
      </c>
      <c r="Z29" s="51">
        <f>志願書Ⅰ!B8</f>
        <v>6</v>
      </c>
      <c r="AA29" s="51" t="str">
        <f>志願書Ⅰ!C8</f>
        <v>京都府「教師力養成講座」修了者に係る
大学推薦特別選考</v>
      </c>
    </row>
    <row r="30" spans="1:41" x14ac:dyDescent="0.15">
      <c r="A30" s="17" t="s">
        <v>979</v>
      </c>
      <c r="B30" s="16" t="s">
        <v>808</v>
      </c>
      <c r="C30" s="16" t="s">
        <v>808</v>
      </c>
      <c r="D30" s="16"/>
      <c r="E30" s="16" t="s">
        <v>809</v>
      </c>
      <c r="F30" s="16"/>
      <c r="G30" s="16"/>
      <c r="H30" s="16"/>
      <c r="I30" s="16"/>
      <c r="J30" s="16"/>
      <c r="K30" s="16"/>
      <c r="L30" s="16"/>
      <c r="M30" s="16"/>
      <c r="N30" s="53" t="s">
        <v>808</v>
      </c>
      <c r="O30" s="53" t="s">
        <v>808</v>
      </c>
      <c r="P30" s="53"/>
      <c r="Q30" s="53"/>
      <c r="R30" s="53" t="s">
        <v>808</v>
      </c>
      <c r="S30" s="53"/>
      <c r="T30" s="53" t="s">
        <v>808</v>
      </c>
      <c r="U30" s="53" t="s">
        <v>808</v>
      </c>
      <c r="V30" s="53" t="s">
        <v>808</v>
      </c>
      <c r="Z30" s="51">
        <v>7</v>
      </c>
      <c r="AA30" s="13" t="str">
        <f>T11</f>
        <v>スポーツ・芸術分野特別選考希望欄</v>
      </c>
    </row>
    <row r="31" spans="1:41" x14ac:dyDescent="0.15">
      <c r="A31" s="17" t="s">
        <v>980</v>
      </c>
      <c r="B31" s="16" t="s">
        <v>808</v>
      </c>
      <c r="C31" s="16" t="s">
        <v>808</v>
      </c>
      <c r="D31" s="16"/>
      <c r="E31" s="16" t="s">
        <v>809</v>
      </c>
      <c r="F31" s="16"/>
      <c r="G31" s="16"/>
      <c r="H31" s="16"/>
      <c r="I31" s="16"/>
      <c r="J31" s="16"/>
      <c r="K31" s="16"/>
      <c r="L31" s="16"/>
      <c r="M31" s="16"/>
      <c r="N31" s="53" t="s">
        <v>808</v>
      </c>
      <c r="O31" s="53" t="s">
        <v>808</v>
      </c>
      <c r="P31" s="53"/>
      <c r="Q31" s="53"/>
      <c r="R31" s="53" t="s">
        <v>808</v>
      </c>
      <c r="S31" s="53"/>
      <c r="T31" s="53" t="s">
        <v>808</v>
      </c>
      <c r="U31" s="53" t="s">
        <v>808</v>
      </c>
      <c r="V31" s="53" t="s">
        <v>808</v>
      </c>
      <c r="Z31" s="51" t="str">
        <f>志願書Ⅰ!B10</f>
        <v>【小】
外国語（英語）免許所有者</v>
      </c>
      <c r="AA31" s="51">
        <f>志願書Ⅰ!C10</f>
        <v>0</v>
      </c>
    </row>
    <row r="32" spans="1:41" x14ac:dyDescent="0.15">
      <c r="A32" s="17" t="s">
        <v>981</v>
      </c>
      <c r="B32" s="16" t="s">
        <v>808</v>
      </c>
      <c r="C32" s="16" t="s">
        <v>808</v>
      </c>
      <c r="D32" s="16"/>
      <c r="E32" s="16" t="s">
        <v>809</v>
      </c>
      <c r="F32" s="16"/>
      <c r="G32" s="16"/>
      <c r="H32" s="16" t="s">
        <v>960</v>
      </c>
      <c r="I32" s="16"/>
      <c r="J32" s="16"/>
      <c r="K32" s="16"/>
      <c r="L32" s="16"/>
      <c r="M32" s="16"/>
      <c r="N32" s="53" t="s">
        <v>808</v>
      </c>
      <c r="O32" s="53" t="s">
        <v>808</v>
      </c>
      <c r="P32" s="53"/>
      <c r="Q32" s="53" t="s">
        <v>808</v>
      </c>
      <c r="R32" s="53" t="s">
        <v>808</v>
      </c>
      <c r="S32" s="53"/>
      <c r="T32" s="53" t="s">
        <v>808</v>
      </c>
      <c r="U32" s="53" t="s">
        <v>808</v>
      </c>
      <c r="V32" s="53" t="s">
        <v>808</v>
      </c>
      <c r="Z32" s="51" t="str">
        <f>志願書Ⅰ!B11</f>
        <v>【小・中・高】
特別支援免許所有者</v>
      </c>
      <c r="AA32" s="51">
        <f>志願書Ⅰ!C11</f>
        <v>0</v>
      </c>
    </row>
    <row r="33" spans="1:34" x14ac:dyDescent="0.15">
      <c r="A33" s="17" t="s">
        <v>982</v>
      </c>
      <c r="B33" s="16" t="s">
        <v>808</v>
      </c>
      <c r="C33" s="16" t="s">
        <v>808</v>
      </c>
      <c r="D33" s="16"/>
      <c r="E33" s="16" t="s">
        <v>809</v>
      </c>
      <c r="F33" s="16"/>
      <c r="G33" s="16"/>
      <c r="H33" s="16"/>
      <c r="I33" s="16"/>
      <c r="J33" s="16"/>
      <c r="K33" s="16"/>
      <c r="L33" s="16"/>
      <c r="M33" s="16"/>
      <c r="N33" s="53" t="s">
        <v>808</v>
      </c>
      <c r="O33" s="53" t="s">
        <v>808</v>
      </c>
      <c r="P33" s="53"/>
      <c r="Q33" s="53"/>
      <c r="R33" s="53" t="s">
        <v>808</v>
      </c>
      <c r="S33" s="53"/>
      <c r="T33" s="53" t="s">
        <v>808</v>
      </c>
      <c r="U33" s="53" t="s">
        <v>808</v>
      </c>
      <c r="V33" s="53" t="s">
        <v>808</v>
      </c>
      <c r="Z33" s="51" t="str">
        <f>志願書Ⅰ!B12</f>
        <v>【中】技術免許所有者</v>
      </c>
      <c r="AA33" s="51">
        <f>志願書Ⅰ!C12</f>
        <v>0</v>
      </c>
    </row>
    <row r="34" spans="1:34" x14ac:dyDescent="0.15">
      <c r="A34" s="17" t="s">
        <v>983</v>
      </c>
      <c r="B34" s="16" t="s">
        <v>808</v>
      </c>
      <c r="C34" s="16" t="s">
        <v>808</v>
      </c>
      <c r="D34" s="16"/>
      <c r="E34" s="16" t="s">
        <v>809</v>
      </c>
      <c r="F34" s="16"/>
      <c r="G34" s="16"/>
      <c r="H34" s="16"/>
      <c r="I34" s="16"/>
      <c r="J34" s="16"/>
      <c r="K34" s="16" t="s">
        <v>808</v>
      </c>
      <c r="L34" s="16"/>
      <c r="M34" s="16"/>
      <c r="N34" s="53" t="s">
        <v>808</v>
      </c>
      <c r="O34" s="53" t="s">
        <v>808</v>
      </c>
      <c r="P34" s="53"/>
      <c r="Q34" s="53"/>
      <c r="R34" s="53" t="s">
        <v>808</v>
      </c>
      <c r="S34" s="53"/>
      <c r="T34" s="53" t="s">
        <v>808</v>
      </c>
      <c r="U34" s="53" t="s">
        <v>808</v>
      </c>
      <c r="V34" s="53" t="s">
        <v>808</v>
      </c>
    </row>
    <row r="35" spans="1:34" x14ac:dyDescent="0.15">
      <c r="A35" s="17" t="s">
        <v>984</v>
      </c>
      <c r="B35" s="16" t="s">
        <v>808</v>
      </c>
      <c r="C35" s="16" t="s">
        <v>808</v>
      </c>
      <c r="D35" s="16"/>
      <c r="E35" s="16" t="s">
        <v>809</v>
      </c>
      <c r="F35" s="16"/>
      <c r="G35" s="16"/>
      <c r="H35" s="16"/>
      <c r="I35" s="16"/>
      <c r="J35" s="16"/>
      <c r="K35" s="16" t="s">
        <v>808</v>
      </c>
      <c r="L35" s="16"/>
      <c r="M35" s="16"/>
      <c r="N35" s="53" t="s">
        <v>808</v>
      </c>
      <c r="O35" s="53" t="s">
        <v>808</v>
      </c>
      <c r="P35" s="53"/>
      <c r="Q35" s="53"/>
      <c r="R35" s="53" t="s">
        <v>808</v>
      </c>
      <c r="S35" s="53"/>
      <c r="T35" s="53" t="s">
        <v>808</v>
      </c>
      <c r="U35" s="53" t="s">
        <v>808</v>
      </c>
      <c r="V35" s="53" t="s">
        <v>808</v>
      </c>
    </row>
    <row r="36" spans="1:34" x14ac:dyDescent="0.15">
      <c r="A36" s="17" t="s">
        <v>985</v>
      </c>
      <c r="B36" s="16" t="s">
        <v>808</v>
      </c>
      <c r="C36" s="16" t="s">
        <v>808</v>
      </c>
      <c r="D36" s="16"/>
      <c r="E36" s="16" t="s">
        <v>809</v>
      </c>
      <c r="F36" s="16"/>
      <c r="G36" s="16"/>
      <c r="H36" s="16"/>
      <c r="I36" s="16"/>
      <c r="J36" s="16"/>
      <c r="K36" s="16" t="s">
        <v>1025</v>
      </c>
      <c r="L36" s="16"/>
      <c r="M36" s="16"/>
      <c r="N36" s="53" t="s">
        <v>808</v>
      </c>
      <c r="O36" s="53" t="s">
        <v>808</v>
      </c>
      <c r="P36" s="53"/>
      <c r="Q36" s="53"/>
      <c r="R36" s="53" t="s">
        <v>808</v>
      </c>
      <c r="S36" s="53"/>
      <c r="T36" s="53" t="s">
        <v>808</v>
      </c>
      <c r="U36" s="53" t="s">
        <v>808</v>
      </c>
      <c r="V36" s="53" t="s">
        <v>808</v>
      </c>
    </row>
    <row r="37" spans="1:34" x14ac:dyDescent="0.15">
      <c r="A37" s="17" t="s">
        <v>986</v>
      </c>
      <c r="B37" s="16" t="s">
        <v>808</v>
      </c>
      <c r="C37" s="16" t="s">
        <v>808</v>
      </c>
      <c r="D37" s="16"/>
      <c r="E37" s="16" t="s">
        <v>809</v>
      </c>
      <c r="F37" s="16"/>
      <c r="G37" s="16"/>
      <c r="H37" s="16"/>
      <c r="I37" s="16"/>
      <c r="J37" s="16"/>
      <c r="K37" s="16"/>
      <c r="L37" s="16"/>
      <c r="M37" s="16"/>
      <c r="N37" s="53" t="s">
        <v>808</v>
      </c>
      <c r="O37" s="53" t="s">
        <v>808</v>
      </c>
      <c r="P37" s="53"/>
      <c r="Q37" s="53"/>
      <c r="R37" s="53" t="s">
        <v>808</v>
      </c>
      <c r="S37" s="53"/>
      <c r="T37" s="53" t="s">
        <v>808</v>
      </c>
      <c r="U37" s="53" t="s">
        <v>808</v>
      </c>
      <c r="V37" s="53" t="s">
        <v>808</v>
      </c>
    </row>
    <row r="38" spans="1:34" x14ac:dyDescent="0.15">
      <c r="A38" s="17" t="s">
        <v>987</v>
      </c>
      <c r="B38" s="16" t="s">
        <v>808</v>
      </c>
      <c r="C38" s="16" t="s">
        <v>808</v>
      </c>
      <c r="D38" s="16"/>
      <c r="E38" s="16" t="s">
        <v>809</v>
      </c>
      <c r="F38" s="16"/>
      <c r="G38" s="16"/>
      <c r="H38" s="16"/>
      <c r="I38" s="16"/>
      <c r="J38" s="16"/>
      <c r="K38" s="16"/>
      <c r="L38" s="16"/>
      <c r="M38" s="16"/>
      <c r="N38" s="53" t="s">
        <v>808</v>
      </c>
      <c r="O38" s="53" t="s">
        <v>808</v>
      </c>
      <c r="P38" s="53"/>
      <c r="Q38" s="53"/>
      <c r="R38" s="53" t="s">
        <v>808</v>
      </c>
      <c r="S38" s="53"/>
      <c r="T38" s="53" t="s">
        <v>808</v>
      </c>
      <c r="U38" s="53" t="s">
        <v>808</v>
      </c>
      <c r="V38" s="53" t="s">
        <v>808</v>
      </c>
    </row>
    <row r="39" spans="1:34" x14ac:dyDescent="0.15">
      <c r="A39" s="17" t="s">
        <v>988</v>
      </c>
      <c r="B39" s="16" t="s">
        <v>1025</v>
      </c>
      <c r="C39" s="16" t="s">
        <v>808</v>
      </c>
      <c r="D39" s="16"/>
      <c r="E39" s="16" t="s">
        <v>808</v>
      </c>
      <c r="F39" s="16"/>
      <c r="G39" s="16"/>
      <c r="H39" s="16"/>
      <c r="I39" s="16"/>
      <c r="J39" s="16"/>
      <c r="K39" s="16" t="s">
        <v>808</v>
      </c>
      <c r="L39" s="16"/>
      <c r="M39" s="16"/>
      <c r="N39" s="53" t="s">
        <v>808</v>
      </c>
      <c r="O39" s="53" t="s">
        <v>808</v>
      </c>
      <c r="P39" s="53"/>
      <c r="Q39" s="53" t="s">
        <v>808</v>
      </c>
      <c r="R39" s="53" t="s">
        <v>808</v>
      </c>
      <c r="S39" s="53"/>
      <c r="T39" s="53" t="s">
        <v>808</v>
      </c>
      <c r="U39" s="53" t="s">
        <v>808</v>
      </c>
      <c r="V39" s="53" t="s">
        <v>808</v>
      </c>
    </row>
    <row r="40" spans="1:34" x14ac:dyDescent="0.15">
      <c r="A40" s="17" t="s">
        <v>995</v>
      </c>
      <c r="B40" s="16" t="s">
        <v>808</v>
      </c>
      <c r="C40" s="16" t="s">
        <v>808</v>
      </c>
      <c r="D40" s="16"/>
      <c r="E40" s="16" t="s">
        <v>808</v>
      </c>
      <c r="F40" s="16"/>
      <c r="G40" s="16"/>
      <c r="H40" s="16"/>
      <c r="I40" s="16"/>
      <c r="J40" s="16"/>
      <c r="K40" s="16"/>
      <c r="L40" s="16"/>
      <c r="M40" s="16"/>
      <c r="N40" s="53" t="s">
        <v>808</v>
      </c>
      <c r="O40" s="53" t="s">
        <v>808</v>
      </c>
      <c r="P40" s="53"/>
      <c r="Q40" s="53" t="s">
        <v>808</v>
      </c>
      <c r="R40" s="53" t="s">
        <v>808</v>
      </c>
      <c r="S40" s="53"/>
      <c r="T40" s="53"/>
      <c r="U40" s="53"/>
      <c r="V40" s="53"/>
    </row>
    <row r="41" spans="1:34" x14ac:dyDescent="0.15">
      <c r="A41" s="17" t="s">
        <v>989</v>
      </c>
      <c r="B41" s="16" t="s">
        <v>808</v>
      </c>
      <c r="C41" s="16"/>
      <c r="D41" s="16"/>
      <c r="E41" s="16" t="s">
        <v>808</v>
      </c>
      <c r="F41" s="16"/>
      <c r="G41" s="16"/>
      <c r="H41" s="16"/>
      <c r="I41" s="16"/>
      <c r="J41" s="16"/>
      <c r="K41" s="16"/>
      <c r="L41" s="16"/>
      <c r="M41" s="16"/>
      <c r="N41" s="53" t="s">
        <v>808</v>
      </c>
      <c r="O41" s="53" t="s">
        <v>808</v>
      </c>
      <c r="P41" s="53"/>
      <c r="Q41" s="53"/>
      <c r="R41" s="53" t="s">
        <v>808</v>
      </c>
      <c r="S41" s="53"/>
      <c r="T41" s="53"/>
      <c r="U41" s="53"/>
      <c r="V41" s="53"/>
    </row>
    <row r="42" spans="1:34" x14ac:dyDescent="0.15">
      <c r="A42" s="17" t="s">
        <v>990</v>
      </c>
      <c r="B42" s="16" t="s">
        <v>808</v>
      </c>
      <c r="C42" s="16"/>
      <c r="D42" s="16"/>
      <c r="E42" s="16" t="s">
        <v>808</v>
      </c>
      <c r="F42" s="16"/>
      <c r="G42" s="16"/>
      <c r="H42" s="16"/>
      <c r="I42" s="16"/>
      <c r="J42" s="16"/>
      <c r="K42" s="16"/>
      <c r="L42" s="16"/>
      <c r="M42" s="16"/>
      <c r="N42" s="53" t="s">
        <v>808</v>
      </c>
      <c r="O42" s="53" t="s">
        <v>808</v>
      </c>
      <c r="P42" s="53"/>
      <c r="Q42" s="53"/>
      <c r="R42" s="53" t="s">
        <v>808</v>
      </c>
      <c r="S42" s="53"/>
      <c r="T42" s="53"/>
      <c r="U42" s="53"/>
      <c r="V42" s="53"/>
    </row>
    <row r="43" spans="1:34" x14ac:dyDescent="0.15">
      <c r="AG43" s="51"/>
      <c r="AH43" s="149"/>
    </row>
    <row r="45" spans="1:34" x14ac:dyDescent="0.15">
      <c r="A45" s="14" t="s">
        <v>845</v>
      </c>
      <c r="B45" s="15"/>
      <c r="C45" s="51"/>
      <c r="D45" s="51"/>
      <c r="E45" s="20"/>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4" ht="13.5" customHeight="1" x14ac:dyDescent="0.15">
      <c r="A46" s="828" t="s">
        <v>806</v>
      </c>
      <c r="B46" s="824" t="s">
        <v>805</v>
      </c>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6"/>
    </row>
    <row r="47" spans="1:34" x14ac:dyDescent="0.15">
      <c r="A47" s="829"/>
      <c r="B47" s="21" t="str">
        <f>$A$13</f>
        <v>小学校</v>
      </c>
      <c r="C47" s="21" t="str">
        <f>$A$14</f>
        <v>中国語</v>
      </c>
      <c r="D47" s="21" t="str">
        <f>$A$15</f>
        <v>中社会</v>
      </c>
      <c r="E47" s="21" t="str">
        <f>$A$16</f>
        <v>中数学</v>
      </c>
      <c r="F47" s="21" t="str">
        <f>$A$17</f>
        <v>中理科</v>
      </c>
      <c r="G47" s="21" t="str">
        <f>$A$18</f>
        <v>中音楽</v>
      </c>
      <c r="H47" s="21" t="str">
        <f>$A$19</f>
        <v>中美術</v>
      </c>
      <c r="I47" s="21" t="str">
        <f>$A$20</f>
        <v>中保体</v>
      </c>
      <c r="J47" s="21" t="str">
        <f>$A$21</f>
        <v>中技術</v>
      </c>
      <c r="K47" s="21" t="str">
        <f>$A$22</f>
        <v>中家庭</v>
      </c>
      <c r="L47" s="21" t="str">
        <f>$A$23</f>
        <v>中英語</v>
      </c>
      <c r="M47" s="21" t="str">
        <f>$A$24</f>
        <v>高国語</v>
      </c>
      <c r="N47" s="21" t="str">
        <f>$A$25</f>
        <v>高地公</v>
      </c>
      <c r="O47" s="21" t="str">
        <f>$A$26</f>
        <v>高数学</v>
      </c>
      <c r="P47" s="21" t="str">
        <f>$A$27</f>
        <v>高理科</v>
      </c>
      <c r="Q47" s="21" t="str">
        <f>$A$28</f>
        <v>高保体</v>
      </c>
      <c r="R47" s="21" t="str">
        <f>$A$29</f>
        <v>高音楽</v>
      </c>
      <c r="S47" s="21" t="str">
        <f>$A$30</f>
        <v>高美術</v>
      </c>
      <c r="T47" s="21" t="str">
        <f>$A$31</f>
        <v>高書道</v>
      </c>
      <c r="U47" s="21" t="str">
        <f>$A$32</f>
        <v>高英語</v>
      </c>
      <c r="V47" s="21" t="str">
        <f>$A$33</f>
        <v>高家庭</v>
      </c>
      <c r="W47" s="21" t="str">
        <f>$A$34</f>
        <v>高情報</v>
      </c>
      <c r="X47" s="21" t="str">
        <f>$A$35</f>
        <v>高農業</v>
      </c>
      <c r="Y47" s="21" t="str">
        <f>$A$36</f>
        <v>高工業</v>
      </c>
      <c r="Z47" s="21" t="str">
        <f>$A$37</f>
        <v>高商業</v>
      </c>
      <c r="AA47" s="21" t="str">
        <f>$A$38</f>
        <v>高福祉</v>
      </c>
      <c r="AB47" s="21" t="str">
        <f>$A$39</f>
        <v>高水産</v>
      </c>
      <c r="AC47" s="21" t="str">
        <f>$A$40</f>
        <v>特支校</v>
      </c>
      <c r="AD47" s="21" t="str">
        <f>$A$41</f>
        <v>養教諭</v>
      </c>
      <c r="AE47" s="21" t="str">
        <f>$A$42</f>
        <v>栄教諭</v>
      </c>
    </row>
    <row r="48" spans="1:34" x14ac:dyDescent="0.15">
      <c r="A48" s="17" t="str">
        <f>$A$13</f>
        <v>小学校</v>
      </c>
      <c r="B48" s="16"/>
      <c r="C48" s="16" t="s">
        <v>808</v>
      </c>
      <c r="D48" s="16" t="s">
        <v>808</v>
      </c>
      <c r="E48" s="16" t="s">
        <v>808</v>
      </c>
      <c r="F48" s="16" t="s">
        <v>808</v>
      </c>
      <c r="G48" s="16" t="s">
        <v>808</v>
      </c>
      <c r="H48" s="16" t="s">
        <v>808</v>
      </c>
      <c r="I48" s="16" t="s">
        <v>808</v>
      </c>
      <c r="J48" s="16" t="s">
        <v>808</v>
      </c>
      <c r="K48" s="16" t="s">
        <v>808</v>
      </c>
      <c r="L48" s="16" t="s">
        <v>808</v>
      </c>
      <c r="M48" s="16"/>
      <c r="N48" s="16"/>
      <c r="O48" s="16"/>
      <c r="P48" s="16"/>
      <c r="Q48" s="16"/>
      <c r="R48" s="16"/>
      <c r="S48" s="16"/>
      <c r="T48" s="16"/>
      <c r="U48" s="16"/>
      <c r="V48" s="16"/>
      <c r="W48" s="16"/>
      <c r="X48" s="16"/>
      <c r="Y48" s="16"/>
      <c r="Z48" s="16"/>
      <c r="AA48" s="16"/>
      <c r="AB48" s="16"/>
      <c r="AC48" s="16"/>
      <c r="AD48" s="16"/>
      <c r="AE48" s="16"/>
    </row>
    <row r="49" spans="1:31" x14ac:dyDescent="0.15">
      <c r="A49" s="17" t="str">
        <f>$A$14</f>
        <v>中国語</v>
      </c>
      <c r="B49" s="16"/>
      <c r="C49" s="16"/>
      <c r="D49" s="16"/>
      <c r="E49" s="16"/>
      <c r="F49" s="16"/>
      <c r="G49" s="16"/>
      <c r="H49" s="16"/>
      <c r="I49" s="16"/>
      <c r="J49" s="16"/>
      <c r="K49" s="16"/>
      <c r="L49" s="16"/>
      <c r="M49" s="16" t="s">
        <v>808</v>
      </c>
      <c r="N49" s="16"/>
      <c r="O49" s="16"/>
      <c r="P49" s="16"/>
      <c r="Q49" s="16"/>
      <c r="R49" s="16"/>
      <c r="S49" s="16"/>
      <c r="T49" s="16"/>
      <c r="U49" s="16"/>
      <c r="V49" s="16"/>
      <c r="W49" s="16"/>
      <c r="X49" s="16"/>
      <c r="Y49" s="16"/>
      <c r="Z49" s="16"/>
      <c r="AA49" s="16"/>
      <c r="AB49" s="16"/>
      <c r="AC49" s="16"/>
      <c r="AD49" s="16"/>
      <c r="AE49" s="16"/>
    </row>
    <row r="50" spans="1:31" x14ac:dyDescent="0.15">
      <c r="A50" s="17" t="str">
        <f>$A$15</f>
        <v>中社会</v>
      </c>
      <c r="B50" s="16"/>
      <c r="C50" s="16"/>
      <c r="D50" s="16"/>
      <c r="E50" s="16"/>
      <c r="F50" s="16"/>
      <c r="G50" s="16"/>
      <c r="H50" s="16"/>
      <c r="I50" s="16"/>
      <c r="J50" s="16"/>
      <c r="K50" s="16"/>
      <c r="L50" s="16"/>
      <c r="M50" s="16"/>
      <c r="N50" s="16" t="s">
        <v>808</v>
      </c>
      <c r="O50" s="16"/>
      <c r="P50" s="16"/>
      <c r="Q50" s="16"/>
      <c r="R50" s="16"/>
      <c r="S50" s="16"/>
      <c r="T50" s="16"/>
      <c r="U50" s="16"/>
      <c r="V50" s="16"/>
      <c r="W50" s="16"/>
      <c r="X50" s="16"/>
      <c r="Y50" s="16"/>
      <c r="Z50" s="16"/>
      <c r="AA50" s="16"/>
      <c r="AB50" s="16"/>
      <c r="AC50" s="16"/>
      <c r="AD50" s="16"/>
      <c r="AE50" s="16"/>
    </row>
    <row r="51" spans="1:31" x14ac:dyDescent="0.15">
      <c r="A51" s="17" t="str">
        <f>$A$16</f>
        <v>中数学</v>
      </c>
      <c r="B51" s="16"/>
      <c r="C51" s="16"/>
      <c r="D51" s="16"/>
      <c r="E51" s="16"/>
      <c r="F51" s="16"/>
      <c r="G51" s="16"/>
      <c r="H51" s="16"/>
      <c r="I51" s="16"/>
      <c r="J51" s="16"/>
      <c r="K51" s="16"/>
      <c r="L51" s="16"/>
      <c r="M51" s="16"/>
      <c r="N51" s="16"/>
      <c r="O51" s="16" t="s">
        <v>808</v>
      </c>
      <c r="P51" s="16"/>
      <c r="Q51" s="16"/>
      <c r="R51" s="16"/>
      <c r="S51" s="16"/>
      <c r="T51" s="16"/>
      <c r="U51" s="16"/>
      <c r="V51" s="16"/>
      <c r="W51" s="16"/>
      <c r="X51" s="16"/>
      <c r="Y51" s="16"/>
      <c r="Z51" s="16"/>
      <c r="AA51" s="16"/>
      <c r="AB51" s="16"/>
      <c r="AC51" s="16"/>
      <c r="AD51" s="16"/>
      <c r="AE51" s="16"/>
    </row>
    <row r="52" spans="1:31" x14ac:dyDescent="0.15">
      <c r="A52" s="17" t="str">
        <f>$A$17</f>
        <v>中理科</v>
      </c>
      <c r="B52" s="16"/>
      <c r="C52" s="16"/>
      <c r="D52" s="16"/>
      <c r="E52" s="16"/>
      <c r="F52" s="16"/>
      <c r="G52" s="16"/>
      <c r="H52" s="16"/>
      <c r="I52" s="16"/>
      <c r="J52" s="16"/>
      <c r="K52" s="16"/>
      <c r="L52" s="16"/>
      <c r="M52" s="16"/>
      <c r="N52" s="16"/>
      <c r="O52" s="16"/>
      <c r="P52" s="16" t="s">
        <v>808</v>
      </c>
      <c r="Q52" s="16"/>
      <c r="R52" s="16"/>
      <c r="S52" s="16"/>
      <c r="T52" s="16"/>
      <c r="U52" s="16"/>
      <c r="V52" s="16"/>
      <c r="W52" s="16"/>
      <c r="X52" s="16"/>
      <c r="Y52" s="16"/>
      <c r="Z52" s="16"/>
      <c r="AA52" s="16"/>
      <c r="AB52" s="16"/>
      <c r="AC52" s="16"/>
      <c r="AD52" s="16"/>
      <c r="AE52" s="16"/>
    </row>
    <row r="53" spans="1:31" x14ac:dyDescent="0.15">
      <c r="A53" s="17" t="str">
        <f>$A$18</f>
        <v>中音楽</v>
      </c>
      <c r="B53" s="16"/>
      <c r="C53" s="16"/>
      <c r="D53" s="16"/>
      <c r="E53" s="16"/>
      <c r="F53" s="16"/>
      <c r="G53" s="16"/>
      <c r="H53" s="16"/>
      <c r="I53" s="16"/>
      <c r="J53" s="16"/>
      <c r="K53" s="16"/>
      <c r="L53" s="16"/>
      <c r="M53" s="16"/>
      <c r="N53" s="16"/>
      <c r="O53" s="16"/>
      <c r="P53" s="16"/>
      <c r="Q53" s="16"/>
      <c r="R53" s="16" t="s">
        <v>808</v>
      </c>
      <c r="S53" s="16"/>
      <c r="T53" s="16"/>
      <c r="U53" s="16"/>
      <c r="V53" s="16"/>
      <c r="W53" s="16"/>
      <c r="X53" s="16"/>
      <c r="Y53" s="16"/>
      <c r="Z53" s="16"/>
      <c r="AA53" s="16"/>
      <c r="AB53" s="16"/>
      <c r="AC53" s="16"/>
      <c r="AD53" s="16"/>
      <c r="AE53" s="16"/>
    </row>
    <row r="54" spans="1:31" x14ac:dyDescent="0.15">
      <c r="A54" s="17" t="str">
        <f>$A$19</f>
        <v>中美術</v>
      </c>
      <c r="B54" s="16"/>
      <c r="C54" s="16"/>
      <c r="D54" s="16"/>
      <c r="E54" s="16"/>
      <c r="F54" s="16"/>
      <c r="G54" s="16"/>
      <c r="H54" s="16"/>
      <c r="I54" s="16"/>
      <c r="J54" s="16"/>
      <c r="K54" s="16"/>
      <c r="L54" s="16"/>
      <c r="M54" s="16"/>
      <c r="N54" s="16"/>
      <c r="O54" s="16"/>
      <c r="P54" s="16"/>
      <c r="Q54" s="16"/>
      <c r="R54" s="16"/>
      <c r="S54" s="16" t="s">
        <v>808</v>
      </c>
      <c r="T54" s="16"/>
      <c r="U54" s="16"/>
      <c r="V54" s="16"/>
      <c r="W54" s="16"/>
      <c r="X54" s="16"/>
      <c r="Y54" s="16"/>
      <c r="Z54" s="16"/>
      <c r="AA54" s="16"/>
      <c r="AB54" s="16"/>
      <c r="AC54" s="16"/>
      <c r="AD54" s="16"/>
      <c r="AE54" s="16"/>
    </row>
    <row r="55" spans="1:31" x14ac:dyDescent="0.15">
      <c r="A55" s="17" t="str">
        <f>$A$20</f>
        <v>中保体</v>
      </c>
      <c r="B55" s="16"/>
      <c r="C55" s="16"/>
      <c r="D55" s="16"/>
      <c r="E55" s="16"/>
      <c r="F55" s="16"/>
      <c r="G55" s="16"/>
      <c r="H55" s="16"/>
      <c r="I55" s="16"/>
      <c r="J55" s="16"/>
      <c r="K55" s="16"/>
      <c r="L55" s="16"/>
      <c r="M55" s="16"/>
      <c r="N55" s="16"/>
      <c r="O55" s="16"/>
      <c r="P55" s="16"/>
      <c r="Q55" s="16" t="s">
        <v>1042</v>
      </c>
      <c r="R55" s="16"/>
      <c r="S55" s="16"/>
      <c r="T55" s="16"/>
      <c r="U55" s="16"/>
      <c r="V55" s="16"/>
      <c r="W55" s="16"/>
      <c r="X55" s="16"/>
      <c r="Y55" s="16"/>
      <c r="Z55" s="16"/>
      <c r="AA55" s="16"/>
      <c r="AB55" s="16"/>
      <c r="AC55" s="16"/>
      <c r="AD55" s="16"/>
      <c r="AE55" s="16"/>
    </row>
    <row r="56" spans="1:31" x14ac:dyDescent="0.15">
      <c r="A56" s="17" t="str">
        <f>$A$21</f>
        <v>中技術</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1:31" x14ac:dyDescent="0.15">
      <c r="A57" s="17" t="str">
        <f>$A$22</f>
        <v>中家庭</v>
      </c>
      <c r="B57" s="16"/>
      <c r="C57" s="16"/>
      <c r="D57" s="16"/>
      <c r="E57" s="16"/>
      <c r="F57" s="16"/>
      <c r="G57" s="16"/>
      <c r="H57" s="16"/>
      <c r="I57" s="16"/>
      <c r="J57" s="16"/>
      <c r="K57" s="16"/>
      <c r="L57" s="16"/>
      <c r="M57" s="16"/>
      <c r="N57" s="16"/>
      <c r="O57" s="16"/>
      <c r="P57" s="16"/>
      <c r="Q57" s="16"/>
      <c r="R57" s="16"/>
      <c r="S57" s="16"/>
      <c r="T57" s="16"/>
      <c r="U57" s="16"/>
      <c r="V57" s="16" t="s">
        <v>808</v>
      </c>
      <c r="W57" s="16"/>
      <c r="X57" s="16"/>
      <c r="Y57" s="16"/>
      <c r="Z57" s="16"/>
      <c r="AA57" s="16"/>
      <c r="AB57" s="16"/>
      <c r="AC57" s="16"/>
      <c r="AD57" s="16"/>
      <c r="AE57" s="16"/>
    </row>
    <row r="58" spans="1:31" x14ac:dyDescent="0.15">
      <c r="A58" s="17" t="str">
        <f>$A$23</f>
        <v>中英語</v>
      </c>
      <c r="B58" s="16"/>
      <c r="C58" s="16"/>
      <c r="D58" s="16"/>
      <c r="E58" s="16"/>
      <c r="F58" s="16"/>
      <c r="G58" s="16"/>
      <c r="H58" s="16"/>
      <c r="I58" s="16"/>
      <c r="J58" s="16"/>
      <c r="K58" s="16"/>
      <c r="L58" s="16"/>
      <c r="M58" s="16"/>
      <c r="N58" s="16"/>
      <c r="O58" s="16"/>
      <c r="P58" s="16"/>
      <c r="Q58" s="16"/>
      <c r="R58" s="16"/>
      <c r="S58" s="16"/>
      <c r="T58" s="16"/>
      <c r="U58" s="16" t="s">
        <v>808</v>
      </c>
      <c r="V58" s="16"/>
      <c r="W58" s="16"/>
      <c r="X58" s="16"/>
      <c r="Y58" s="16"/>
      <c r="Z58" s="16"/>
      <c r="AA58" s="16"/>
      <c r="AB58" s="16"/>
      <c r="AC58" s="16"/>
      <c r="AD58" s="16"/>
      <c r="AE58" s="16"/>
    </row>
    <row r="59" spans="1:31" x14ac:dyDescent="0.15">
      <c r="A59" s="17" t="str">
        <f>$A$24</f>
        <v>高国語</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1:31" x14ac:dyDescent="0.15">
      <c r="A60" s="17" t="str">
        <f>$A$25</f>
        <v>高地公</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row>
    <row r="61" spans="1:31" x14ac:dyDescent="0.15">
      <c r="A61" s="17" t="str">
        <f>$A$26</f>
        <v>高数学</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row>
    <row r="62" spans="1:31" x14ac:dyDescent="0.15">
      <c r="A62" s="17" t="str">
        <f>$A$27</f>
        <v>高理科</v>
      </c>
      <c r="B62" s="16"/>
      <c r="C62" s="16"/>
      <c r="D62" s="16"/>
      <c r="E62" s="16"/>
      <c r="F62" s="16" t="s">
        <v>810</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row>
    <row r="63" spans="1:31" x14ac:dyDescent="0.15">
      <c r="A63" s="17" t="str">
        <f>$A$28</f>
        <v>高保体</v>
      </c>
      <c r="B63" s="16"/>
      <c r="C63" s="16"/>
      <c r="D63" s="16"/>
      <c r="E63" s="16"/>
      <c r="F63" s="16"/>
      <c r="G63" s="16"/>
      <c r="H63" s="16"/>
      <c r="I63" s="16" t="s">
        <v>810</v>
      </c>
      <c r="J63" s="16"/>
      <c r="K63" s="16"/>
      <c r="L63" s="16"/>
      <c r="M63" s="16"/>
      <c r="N63" s="16"/>
      <c r="O63" s="16"/>
      <c r="P63" s="16"/>
      <c r="Q63" s="16"/>
      <c r="R63" s="16"/>
      <c r="S63" s="16"/>
      <c r="T63" s="16"/>
      <c r="U63" s="16"/>
      <c r="V63" s="16"/>
      <c r="W63" s="16"/>
      <c r="X63" s="16"/>
      <c r="Y63" s="16"/>
      <c r="Z63" s="16"/>
      <c r="AA63" s="16"/>
      <c r="AB63" s="16"/>
      <c r="AC63" s="16"/>
      <c r="AD63" s="16"/>
      <c r="AE63" s="16"/>
    </row>
    <row r="64" spans="1:31" x14ac:dyDescent="0.15">
      <c r="A64" s="17" t="str">
        <f>$A$29</f>
        <v>高音楽</v>
      </c>
      <c r="B64" s="16"/>
      <c r="C64" s="16"/>
      <c r="D64" s="16"/>
      <c r="E64" s="16"/>
      <c r="F64" s="16"/>
      <c r="G64" s="52" t="s">
        <v>938</v>
      </c>
      <c r="H64" s="16"/>
      <c r="I64" s="16"/>
      <c r="J64" s="16"/>
      <c r="K64" s="16"/>
      <c r="L64" s="16"/>
      <c r="M64" s="16"/>
      <c r="N64" s="16"/>
      <c r="O64" s="16"/>
      <c r="P64" s="16"/>
      <c r="Q64" s="16"/>
      <c r="R64" s="16"/>
      <c r="S64" s="16"/>
      <c r="T64" s="16"/>
      <c r="U64" s="16"/>
      <c r="V64" s="16"/>
      <c r="W64" s="16"/>
      <c r="X64" s="16"/>
      <c r="Y64" s="16"/>
      <c r="Z64" s="16"/>
      <c r="AA64" s="16"/>
      <c r="AB64" s="16"/>
      <c r="AC64" s="16"/>
      <c r="AD64" s="16"/>
      <c r="AE64" s="16"/>
    </row>
    <row r="65" spans="1:31" x14ac:dyDescent="0.15">
      <c r="A65" s="17" t="str">
        <f>$A$30</f>
        <v>高美術</v>
      </c>
      <c r="B65" s="16"/>
      <c r="C65" s="16"/>
      <c r="D65" s="16"/>
      <c r="E65" s="16"/>
      <c r="F65" s="16"/>
      <c r="G65" s="16"/>
      <c r="H65" s="16" t="s">
        <v>808</v>
      </c>
      <c r="I65" s="16"/>
      <c r="J65" s="16"/>
      <c r="K65" s="16"/>
      <c r="L65" s="16"/>
      <c r="M65" s="16"/>
      <c r="N65" s="16"/>
      <c r="O65" s="16"/>
      <c r="P65" s="16"/>
      <c r="Q65" s="16"/>
      <c r="R65" s="16"/>
      <c r="S65" s="16"/>
      <c r="T65" s="16"/>
      <c r="U65" s="16"/>
      <c r="V65" s="16"/>
      <c r="W65" s="16"/>
      <c r="X65" s="16"/>
      <c r="Y65" s="16"/>
      <c r="Z65" s="16"/>
      <c r="AA65" s="16"/>
      <c r="AB65" s="16"/>
      <c r="AC65" s="16"/>
      <c r="AD65" s="16"/>
      <c r="AE65" s="16"/>
    </row>
    <row r="66" spans="1:31" x14ac:dyDescent="0.15">
      <c r="A66" s="17" t="str">
        <f>$A$31</f>
        <v>高書道</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row>
    <row r="67" spans="1:31" x14ac:dyDescent="0.15">
      <c r="A67" s="17" t="str">
        <f>$A$32</f>
        <v>高英語</v>
      </c>
      <c r="B67" s="16"/>
      <c r="C67" s="16"/>
      <c r="D67" s="16"/>
      <c r="E67" s="16"/>
      <c r="F67" s="16"/>
      <c r="G67" s="16"/>
      <c r="H67" s="16"/>
      <c r="I67" s="16"/>
      <c r="J67" s="16"/>
      <c r="K67" s="16"/>
      <c r="L67" s="52" t="s">
        <v>938</v>
      </c>
      <c r="M67" s="16"/>
      <c r="N67" s="16"/>
      <c r="O67" s="16"/>
      <c r="P67" s="16"/>
      <c r="Q67" s="16"/>
      <c r="R67" s="16"/>
      <c r="S67" s="16"/>
      <c r="T67" s="16"/>
      <c r="U67" s="16"/>
      <c r="V67" s="16"/>
      <c r="W67" s="16"/>
      <c r="X67" s="16"/>
      <c r="Y67" s="16"/>
      <c r="Z67" s="16"/>
      <c r="AA67" s="16"/>
      <c r="AB67" s="16"/>
      <c r="AC67" s="16"/>
      <c r="AD67" s="16"/>
      <c r="AE67" s="16"/>
    </row>
    <row r="68" spans="1:31" x14ac:dyDescent="0.15">
      <c r="A68" s="17" t="str">
        <f>$A$33</f>
        <v>高家庭</v>
      </c>
      <c r="B68" s="16"/>
      <c r="C68" s="16"/>
      <c r="D68" s="16"/>
      <c r="E68" s="16"/>
      <c r="F68" s="16"/>
      <c r="G68" s="16"/>
      <c r="H68" s="16"/>
      <c r="I68" s="16"/>
      <c r="J68" s="16"/>
      <c r="K68" s="16" t="s">
        <v>808</v>
      </c>
      <c r="L68" s="16"/>
      <c r="M68" s="16"/>
      <c r="N68" s="16"/>
      <c r="O68" s="16"/>
      <c r="P68" s="16"/>
      <c r="Q68" s="16"/>
      <c r="R68" s="16"/>
      <c r="S68" s="16"/>
      <c r="T68" s="16"/>
      <c r="U68" s="16"/>
      <c r="V68" s="16"/>
      <c r="W68" s="16"/>
      <c r="X68" s="16"/>
      <c r="Y68" s="16"/>
      <c r="Z68" s="16"/>
      <c r="AA68" s="16"/>
      <c r="AB68" s="16"/>
      <c r="AC68" s="16"/>
      <c r="AD68" s="16"/>
      <c r="AE68" s="16"/>
    </row>
    <row r="69" spans="1:31" x14ac:dyDescent="0.15">
      <c r="A69" s="17" t="str">
        <f>$A$34</f>
        <v>高情報</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row>
    <row r="70" spans="1:31" x14ac:dyDescent="0.15">
      <c r="A70" s="17" t="str">
        <f>$A$35</f>
        <v>高農業</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row>
    <row r="71" spans="1:31" x14ac:dyDescent="0.15">
      <c r="A71" s="17" t="str">
        <f>$A$36</f>
        <v>高工業</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row>
    <row r="72" spans="1:31" x14ac:dyDescent="0.15">
      <c r="A72" s="17" t="str">
        <f>$A$37</f>
        <v>高商業</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row>
    <row r="73" spans="1:31" x14ac:dyDescent="0.15">
      <c r="A73" s="17" t="str">
        <f>$A$38</f>
        <v>高福祉</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row>
    <row r="74" spans="1:31" x14ac:dyDescent="0.15">
      <c r="A74" s="17" t="str">
        <f>$A$39</f>
        <v>高水産</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row>
    <row r="75" spans="1:31" x14ac:dyDescent="0.15">
      <c r="A75" s="17" t="str">
        <f>$A$40</f>
        <v>特支校</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row>
    <row r="76" spans="1:31" x14ac:dyDescent="0.15">
      <c r="A76" s="17" t="str">
        <f>$A$41</f>
        <v>養教諭</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row>
    <row r="77" spans="1:31" x14ac:dyDescent="0.15">
      <c r="A77" s="17" t="str">
        <f>$A$42</f>
        <v>栄教諭</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row>
    <row r="80" spans="1:31" x14ac:dyDescent="0.15">
      <c r="A80" s="14" t="s">
        <v>846</v>
      </c>
      <c r="B80" s="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row>
    <row r="81" spans="1:31" x14ac:dyDescent="0.15">
      <c r="A81" s="822" t="s">
        <v>67</v>
      </c>
      <c r="B81" s="824" t="s">
        <v>805</v>
      </c>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6"/>
    </row>
    <row r="82" spans="1:31" x14ac:dyDescent="0.15">
      <c r="A82" s="823"/>
      <c r="B82" s="181" t="str">
        <f>$A$13</f>
        <v>小学校</v>
      </c>
      <c r="C82" s="181" t="str">
        <f>$A$14</f>
        <v>中国語</v>
      </c>
      <c r="D82" s="181" t="str">
        <f>$A$15</f>
        <v>中社会</v>
      </c>
      <c r="E82" s="181" t="str">
        <f>$A$16</f>
        <v>中数学</v>
      </c>
      <c r="F82" s="181" t="str">
        <f>$A$17</f>
        <v>中理科</v>
      </c>
      <c r="G82" s="181" t="str">
        <f>$A$18</f>
        <v>中音楽</v>
      </c>
      <c r="H82" s="21" t="str">
        <f>$A$19</f>
        <v>中美術</v>
      </c>
      <c r="I82" s="181" t="str">
        <f>$A$20</f>
        <v>中保体</v>
      </c>
      <c r="J82" s="181" t="str">
        <f>$A$21</f>
        <v>中技術</v>
      </c>
      <c r="K82" s="181" t="str">
        <f>$A$22</f>
        <v>中家庭</v>
      </c>
      <c r="L82" s="181" t="str">
        <f>$A$23</f>
        <v>中英語</v>
      </c>
      <c r="M82" s="181" t="str">
        <f>$A$24</f>
        <v>高国語</v>
      </c>
      <c r="N82" s="181" t="str">
        <f>$A$25</f>
        <v>高地公</v>
      </c>
      <c r="O82" s="181" t="str">
        <f>$A$26</f>
        <v>高数学</v>
      </c>
      <c r="P82" s="181" t="str">
        <f>$A$27</f>
        <v>高理科</v>
      </c>
      <c r="Q82" s="181" t="str">
        <f>$A$28</f>
        <v>高保体</v>
      </c>
      <c r="R82" s="181" t="str">
        <f>$A$29</f>
        <v>高音楽</v>
      </c>
      <c r="S82" s="181" t="str">
        <f>$A$30</f>
        <v>高美術</v>
      </c>
      <c r="T82" s="181" t="str">
        <f>$A$31</f>
        <v>高書道</v>
      </c>
      <c r="U82" s="181" t="str">
        <f>$A$32</f>
        <v>高英語</v>
      </c>
      <c r="V82" s="181" t="str">
        <f>$A$33</f>
        <v>高家庭</v>
      </c>
      <c r="W82" s="181" t="str">
        <f>$A$34</f>
        <v>高情報</v>
      </c>
      <c r="X82" s="181" t="str">
        <f>$A$35</f>
        <v>高農業</v>
      </c>
      <c r="Y82" s="181" t="str">
        <f>$A$36</f>
        <v>高工業</v>
      </c>
      <c r="Z82" s="181" t="str">
        <f>$A$37</f>
        <v>高商業</v>
      </c>
      <c r="AA82" s="181" t="str">
        <f>$A$38</f>
        <v>高福祉</v>
      </c>
      <c r="AB82" s="181" t="str">
        <f>$A$39</f>
        <v>高水産</v>
      </c>
      <c r="AC82" s="181" t="str">
        <f>$A$40</f>
        <v>特支校</v>
      </c>
      <c r="AD82" s="181" t="str">
        <f>$A$41</f>
        <v>養教諭</v>
      </c>
      <c r="AE82" s="181" t="str">
        <f>$A$42</f>
        <v>栄教諭</v>
      </c>
    </row>
    <row r="83" spans="1:31" x14ac:dyDescent="0.15">
      <c r="A83" s="180" t="s">
        <v>1049</v>
      </c>
      <c r="B83" s="16" t="s">
        <v>808</v>
      </c>
      <c r="C83" s="16" t="s">
        <v>808</v>
      </c>
      <c r="D83" s="16" t="s">
        <v>808</v>
      </c>
      <c r="E83" s="16" t="s">
        <v>808</v>
      </c>
      <c r="F83" s="16" t="s">
        <v>808</v>
      </c>
      <c r="G83" s="16" t="s">
        <v>808</v>
      </c>
      <c r="H83" s="16" t="s">
        <v>808</v>
      </c>
      <c r="I83" s="16" t="s">
        <v>808</v>
      </c>
      <c r="J83" s="16" t="s">
        <v>808</v>
      </c>
      <c r="K83" s="16" t="s">
        <v>808</v>
      </c>
      <c r="L83" s="16" t="s">
        <v>808</v>
      </c>
      <c r="M83" s="16" t="s">
        <v>808</v>
      </c>
      <c r="N83" s="16" t="s">
        <v>808</v>
      </c>
      <c r="O83" s="16" t="s">
        <v>808</v>
      </c>
      <c r="P83" s="16" t="s">
        <v>808</v>
      </c>
      <c r="Q83" s="16" t="s">
        <v>808</v>
      </c>
      <c r="R83" s="16" t="s">
        <v>808</v>
      </c>
      <c r="S83" s="16" t="s">
        <v>808</v>
      </c>
      <c r="T83" s="16" t="s">
        <v>808</v>
      </c>
      <c r="U83" s="16" t="s">
        <v>808</v>
      </c>
      <c r="V83" s="16" t="s">
        <v>808</v>
      </c>
      <c r="W83" s="16" t="s">
        <v>808</v>
      </c>
      <c r="X83" s="16" t="s">
        <v>808</v>
      </c>
      <c r="Y83" s="16" t="s">
        <v>808</v>
      </c>
      <c r="Z83" s="16" t="s">
        <v>808</v>
      </c>
      <c r="AA83" s="16" t="s">
        <v>808</v>
      </c>
      <c r="AB83" s="16" t="s">
        <v>808</v>
      </c>
      <c r="AC83" s="16" t="s">
        <v>808</v>
      </c>
      <c r="AD83" s="16" t="s">
        <v>808</v>
      </c>
      <c r="AE83" s="16" t="s">
        <v>808</v>
      </c>
    </row>
    <row r="84" spans="1:31" x14ac:dyDescent="0.15">
      <c r="A84" s="180" t="s">
        <v>1050</v>
      </c>
      <c r="B84" s="16" t="s">
        <v>808</v>
      </c>
      <c r="C84" s="16" t="s">
        <v>808</v>
      </c>
      <c r="D84" s="16" t="s">
        <v>808</v>
      </c>
      <c r="E84" s="16" t="s">
        <v>808</v>
      </c>
      <c r="F84" s="16" t="s">
        <v>808</v>
      </c>
      <c r="G84" s="16" t="s">
        <v>808</v>
      </c>
      <c r="H84" s="16" t="s">
        <v>808</v>
      </c>
      <c r="I84" s="16" t="s">
        <v>808</v>
      </c>
      <c r="J84" s="16" t="s">
        <v>808</v>
      </c>
      <c r="K84" s="16" t="s">
        <v>808</v>
      </c>
      <c r="L84" s="16" t="s">
        <v>808</v>
      </c>
      <c r="M84" s="16" t="s">
        <v>808</v>
      </c>
      <c r="N84" s="16" t="s">
        <v>808</v>
      </c>
      <c r="O84" s="16" t="s">
        <v>808</v>
      </c>
      <c r="P84" s="16" t="s">
        <v>808</v>
      </c>
      <c r="Q84" s="16" t="s">
        <v>808</v>
      </c>
      <c r="R84" s="16" t="s">
        <v>808</v>
      </c>
      <c r="S84" s="16" t="s">
        <v>808</v>
      </c>
      <c r="T84" s="16" t="s">
        <v>808</v>
      </c>
      <c r="U84" s="16" t="s">
        <v>808</v>
      </c>
      <c r="V84" s="16" t="s">
        <v>808</v>
      </c>
      <c r="W84" s="16" t="s">
        <v>808</v>
      </c>
      <c r="X84" s="16" t="s">
        <v>808</v>
      </c>
      <c r="Y84" s="16" t="s">
        <v>808</v>
      </c>
      <c r="Z84" s="16" t="s">
        <v>808</v>
      </c>
      <c r="AA84" s="16" t="s">
        <v>808</v>
      </c>
      <c r="AB84" s="16" t="s">
        <v>808</v>
      </c>
      <c r="AC84" s="16" t="s">
        <v>808</v>
      </c>
      <c r="AD84" s="16" t="s">
        <v>808</v>
      </c>
      <c r="AE84" s="16" t="s">
        <v>808</v>
      </c>
    </row>
    <row r="85" spans="1:31" x14ac:dyDescent="0.15">
      <c r="A85" s="180" t="s">
        <v>1051</v>
      </c>
      <c r="B85" s="16" t="s">
        <v>808</v>
      </c>
      <c r="C85" s="16" t="s">
        <v>808</v>
      </c>
      <c r="D85" s="16" t="s">
        <v>808</v>
      </c>
      <c r="E85" s="16" t="s">
        <v>808</v>
      </c>
      <c r="F85" s="16" t="s">
        <v>808</v>
      </c>
      <c r="G85" s="16" t="s">
        <v>808</v>
      </c>
      <c r="H85" s="16" t="s">
        <v>808</v>
      </c>
      <c r="I85" s="16" t="s">
        <v>808</v>
      </c>
      <c r="J85" s="16"/>
      <c r="K85" s="16" t="s">
        <v>808</v>
      </c>
      <c r="L85" s="16" t="s">
        <v>808</v>
      </c>
      <c r="M85" s="16" t="s">
        <v>808</v>
      </c>
      <c r="N85" s="16" t="s">
        <v>808</v>
      </c>
      <c r="O85" s="16" t="s">
        <v>808</v>
      </c>
      <c r="P85" s="16" t="s">
        <v>808</v>
      </c>
      <c r="Q85" s="16" t="s">
        <v>808</v>
      </c>
      <c r="R85" s="16" t="s">
        <v>808</v>
      </c>
      <c r="S85" s="16" t="s">
        <v>808</v>
      </c>
      <c r="T85" s="16" t="s">
        <v>808</v>
      </c>
      <c r="U85" s="213" t="s">
        <v>808</v>
      </c>
      <c r="V85" s="16" t="s">
        <v>808</v>
      </c>
      <c r="W85" s="16" t="s">
        <v>808</v>
      </c>
      <c r="X85" s="16" t="s">
        <v>808</v>
      </c>
      <c r="Y85" s="16" t="s">
        <v>808</v>
      </c>
      <c r="Z85" s="16" t="s">
        <v>808</v>
      </c>
      <c r="AA85" s="16" t="s">
        <v>808</v>
      </c>
      <c r="AB85" s="16" t="s">
        <v>808</v>
      </c>
      <c r="AC85" s="16" t="s">
        <v>808</v>
      </c>
      <c r="AD85" s="16" t="s">
        <v>808</v>
      </c>
      <c r="AE85" s="16" t="s">
        <v>808</v>
      </c>
    </row>
    <row r="86" spans="1:31" x14ac:dyDescent="0.15">
      <c r="A86" s="180" t="s">
        <v>1079</v>
      </c>
      <c r="B86" s="53" t="s">
        <v>808</v>
      </c>
      <c r="C86" s="53" t="s">
        <v>808</v>
      </c>
      <c r="D86" s="53" t="s">
        <v>808</v>
      </c>
      <c r="E86" s="53" t="s">
        <v>808</v>
      </c>
      <c r="F86" s="53" t="s">
        <v>808</v>
      </c>
      <c r="G86" s="53" t="s">
        <v>808</v>
      </c>
      <c r="H86" s="53" t="s">
        <v>808</v>
      </c>
      <c r="I86" s="53" t="s">
        <v>808</v>
      </c>
      <c r="J86" s="53" t="s">
        <v>808</v>
      </c>
      <c r="K86" s="53" t="s">
        <v>808</v>
      </c>
      <c r="L86" s="53" t="s">
        <v>808</v>
      </c>
      <c r="M86" s="53" t="s">
        <v>808</v>
      </c>
      <c r="N86" s="53" t="s">
        <v>808</v>
      </c>
      <c r="O86" s="53" t="s">
        <v>808</v>
      </c>
      <c r="P86" s="53" t="s">
        <v>808</v>
      </c>
      <c r="Q86" s="53" t="s">
        <v>808</v>
      </c>
      <c r="R86" s="53" t="s">
        <v>808</v>
      </c>
      <c r="S86" s="53" t="s">
        <v>808</v>
      </c>
      <c r="T86" s="53" t="s">
        <v>808</v>
      </c>
      <c r="U86" s="53" t="s">
        <v>808</v>
      </c>
      <c r="V86" s="53" t="s">
        <v>808</v>
      </c>
      <c r="W86" s="53"/>
      <c r="X86" s="53" t="s">
        <v>808</v>
      </c>
      <c r="Y86" s="53" t="s">
        <v>808</v>
      </c>
      <c r="Z86" s="53" t="s">
        <v>808</v>
      </c>
      <c r="AA86" s="53" t="s">
        <v>808</v>
      </c>
      <c r="AB86" s="53" t="s">
        <v>808</v>
      </c>
      <c r="AC86" s="53" t="s">
        <v>808</v>
      </c>
      <c r="AD86" s="16" t="s">
        <v>808</v>
      </c>
      <c r="AE86" s="16" t="s">
        <v>808</v>
      </c>
    </row>
    <row r="87" spans="1:31" x14ac:dyDescent="0.15">
      <c r="A87" s="180" t="s">
        <v>1053</v>
      </c>
      <c r="B87" s="16" t="s">
        <v>808</v>
      </c>
      <c r="C87" s="16" t="s">
        <v>808</v>
      </c>
      <c r="D87" s="16" t="s">
        <v>808</v>
      </c>
      <c r="E87" s="16" t="s">
        <v>808</v>
      </c>
      <c r="F87" s="16" t="s">
        <v>808</v>
      </c>
      <c r="G87" s="16" t="s">
        <v>808</v>
      </c>
      <c r="H87" s="16" t="s">
        <v>808</v>
      </c>
      <c r="I87" s="16" t="s">
        <v>808</v>
      </c>
      <c r="J87" s="16" t="s">
        <v>808</v>
      </c>
      <c r="K87" s="16" t="s">
        <v>808</v>
      </c>
      <c r="L87" s="16" t="s">
        <v>808</v>
      </c>
      <c r="M87" s="53" t="s">
        <v>808</v>
      </c>
      <c r="N87" s="53" t="s">
        <v>808</v>
      </c>
      <c r="O87" s="53" t="s">
        <v>808</v>
      </c>
      <c r="P87" s="53" t="s">
        <v>808</v>
      </c>
      <c r="Q87" s="53" t="s">
        <v>808</v>
      </c>
      <c r="R87" s="53" t="s">
        <v>808</v>
      </c>
      <c r="S87" s="53" t="s">
        <v>808</v>
      </c>
      <c r="T87" s="53" t="s">
        <v>808</v>
      </c>
      <c r="U87" s="53" t="s">
        <v>808</v>
      </c>
      <c r="V87" s="53" t="s">
        <v>808</v>
      </c>
      <c r="W87" s="53" t="s">
        <v>808</v>
      </c>
      <c r="X87" s="53" t="s">
        <v>808</v>
      </c>
      <c r="Y87" s="53" t="s">
        <v>808</v>
      </c>
      <c r="Z87" s="53" t="s">
        <v>808</v>
      </c>
      <c r="AA87" s="53" t="s">
        <v>808</v>
      </c>
      <c r="AB87" s="53" t="s">
        <v>808</v>
      </c>
      <c r="AC87" s="16" t="s">
        <v>808</v>
      </c>
      <c r="AD87" s="16" t="s">
        <v>808</v>
      </c>
      <c r="AE87" s="16" t="s">
        <v>808</v>
      </c>
    </row>
    <row r="88" spans="1:31" x14ac:dyDescent="0.15">
      <c r="A88" s="180" t="s">
        <v>1054</v>
      </c>
      <c r="B88" s="16" t="s">
        <v>808</v>
      </c>
      <c r="C88" s="16" t="s">
        <v>808</v>
      </c>
      <c r="D88" s="16" t="s">
        <v>808</v>
      </c>
      <c r="E88" s="16" t="s">
        <v>808</v>
      </c>
      <c r="F88" s="16" t="s">
        <v>808</v>
      </c>
      <c r="G88" s="16" t="s">
        <v>808</v>
      </c>
      <c r="H88" s="16" t="s">
        <v>808</v>
      </c>
      <c r="I88" s="16" t="s">
        <v>808</v>
      </c>
      <c r="J88" s="16" t="s">
        <v>808</v>
      </c>
      <c r="K88" s="16" t="s">
        <v>808</v>
      </c>
      <c r="L88" s="16" t="s">
        <v>808</v>
      </c>
      <c r="M88" s="16" t="s">
        <v>808</v>
      </c>
      <c r="N88" s="16" t="s">
        <v>808</v>
      </c>
      <c r="O88" s="16" t="s">
        <v>808</v>
      </c>
      <c r="P88" s="16" t="s">
        <v>808</v>
      </c>
      <c r="Q88" s="16" t="s">
        <v>808</v>
      </c>
      <c r="R88" s="16" t="s">
        <v>808</v>
      </c>
      <c r="S88" s="16" t="s">
        <v>808</v>
      </c>
      <c r="T88" s="16" t="s">
        <v>808</v>
      </c>
      <c r="U88" s="16" t="s">
        <v>808</v>
      </c>
      <c r="V88" s="16" t="s">
        <v>808</v>
      </c>
      <c r="W88" s="16" t="s">
        <v>808</v>
      </c>
      <c r="X88" s="16" t="s">
        <v>808</v>
      </c>
      <c r="Y88" s="16" t="s">
        <v>808</v>
      </c>
      <c r="Z88" s="16" t="s">
        <v>808</v>
      </c>
      <c r="AA88" s="16" t="s">
        <v>808</v>
      </c>
      <c r="AB88" s="16" t="s">
        <v>808</v>
      </c>
      <c r="AC88" s="16" t="s">
        <v>808</v>
      </c>
      <c r="AD88" s="16" t="s">
        <v>808</v>
      </c>
      <c r="AE88" s="16" t="s">
        <v>808</v>
      </c>
    </row>
    <row r="89" spans="1:31" s="51" customFormat="1" x14ac:dyDescent="0.15">
      <c r="A89" s="180" t="s">
        <v>1080</v>
      </c>
      <c r="B89" s="16" t="s">
        <v>808</v>
      </c>
      <c r="C89" s="16" t="s">
        <v>808</v>
      </c>
      <c r="D89" s="16" t="s">
        <v>808</v>
      </c>
      <c r="E89" s="16" t="s">
        <v>808</v>
      </c>
      <c r="F89" s="16" t="s">
        <v>808</v>
      </c>
      <c r="G89" s="16" t="s">
        <v>808</v>
      </c>
      <c r="H89" s="16" t="s">
        <v>808</v>
      </c>
      <c r="I89" s="16" t="s">
        <v>808</v>
      </c>
      <c r="J89" s="16" t="s">
        <v>808</v>
      </c>
      <c r="K89" s="16" t="s">
        <v>808</v>
      </c>
      <c r="L89" s="16" t="s">
        <v>808</v>
      </c>
      <c r="M89" s="16" t="s">
        <v>808</v>
      </c>
      <c r="N89" s="16" t="s">
        <v>808</v>
      </c>
      <c r="O89" s="16" t="s">
        <v>808</v>
      </c>
      <c r="P89" s="16" t="s">
        <v>808</v>
      </c>
      <c r="Q89" s="16" t="s">
        <v>808</v>
      </c>
      <c r="R89" s="16" t="s">
        <v>808</v>
      </c>
      <c r="S89" s="16" t="s">
        <v>808</v>
      </c>
      <c r="T89" s="16" t="s">
        <v>808</v>
      </c>
      <c r="U89" s="16" t="s">
        <v>808</v>
      </c>
      <c r="V89" s="16" t="s">
        <v>808</v>
      </c>
      <c r="W89" s="16" t="s">
        <v>808</v>
      </c>
      <c r="X89" s="16" t="s">
        <v>808</v>
      </c>
      <c r="Y89" s="16" t="s">
        <v>808</v>
      </c>
      <c r="Z89" s="16" t="s">
        <v>808</v>
      </c>
      <c r="AA89" s="16" t="s">
        <v>808</v>
      </c>
      <c r="AB89" s="16" t="s">
        <v>808</v>
      </c>
      <c r="AC89" s="16" t="s">
        <v>808</v>
      </c>
      <c r="AD89" s="16" t="s">
        <v>808</v>
      </c>
      <c r="AE89" s="16" t="s">
        <v>808</v>
      </c>
    </row>
    <row r="91" spans="1:31" x14ac:dyDescent="0.15">
      <c r="A91" s="14" t="s">
        <v>847</v>
      </c>
      <c r="B91" s="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row>
    <row r="92" spans="1:31" x14ac:dyDescent="0.15">
      <c r="A92" s="822" t="s">
        <v>841</v>
      </c>
      <c r="B92" s="824" t="s">
        <v>805</v>
      </c>
      <c r="C92" s="825"/>
      <c r="D92" s="825"/>
      <c r="E92" s="825"/>
      <c r="F92" s="825"/>
      <c r="G92" s="825"/>
      <c r="H92" s="825"/>
      <c r="I92" s="825"/>
      <c r="J92" s="825"/>
      <c r="K92" s="825"/>
      <c r="L92" s="825"/>
      <c r="M92" s="825"/>
      <c r="N92" s="825"/>
      <c r="O92" s="825"/>
      <c r="P92" s="825"/>
      <c r="Q92" s="825"/>
      <c r="R92" s="825"/>
      <c r="S92" s="825"/>
      <c r="T92" s="825"/>
      <c r="U92" s="825"/>
      <c r="V92" s="825"/>
      <c r="W92" s="825"/>
      <c r="X92" s="825"/>
      <c r="Y92" s="825"/>
      <c r="Z92" s="825"/>
      <c r="AA92" s="825"/>
      <c r="AB92" s="825"/>
      <c r="AC92" s="825"/>
      <c r="AD92" s="825"/>
      <c r="AE92" s="826"/>
    </row>
    <row r="93" spans="1:31" x14ac:dyDescent="0.15">
      <c r="A93" s="823"/>
      <c r="B93" s="21" t="str">
        <f>$A$13</f>
        <v>小学校</v>
      </c>
      <c r="C93" s="21" t="str">
        <f>$A$14</f>
        <v>中国語</v>
      </c>
      <c r="D93" s="21" t="str">
        <f>$A$15</f>
        <v>中社会</v>
      </c>
      <c r="E93" s="21" t="str">
        <f>$A$16</f>
        <v>中数学</v>
      </c>
      <c r="F93" s="21" t="str">
        <f>$A$17</f>
        <v>中理科</v>
      </c>
      <c r="G93" s="21" t="str">
        <f>$A$18</f>
        <v>中音楽</v>
      </c>
      <c r="H93" s="21" t="str">
        <f>$A$19</f>
        <v>中美術</v>
      </c>
      <c r="I93" s="21" t="str">
        <f>$A$20</f>
        <v>中保体</v>
      </c>
      <c r="J93" s="21" t="str">
        <f>$A$21</f>
        <v>中技術</v>
      </c>
      <c r="K93" s="21" t="str">
        <f>$A$22</f>
        <v>中家庭</v>
      </c>
      <c r="L93" s="21" t="str">
        <f>$A$23</f>
        <v>中英語</v>
      </c>
      <c r="M93" s="21" t="str">
        <f>$A$24</f>
        <v>高国語</v>
      </c>
      <c r="N93" s="21" t="str">
        <f>$A$25</f>
        <v>高地公</v>
      </c>
      <c r="O93" s="21" t="str">
        <f>$A$26</f>
        <v>高数学</v>
      </c>
      <c r="P93" s="21" t="str">
        <f>$A$27</f>
        <v>高理科</v>
      </c>
      <c r="Q93" s="21" t="str">
        <f>$A$28</f>
        <v>高保体</v>
      </c>
      <c r="R93" s="21" t="str">
        <f>$A$29</f>
        <v>高音楽</v>
      </c>
      <c r="S93" s="21" t="str">
        <f>$A$30</f>
        <v>高美術</v>
      </c>
      <c r="T93" s="21" t="str">
        <f>$A$31</f>
        <v>高書道</v>
      </c>
      <c r="U93" s="21" t="str">
        <f>$A$32</f>
        <v>高英語</v>
      </c>
      <c r="V93" s="21" t="str">
        <f>$A$33</f>
        <v>高家庭</v>
      </c>
      <c r="W93" s="21" t="str">
        <f>$A$34</f>
        <v>高情報</v>
      </c>
      <c r="X93" s="21" t="str">
        <f>$A$35</f>
        <v>高農業</v>
      </c>
      <c r="Y93" s="21" t="str">
        <f>$A$36</f>
        <v>高工業</v>
      </c>
      <c r="Z93" s="21" t="str">
        <f>$A$37</f>
        <v>高商業</v>
      </c>
      <c r="AA93" s="21" t="str">
        <f>$A$38</f>
        <v>高福祉</v>
      </c>
      <c r="AB93" s="21" t="str">
        <f>$A$39</f>
        <v>高水産</v>
      </c>
      <c r="AC93" s="21" t="str">
        <f>$A$40</f>
        <v>特支校</v>
      </c>
      <c r="AD93" s="21" t="str">
        <f>$A$41</f>
        <v>養教諭</v>
      </c>
      <c r="AE93" s="21" t="str">
        <f>$A$42</f>
        <v>栄教諭</v>
      </c>
    </row>
    <row r="94" spans="1:31" x14ac:dyDescent="0.15">
      <c r="A94" s="32" t="s">
        <v>842</v>
      </c>
      <c r="B94" s="16"/>
      <c r="C94" s="16"/>
      <c r="D94" s="16"/>
      <c r="E94" s="16"/>
      <c r="F94" s="16"/>
      <c r="G94" s="16"/>
      <c r="H94" s="16"/>
      <c r="I94" s="16" t="s">
        <v>808</v>
      </c>
      <c r="J94" s="16"/>
      <c r="K94" s="16"/>
      <c r="L94" s="16"/>
      <c r="M94" s="16"/>
      <c r="N94" s="16"/>
      <c r="O94" s="16"/>
      <c r="P94" s="16"/>
      <c r="Q94" s="16" t="s">
        <v>808</v>
      </c>
      <c r="R94" s="16"/>
      <c r="S94" s="16"/>
      <c r="T94" s="16"/>
      <c r="U94" s="16"/>
      <c r="V94" s="16"/>
      <c r="W94" s="16"/>
      <c r="X94" s="16"/>
      <c r="Y94" s="16"/>
      <c r="Z94" s="16"/>
      <c r="AA94" s="16"/>
      <c r="AB94" s="16"/>
      <c r="AC94" s="16"/>
      <c r="AD94" s="16"/>
      <c r="AE94" s="16"/>
    </row>
    <row r="95" spans="1:31" x14ac:dyDescent="0.15">
      <c r="A95" s="32" t="s">
        <v>799</v>
      </c>
      <c r="B95" s="16"/>
      <c r="C95" s="16"/>
      <c r="D95" s="16"/>
      <c r="E95" s="16"/>
      <c r="F95" s="16"/>
      <c r="G95" s="16"/>
      <c r="H95" s="16"/>
      <c r="I95" s="16" t="s">
        <v>808</v>
      </c>
      <c r="J95" s="16"/>
      <c r="K95" s="16"/>
      <c r="L95" s="16"/>
      <c r="M95" s="16"/>
      <c r="N95" s="16"/>
      <c r="O95" s="16"/>
      <c r="P95" s="16"/>
      <c r="Q95" s="16" t="s">
        <v>808</v>
      </c>
      <c r="R95" s="16"/>
      <c r="S95" s="16"/>
      <c r="T95" s="16"/>
      <c r="U95" s="16"/>
      <c r="V95" s="16"/>
      <c r="W95" s="16"/>
      <c r="X95" s="16"/>
      <c r="Y95" s="16"/>
      <c r="Z95" s="16"/>
      <c r="AA95" s="16"/>
      <c r="AB95" s="16"/>
      <c r="AC95" s="16"/>
      <c r="AD95" s="16"/>
      <c r="AE95" s="16"/>
    </row>
    <row r="98" spans="1:31" x14ac:dyDescent="0.15">
      <c r="A98" s="14" t="s">
        <v>1044</v>
      </c>
      <c r="B98" s="15"/>
      <c r="C98" s="15"/>
      <c r="D98" s="15"/>
      <c r="E98" s="15"/>
      <c r="F98" s="15"/>
      <c r="G98" s="15"/>
      <c r="H98" s="15"/>
      <c r="I98" s="15"/>
      <c r="J98" s="15"/>
      <c r="K98" s="15"/>
      <c r="L98" s="15"/>
      <c r="M98" s="51"/>
      <c r="N98" s="51"/>
      <c r="O98" s="51"/>
      <c r="P98" s="51"/>
      <c r="Q98" s="51"/>
      <c r="R98" s="51"/>
      <c r="S98" s="51"/>
      <c r="T98" s="51"/>
      <c r="U98" s="51"/>
      <c r="V98" s="51"/>
      <c r="W98" s="51"/>
      <c r="X98" s="51"/>
      <c r="Y98" s="51"/>
      <c r="Z98" s="51"/>
      <c r="AA98" s="51"/>
      <c r="AB98" s="51"/>
      <c r="AC98" s="51"/>
      <c r="AD98" s="51"/>
      <c r="AE98" s="51"/>
    </row>
    <row r="99" spans="1:31" s="183" customFormat="1" x14ac:dyDescent="0.15">
      <c r="A99" s="182"/>
      <c r="B99" s="181" t="str">
        <f>CODE!P2</f>
        <v>小学</v>
      </c>
      <c r="C99" s="181" t="str">
        <f>CODE!P3</f>
        <v>中学</v>
      </c>
      <c r="D99" s="181" t="str">
        <f>CODE!P4</f>
        <v>高校</v>
      </c>
      <c r="E99" s="21" t="str">
        <f>CODE!P5</f>
        <v>特支</v>
      </c>
      <c r="F99" s="21" t="str">
        <f>CODE!P6</f>
        <v>盲学</v>
      </c>
      <c r="G99" s="21" t="str">
        <f>CODE!P7</f>
        <v>聾学</v>
      </c>
      <c r="H99" s="21" t="str">
        <f>CODE!P8</f>
        <v>養学</v>
      </c>
      <c r="I99" s="21" t="str">
        <f>CODE!P9</f>
        <v>幼稚</v>
      </c>
      <c r="J99" s="21" t="str">
        <f>CODE!P10</f>
        <v>養教</v>
      </c>
      <c r="K99" s="21" t="str">
        <f>CODE!P11</f>
        <v>栄教</v>
      </c>
      <c r="L99" s="21" t="str">
        <f>CODE!P12</f>
        <v>司書</v>
      </c>
    </row>
    <row r="100" spans="1:31" x14ac:dyDescent="0.15">
      <c r="A100" s="32" t="s">
        <v>1045</v>
      </c>
      <c r="B100" s="16"/>
      <c r="C100" s="16" t="s">
        <v>808</v>
      </c>
      <c r="D100" s="16" t="s">
        <v>808</v>
      </c>
      <c r="E100" s="16" t="s">
        <v>808</v>
      </c>
      <c r="F100" s="16" t="s">
        <v>808</v>
      </c>
      <c r="G100" s="16" t="s">
        <v>808</v>
      </c>
      <c r="H100" s="16" t="s">
        <v>808</v>
      </c>
      <c r="I100" s="16" t="s">
        <v>808</v>
      </c>
      <c r="J100" s="16"/>
      <c r="K100" s="16"/>
      <c r="L100" s="16" t="s">
        <v>808</v>
      </c>
    </row>
    <row r="101" spans="1:31" x14ac:dyDescent="0.15">
      <c r="A101" s="32" t="s">
        <v>1046</v>
      </c>
      <c r="B101" s="16"/>
      <c r="C101" s="16" t="s">
        <v>808</v>
      </c>
      <c r="D101" s="16" t="s">
        <v>808</v>
      </c>
      <c r="E101" s="16" t="s">
        <v>808</v>
      </c>
      <c r="F101" s="16" t="s">
        <v>808</v>
      </c>
      <c r="G101" s="16" t="s">
        <v>808</v>
      </c>
      <c r="H101" s="16" t="s">
        <v>808</v>
      </c>
      <c r="I101" s="16" t="s">
        <v>808</v>
      </c>
      <c r="J101" s="16" t="s">
        <v>808</v>
      </c>
      <c r="K101" s="16" t="s">
        <v>808</v>
      </c>
      <c r="L101" s="16" t="s">
        <v>808</v>
      </c>
    </row>
  </sheetData>
  <mergeCells count="21">
    <mergeCell ref="A92:A93"/>
    <mergeCell ref="B92:AE92"/>
    <mergeCell ref="A2:A3"/>
    <mergeCell ref="A10:A12"/>
    <mergeCell ref="B11:D11"/>
    <mergeCell ref="H11:J11"/>
    <mergeCell ref="E11:G11"/>
    <mergeCell ref="N11:P11"/>
    <mergeCell ref="Q11:S11"/>
    <mergeCell ref="B2:G2"/>
    <mergeCell ref="AO5:AP5"/>
    <mergeCell ref="K11:M11"/>
    <mergeCell ref="T11:V11"/>
    <mergeCell ref="B10:V10"/>
    <mergeCell ref="A81:A82"/>
    <mergeCell ref="B81:AE81"/>
    <mergeCell ref="AI14:AJ14"/>
    <mergeCell ref="AM5:AN5"/>
    <mergeCell ref="AK14:AL14"/>
    <mergeCell ref="A46:A47"/>
    <mergeCell ref="B46:AE46"/>
  </mergeCells>
  <phoneticPr fontId="1"/>
  <conditionalFormatting sqref="D5">
    <cfRule type="expression" dxfId="1506" priority="1720">
      <formula>IF(D5="",TRUE,IF(D5="-",TRUE,FALSE))</formula>
    </cfRule>
  </conditionalFormatting>
  <conditionalFormatting sqref="C5">
    <cfRule type="expression" dxfId="1505" priority="1718">
      <formula>IF(C5="",TRUE,IF(C5="-",TRUE,FALSE))</formula>
    </cfRule>
  </conditionalFormatting>
  <conditionalFormatting sqref="B5">
    <cfRule type="expression" dxfId="1504" priority="1716">
      <formula>IF(B5="",TRUE,IF(B5="-",TRUE,FALSE))</formula>
    </cfRule>
  </conditionalFormatting>
  <conditionalFormatting sqref="F4">
    <cfRule type="expression" dxfId="1503" priority="1714">
      <formula>IF(F4="",TRUE,IF(F4="-",TRUE,FALSE))</formula>
    </cfRule>
  </conditionalFormatting>
  <conditionalFormatting sqref="F5">
    <cfRule type="expression" dxfId="1502" priority="1713">
      <formula>IF(F5="",TRUE,IF(F5="-",TRUE,FALSE))</formula>
    </cfRule>
  </conditionalFormatting>
  <conditionalFormatting sqref="D4">
    <cfRule type="expression" dxfId="1501" priority="1711">
      <formula>IF(D4="",TRUE,IF(D4="-",TRUE,FALSE))</formula>
    </cfRule>
  </conditionalFormatting>
  <conditionalFormatting sqref="C4">
    <cfRule type="expression" dxfId="1500" priority="1710">
      <formula>IF(C4="",TRUE,IF(C4="-",TRUE,FALSE))</formula>
    </cfRule>
  </conditionalFormatting>
  <conditionalFormatting sqref="G4">
    <cfRule type="expression" dxfId="1499" priority="1709">
      <formula>IF(G4="",TRUE,IF(G4="-",TRUE,FALSE))</formula>
    </cfRule>
  </conditionalFormatting>
  <conditionalFormatting sqref="G5">
    <cfRule type="expression" dxfId="1498" priority="1708">
      <formula>IF(G5="",TRUE,IF(G5="-",TRUE,FALSE))</formula>
    </cfRule>
  </conditionalFormatting>
  <conditionalFormatting sqref="B13">
    <cfRule type="expression" dxfId="1497" priority="1706">
      <formula>IF(B13="",TRUE,IF(B13="-",TRUE,FALSE))</formula>
    </cfRule>
  </conditionalFormatting>
  <conditionalFormatting sqref="B14">
    <cfRule type="expression" dxfId="1496" priority="1705">
      <formula>IF(B14="",TRUE,IF(B14="-",TRUE,FALSE))</formula>
    </cfRule>
  </conditionalFormatting>
  <conditionalFormatting sqref="B15">
    <cfRule type="expression" dxfId="1495" priority="1704">
      <formula>IF(B15="",TRUE,IF(B15="-",TRUE,FALSE))</formula>
    </cfRule>
  </conditionalFormatting>
  <conditionalFormatting sqref="B16">
    <cfRule type="expression" dxfId="1494" priority="1703">
      <formula>IF(B16="",TRUE,IF(B16="-",TRUE,FALSE))</formula>
    </cfRule>
  </conditionalFormatting>
  <conditionalFormatting sqref="Q22">
    <cfRule type="expression" dxfId="1493" priority="1316">
      <formula>IF(Q22="",TRUE,IF(Q22="-",TRUE,FALSE))</formula>
    </cfRule>
  </conditionalFormatting>
  <conditionalFormatting sqref="B17">
    <cfRule type="expression" dxfId="1492" priority="1702">
      <formula>IF(B17="",TRUE,IF(B17="-",TRUE,FALSE))</formula>
    </cfRule>
  </conditionalFormatting>
  <conditionalFormatting sqref="B18">
    <cfRule type="expression" dxfId="1491" priority="1701">
      <formula>IF(B18="",TRUE,IF(B18="-",TRUE,FALSE))</formula>
    </cfRule>
  </conditionalFormatting>
  <conditionalFormatting sqref="C53">
    <cfRule type="expression" dxfId="1490" priority="1223">
      <formula>IF(C53="",TRUE,IF(C53="-",TRUE,FALSE))</formula>
    </cfRule>
  </conditionalFormatting>
  <conditionalFormatting sqref="B19">
    <cfRule type="expression" dxfId="1489" priority="1700">
      <formula>IF(B19="",TRUE,IF(B19="-",TRUE,FALSE))</formula>
    </cfRule>
  </conditionalFormatting>
  <conditionalFormatting sqref="B20">
    <cfRule type="expression" dxfId="1488" priority="1699">
      <formula>IF(B20="",TRUE,IF(B20="-",TRUE,FALSE))</formula>
    </cfRule>
  </conditionalFormatting>
  <conditionalFormatting sqref="B21">
    <cfRule type="expression" dxfId="1487" priority="1698">
      <formula>IF(B21="",TRUE,IF(B21="-",TRUE,FALSE))</formula>
    </cfRule>
  </conditionalFormatting>
  <conditionalFormatting sqref="B22">
    <cfRule type="expression" dxfId="1486" priority="1697">
      <formula>IF(B22="",TRUE,IF(B22="-",TRUE,FALSE))</formula>
    </cfRule>
  </conditionalFormatting>
  <conditionalFormatting sqref="B23">
    <cfRule type="expression" dxfId="1485" priority="1696">
      <formula>IF(B23="",TRUE,IF(B23="-",TRUE,FALSE))</formula>
    </cfRule>
  </conditionalFormatting>
  <conditionalFormatting sqref="B24">
    <cfRule type="expression" dxfId="1484" priority="1695">
      <formula>IF(B24="",TRUE,IF(B24="-",TRUE,FALSE))</formula>
    </cfRule>
  </conditionalFormatting>
  <conditionalFormatting sqref="B25">
    <cfRule type="expression" dxfId="1483" priority="1694">
      <formula>IF(B25="",TRUE,IF(B25="-",TRUE,FALSE))</formula>
    </cfRule>
  </conditionalFormatting>
  <conditionalFormatting sqref="B26">
    <cfRule type="expression" dxfId="1482" priority="1693">
      <formula>IF(B26="",TRUE,IF(B26="-",TRUE,FALSE))</formula>
    </cfRule>
  </conditionalFormatting>
  <conditionalFormatting sqref="B27:B38">
    <cfRule type="expression" dxfId="1481" priority="1692">
      <formula>IF(B27="",TRUE,IF(B27="-",TRUE,FALSE))</formula>
    </cfRule>
  </conditionalFormatting>
  <conditionalFormatting sqref="B39">
    <cfRule type="expression" dxfId="1480" priority="1680">
      <formula>IF(B39="",TRUE,IF(B39="-",TRUE,FALSE))</formula>
    </cfRule>
  </conditionalFormatting>
  <conditionalFormatting sqref="B40">
    <cfRule type="expression" dxfId="1479" priority="1679">
      <formula>IF(B40="",TRUE,IF(B40="-",TRUE,FALSE))</formula>
    </cfRule>
  </conditionalFormatting>
  <conditionalFormatting sqref="B41">
    <cfRule type="expression" dxfId="1478" priority="1678">
      <formula>IF(B41="",TRUE,IF(B41="-",TRUE,FALSE))</formula>
    </cfRule>
  </conditionalFormatting>
  <conditionalFormatting sqref="B42">
    <cfRule type="expression" dxfId="1477" priority="1677">
      <formula>IF(B42="",TRUE,IF(B42="-",TRUE,FALSE))</formula>
    </cfRule>
  </conditionalFormatting>
  <conditionalFormatting sqref="C13">
    <cfRule type="expression" dxfId="1476" priority="1676">
      <formula>IF(C13="",TRUE,IF(C13="-",TRUE,FALSE))</formula>
    </cfRule>
  </conditionalFormatting>
  <conditionalFormatting sqref="C14">
    <cfRule type="expression" dxfId="1475" priority="1675">
      <formula>IF(C14="",TRUE,IF(C14="-",TRUE,FALSE))</formula>
    </cfRule>
  </conditionalFormatting>
  <conditionalFormatting sqref="C15">
    <cfRule type="expression" dxfId="1474" priority="1674">
      <formula>IF(C15="",TRUE,IF(C15="-",TRUE,FALSE))</formula>
    </cfRule>
  </conditionalFormatting>
  <conditionalFormatting sqref="C16">
    <cfRule type="expression" dxfId="1473" priority="1673">
      <formula>IF(C16="",TRUE,IF(C16="-",TRUE,FALSE))</formula>
    </cfRule>
  </conditionalFormatting>
  <conditionalFormatting sqref="N21">
    <cfRule type="expression" dxfId="1472" priority="1608">
      <formula>IF(N21="",TRUE,IF(N21="-",TRUE,FALSE))</formula>
    </cfRule>
  </conditionalFormatting>
  <conditionalFormatting sqref="N22">
    <cfRule type="expression" dxfId="1471" priority="1607">
      <formula>IF(N22="",TRUE,IF(N22="-",TRUE,FALSE))</formula>
    </cfRule>
  </conditionalFormatting>
  <conditionalFormatting sqref="N23">
    <cfRule type="expression" dxfId="1470" priority="1606">
      <formula>IF(N23="",TRUE,IF(N23="-",TRUE,FALSE))</formula>
    </cfRule>
  </conditionalFormatting>
  <conditionalFormatting sqref="N24">
    <cfRule type="expression" dxfId="1469" priority="1605">
      <formula>IF(N24="",TRUE,IF(N24="-",TRUE,FALSE))</formula>
    </cfRule>
  </conditionalFormatting>
  <conditionalFormatting sqref="N25">
    <cfRule type="expression" dxfId="1468" priority="1604">
      <formula>IF(N25="",TRUE,IF(N25="-",TRUE,FALSE))</formula>
    </cfRule>
  </conditionalFormatting>
  <conditionalFormatting sqref="N26">
    <cfRule type="expression" dxfId="1467" priority="1603">
      <formula>IF(N26="",TRUE,IF(N26="-",TRUE,FALSE))</formula>
    </cfRule>
  </conditionalFormatting>
  <conditionalFormatting sqref="N27">
    <cfRule type="expression" dxfId="1466" priority="1602">
      <formula>IF(N27="",TRUE,IF(N27="-",TRUE,FALSE))</formula>
    </cfRule>
  </conditionalFormatting>
  <conditionalFormatting sqref="N28:N38">
    <cfRule type="expression" dxfId="1465" priority="1601">
      <formula>IF(N28="",TRUE,IF(N28="-",TRUE,FALSE))</formula>
    </cfRule>
  </conditionalFormatting>
  <conditionalFormatting sqref="N39">
    <cfRule type="expression" dxfId="1464" priority="1592">
      <formula>IF(N39="",TRUE,IF(N39="-",TRUE,FALSE))</formula>
    </cfRule>
  </conditionalFormatting>
  <conditionalFormatting sqref="C41">
    <cfRule type="expression" dxfId="1463" priority="1655">
      <formula>IF(C41="",TRUE,IF(C41="-",TRUE,FALSE))</formula>
    </cfRule>
  </conditionalFormatting>
  <conditionalFormatting sqref="C42">
    <cfRule type="expression" dxfId="1462" priority="1654">
      <formula>IF(C42="",TRUE,IF(C42="-",TRUE,FALSE))</formula>
    </cfRule>
  </conditionalFormatting>
  <conditionalFormatting sqref="C17:C40">
    <cfRule type="expression" dxfId="1461" priority="1653">
      <formula>IF(C17="",TRUE,IF(C17="-",TRUE,FALSE))</formula>
    </cfRule>
  </conditionalFormatting>
  <conditionalFormatting sqref="O13">
    <cfRule type="expression" dxfId="1460" priority="1586">
      <formula>IF(O13="",TRUE,IF(O13="-",TRUE,FALSE))</formula>
    </cfRule>
  </conditionalFormatting>
  <conditionalFormatting sqref="O14">
    <cfRule type="expression" dxfId="1459" priority="1585">
      <formula>IF(O14="",TRUE,IF(O14="-",TRUE,FALSE))</formula>
    </cfRule>
  </conditionalFormatting>
  <conditionalFormatting sqref="O17:O42">
    <cfRule type="expression" dxfId="1458" priority="1584">
      <formula>IF(O17="",TRUE,IF(O17="-",TRUE,FALSE))</formula>
    </cfRule>
  </conditionalFormatting>
  <conditionalFormatting sqref="D13">
    <cfRule type="expression" dxfId="1457" priority="1646">
      <formula>IF(D13="",TRUE,IF(D13="-",TRUE,FALSE))</formula>
    </cfRule>
  </conditionalFormatting>
  <conditionalFormatting sqref="D16">
    <cfRule type="expression" dxfId="1456" priority="1645">
      <formula>IF(D16="",TRUE,IF(D16="-",TRUE,FALSE))</formula>
    </cfRule>
  </conditionalFormatting>
  <conditionalFormatting sqref="D17">
    <cfRule type="expression" dxfId="1455" priority="1644">
      <formula>IF(D17="",TRUE,IF(D17="-",TRUE,FALSE))</formula>
    </cfRule>
  </conditionalFormatting>
  <conditionalFormatting sqref="D21">
    <cfRule type="expression" dxfId="1454" priority="1643">
      <formula>IF(D21="",TRUE,IF(D21="-",TRUE,FALSE))</formula>
    </cfRule>
  </conditionalFormatting>
  <conditionalFormatting sqref="D23">
    <cfRule type="expression" dxfId="1453" priority="1642">
      <formula>IF(D23="",TRUE,IF(D23="-",TRUE,FALSE))</formula>
    </cfRule>
  </conditionalFormatting>
  <conditionalFormatting sqref="D14">
    <cfRule type="expression" dxfId="1452" priority="1641">
      <formula>IF(D14="",TRUE,IF(D14="-",TRUE,FALSE))</formula>
    </cfRule>
  </conditionalFormatting>
  <conditionalFormatting sqref="D15">
    <cfRule type="expression" dxfId="1451" priority="1640">
      <formula>IF(D15="",TRUE,IF(D15="-",TRUE,FALSE))</formula>
    </cfRule>
  </conditionalFormatting>
  <conditionalFormatting sqref="D18">
    <cfRule type="expression" dxfId="1450" priority="1639">
      <formula>IF(D18="",TRUE,IF(D18="-",TRUE,FALSE))</formula>
    </cfRule>
  </conditionalFormatting>
  <conditionalFormatting sqref="D19">
    <cfRule type="expression" dxfId="1449" priority="1638">
      <formula>IF(D19="",TRUE,IF(D19="-",TRUE,FALSE))</formula>
    </cfRule>
  </conditionalFormatting>
  <conditionalFormatting sqref="D20">
    <cfRule type="expression" dxfId="1448" priority="1637">
      <formula>IF(D20="",TRUE,IF(D20="-",TRUE,FALSE))</formula>
    </cfRule>
  </conditionalFormatting>
  <conditionalFormatting sqref="D22">
    <cfRule type="expression" dxfId="1447" priority="1636">
      <formula>IF(D22="",TRUE,IF(D22="-",TRUE,FALSE))</formula>
    </cfRule>
  </conditionalFormatting>
  <conditionalFormatting sqref="D24">
    <cfRule type="expression" dxfId="1446" priority="1635">
      <formula>IF(D24="",TRUE,IF(D24="-",TRUE,FALSE))</formula>
    </cfRule>
  </conditionalFormatting>
  <conditionalFormatting sqref="D25">
    <cfRule type="expression" dxfId="1445" priority="1634">
      <formula>IF(D25="",TRUE,IF(D25="-",TRUE,FALSE))</formula>
    </cfRule>
  </conditionalFormatting>
  <conditionalFormatting sqref="D26">
    <cfRule type="expression" dxfId="1444" priority="1633">
      <formula>IF(D26="",TRUE,IF(D26="-",TRUE,FALSE))</formula>
    </cfRule>
  </conditionalFormatting>
  <conditionalFormatting sqref="D27">
    <cfRule type="expression" dxfId="1443" priority="1632">
      <formula>IF(D27="",TRUE,IF(D27="-",TRUE,FALSE))</formula>
    </cfRule>
  </conditionalFormatting>
  <conditionalFormatting sqref="D28">
    <cfRule type="expression" dxfId="1442" priority="1631">
      <formula>IF(D28="",TRUE,IF(D28="-",TRUE,FALSE))</formula>
    </cfRule>
  </conditionalFormatting>
  <conditionalFormatting sqref="D29">
    <cfRule type="expression" dxfId="1441" priority="1630">
      <formula>IF(D29="",TRUE,IF(D29="-",TRUE,FALSE))</formula>
    </cfRule>
  </conditionalFormatting>
  <conditionalFormatting sqref="D30">
    <cfRule type="expression" dxfId="1440" priority="1629">
      <formula>IF(D30="",TRUE,IF(D30="-",TRUE,FALSE))</formula>
    </cfRule>
  </conditionalFormatting>
  <conditionalFormatting sqref="D31">
    <cfRule type="expression" dxfId="1439" priority="1628">
      <formula>IF(D31="",TRUE,IF(D31="-",TRUE,FALSE))</formula>
    </cfRule>
  </conditionalFormatting>
  <conditionalFormatting sqref="D32">
    <cfRule type="expression" dxfId="1438" priority="1627">
      <formula>IF(D32="",TRUE,IF(D32="-",TRUE,FALSE))</formula>
    </cfRule>
  </conditionalFormatting>
  <conditionalFormatting sqref="D33">
    <cfRule type="expression" dxfId="1437" priority="1626">
      <formula>IF(D33="",TRUE,IF(D33="-",TRUE,FALSE))</formula>
    </cfRule>
  </conditionalFormatting>
  <conditionalFormatting sqref="D34">
    <cfRule type="expression" dxfId="1436" priority="1625">
      <formula>IF(D34="",TRUE,IF(D34="-",TRUE,FALSE))</formula>
    </cfRule>
  </conditionalFormatting>
  <conditionalFormatting sqref="D35">
    <cfRule type="expression" dxfId="1435" priority="1624">
      <formula>IF(D35="",TRUE,IF(D35="-",TRUE,FALSE))</formula>
    </cfRule>
  </conditionalFormatting>
  <conditionalFormatting sqref="D36">
    <cfRule type="expression" dxfId="1434" priority="1623">
      <formula>IF(D36="",TRUE,IF(D36="-",TRUE,FALSE))</formula>
    </cfRule>
  </conditionalFormatting>
  <conditionalFormatting sqref="D37">
    <cfRule type="expression" dxfId="1433" priority="1622">
      <formula>IF(D37="",TRUE,IF(D37="-",TRUE,FALSE))</formula>
    </cfRule>
  </conditionalFormatting>
  <conditionalFormatting sqref="D38">
    <cfRule type="expression" dxfId="1432" priority="1621">
      <formula>IF(D38="",TRUE,IF(D38="-",TRUE,FALSE))</formula>
    </cfRule>
  </conditionalFormatting>
  <conditionalFormatting sqref="D39">
    <cfRule type="expression" dxfId="1431" priority="1620">
      <formula>IF(D39="",TRUE,IF(D39="-",TRUE,FALSE))</formula>
    </cfRule>
  </conditionalFormatting>
  <conditionalFormatting sqref="D40">
    <cfRule type="expression" dxfId="1430" priority="1619">
      <formula>IF(D40="",TRUE,IF(D40="-",TRUE,FALSE))</formula>
    </cfRule>
  </conditionalFormatting>
  <conditionalFormatting sqref="D41">
    <cfRule type="expression" dxfId="1429" priority="1618">
      <formula>IF(D41="",TRUE,IF(D41="-",TRUE,FALSE))</formula>
    </cfRule>
  </conditionalFormatting>
  <conditionalFormatting sqref="D42">
    <cfRule type="expression" dxfId="1428" priority="1617">
      <formula>IF(D42="",TRUE,IF(D42="-",TRUE,FALSE))</formula>
    </cfRule>
  </conditionalFormatting>
  <conditionalFormatting sqref="C52">
    <cfRule type="expression" dxfId="1427" priority="1224">
      <formula>IF(C52="",TRUE,IF(C52="-",TRUE,FALSE))</formula>
    </cfRule>
  </conditionalFormatting>
  <conditionalFormatting sqref="N13">
    <cfRule type="expression" dxfId="1426" priority="1616">
      <formula>IF(N13="",TRUE,IF(N13="-",TRUE,FALSE))</formula>
    </cfRule>
  </conditionalFormatting>
  <conditionalFormatting sqref="N14">
    <cfRule type="expression" dxfId="1425" priority="1615">
      <formula>IF(N14="",TRUE,IF(N14="-",TRUE,FALSE))</formula>
    </cfRule>
  </conditionalFormatting>
  <conditionalFormatting sqref="N15">
    <cfRule type="expression" dxfId="1424" priority="1614">
      <formula>IF(N15="",TRUE,IF(N15="-",TRUE,FALSE))</formula>
    </cfRule>
  </conditionalFormatting>
  <conditionalFormatting sqref="N16">
    <cfRule type="expression" dxfId="1423" priority="1613">
      <formula>IF(N16="",TRUE,IF(N16="-",TRUE,FALSE))</formula>
    </cfRule>
  </conditionalFormatting>
  <conditionalFormatting sqref="N17">
    <cfRule type="expression" dxfId="1422" priority="1612">
      <formula>IF(N17="",TRUE,IF(N17="-",TRUE,FALSE))</formula>
    </cfRule>
  </conditionalFormatting>
  <conditionalFormatting sqref="N18">
    <cfRule type="expression" dxfId="1421" priority="1611">
      <formula>IF(N18="",TRUE,IF(N18="-",TRUE,FALSE))</formula>
    </cfRule>
  </conditionalFormatting>
  <conditionalFormatting sqref="N19">
    <cfRule type="expression" dxfId="1420" priority="1610">
      <formula>IF(N19="",TRUE,IF(N19="-",TRUE,FALSE))</formula>
    </cfRule>
  </conditionalFormatting>
  <conditionalFormatting sqref="N20">
    <cfRule type="expression" dxfId="1419" priority="1609">
      <formula>IF(N20="",TRUE,IF(N20="-",TRUE,FALSE))</formula>
    </cfRule>
  </conditionalFormatting>
  <conditionalFormatting sqref="N40">
    <cfRule type="expression" dxfId="1418" priority="1591">
      <formula>IF(N40="",TRUE,IF(N40="-",TRUE,FALSE))</formula>
    </cfRule>
  </conditionalFormatting>
  <conditionalFormatting sqref="N41">
    <cfRule type="expression" dxfId="1417" priority="1590">
      <formula>IF(N41="",TRUE,IF(N41="-",TRUE,FALSE))</formula>
    </cfRule>
  </conditionalFormatting>
  <conditionalFormatting sqref="N42">
    <cfRule type="expression" dxfId="1416" priority="1589">
      <formula>IF(N42="",TRUE,IF(N42="-",TRUE,FALSE))</formula>
    </cfRule>
  </conditionalFormatting>
  <conditionalFormatting sqref="H22">
    <cfRule type="expression" dxfId="1415" priority="1519">
      <formula>IF(H22="",TRUE,IF(H22="-",TRUE,FALSE))</formula>
    </cfRule>
  </conditionalFormatting>
  <conditionalFormatting sqref="H24">
    <cfRule type="expression" dxfId="1414" priority="1518">
      <formula>IF(H24="",TRUE,IF(H24="-",TRUE,FALSE))</formula>
    </cfRule>
  </conditionalFormatting>
  <conditionalFormatting sqref="H25">
    <cfRule type="expression" dxfId="1413" priority="1517">
      <formula>IF(H25="",TRUE,IF(H25="-",TRUE,FALSE))</formula>
    </cfRule>
  </conditionalFormatting>
  <conditionalFormatting sqref="H26">
    <cfRule type="expression" dxfId="1412" priority="1516">
      <formula>IF(H26="",TRUE,IF(H26="-",TRUE,FALSE))</formula>
    </cfRule>
  </conditionalFormatting>
  <conditionalFormatting sqref="H29">
    <cfRule type="expression" dxfId="1411" priority="1515">
      <formula>IF(H29="",TRUE,IF(H29="-",TRUE,FALSE))</formula>
    </cfRule>
  </conditionalFormatting>
  <conditionalFormatting sqref="H30">
    <cfRule type="expression" dxfId="1410" priority="1514">
      <formula>IF(H30="",TRUE,IF(H30="-",TRUE,FALSE))</formula>
    </cfRule>
  </conditionalFormatting>
  <conditionalFormatting sqref="O15">
    <cfRule type="expression" dxfId="1409" priority="1577">
      <formula>IF(O15="",TRUE,IF(O15="-",TRUE,FALSE))</formula>
    </cfRule>
  </conditionalFormatting>
  <conditionalFormatting sqref="O16">
    <cfRule type="expression" dxfId="1408" priority="1576">
      <formula>IF(O16="",TRUE,IF(O16="-",TRUE,FALSE))</formula>
    </cfRule>
  </conditionalFormatting>
  <conditionalFormatting sqref="H37">
    <cfRule type="expression" dxfId="1407" priority="1511">
      <formula>IF(H37="",TRUE,IF(H37="-",TRUE,FALSE))</formula>
    </cfRule>
  </conditionalFormatting>
  <conditionalFormatting sqref="H38">
    <cfRule type="expression" dxfId="1406" priority="1510">
      <formula>IF(H38="",TRUE,IF(H38="-",TRUE,FALSE))</formula>
    </cfRule>
  </conditionalFormatting>
  <conditionalFormatting sqref="H39">
    <cfRule type="expression" dxfId="1405" priority="1509">
      <formula>IF(H39="",TRUE,IF(H39="-",TRUE,FALSE))</formula>
    </cfRule>
  </conditionalFormatting>
  <conditionalFormatting sqref="H40">
    <cfRule type="expression" dxfId="1404" priority="1508">
      <formula>IF(H40="",TRUE,IF(H40="-",TRUE,FALSE))</formula>
    </cfRule>
  </conditionalFormatting>
  <conditionalFormatting sqref="H41">
    <cfRule type="expression" dxfId="1403" priority="1507">
      <formula>IF(H41="",TRUE,IF(H41="-",TRUE,FALSE))</formula>
    </cfRule>
  </conditionalFormatting>
  <conditionalFormatting sqref="H42">
    <cfRule type="expression" dxfId="1402" priority="1506">
      <formula>IF(H42="",TRUE,IF(H42="-",TRUE,FALSE))</formula>
    </cfRule>
  </conditionalFormatting>
  <conditionalFormatting sqref="H17">
    <cfRule type="expression" dxfId="1401" priority="1505">
      <formula>IF(H17="",TRUE,IF(H17="-",TRUE,FALSE))</formula>
    </cfRule>
  </conditionalFormatting>
  <conditionalFormatting sqref="H20">
    <cfRule type="expression" dxfId="1400" priority="1504">
      <formula>IF(H20="",TRUE,IF(H20="-",TRUE,FALSE))</formula>
    </cfRule>
  </conditionalFormatting>
  <conditionalFormatting sqref="H23">
    <cfRule type="expression" dxfId="1399" priority="1503">
      <formula>IF(H23="",TRUE,IF(H23="-",TRUE,FALSE))</formula>
    </cfRule>
  </conditionalFormatting>
  <conditionalFormatting sqref="H27">
    <cfRule type="expression" dxfId="1398" priority="1502">
      <formula>IF(H27="",TRUE,IF(H27="-",TRUE,FALSE))</formula>
    </cfRule>
  </conditionalFormatting>
  <conditionalFormatting sqref="H28">
    <cfRule type="expression" dxfId="1397" priority="1501">
      <formula>IF(H28="",TRUE,IF(H28="-",TRUE,FALSE))</formula>
    </cfRule>
  </conditionalFormatting>
  <conditionalFormatting sqref="H32">
    <cfRule type="expression" dxfId="1396" priority="1500">
      <formula>IF(H32="",TRUE,IF(H32="-",TRUE,FALSE))</formula>
    </cfRule>
  </conditionalFormatting>
  <conditionalFormatting sqref="H36">
    <cfRule type="expression" dxfId="1395" priority="1499">
      <formula>IF(H36="",TRUE,IF(H36="-",TRUE,FALSE))</formula>
    </cfRule>
  </conditionalFormatting>
  <conditionalFormatting sqref="H35">
    <cfRule type="expression" dxfId="1394" priority="1498">
      <formula>IF(H35="",TRUE,IF(H35="-",TRUE,FALSE))</formula>
    </cfRule>
  </conditionalFormatting>
  <conditionalFormatting sqref="H34">
    <cfRule type="expression" dxfId="1393" priority="1497">
      <formula>IF(H34="",TRUE,IF(H34="-",TRUE,FALSE))</formula>
    </cfRule>
  </conditionalFormatting>
  <conditionalFormatting sqref="I13">
    <cfRule type="expression" dxfId="1392" priority="1496">
      <formula>IF(I13="",TRUE,IF(I13="-",TRUE,FALSE))</formula>
    </cfRule>
  </conditionalFormatting>
  <conditionalFormatting sqref="I14">
    <cfRule type="expression" dxfId="1391" priority="1495">
      <formula>IF(I14="",TRUE,IF(I14="-",TRUE,FALSE))</formula>
    </cfRule>
  </conditionalFormatting>
  <conditionalFormatting sqref="I15">
    <cfRule type="expression" dxfId="1390" priority="1494">
      <formula>IF(I15="",TRUE,IF(I15="-",TRUE,FALSE))</formula>
    </cfRule>
  </conditionalFormatting>
  <conditionalFormatting sqref="I16">
    <cfRule type="expression" dxfId="1389" priority="1493">
      <formula>IF(I16="",TRUE,IF(I16="-",TRUE,FALSE))</formula>
    </cfRule>
  </conditionalFormatting>
  <conditionalFormatting sqref="P13">
    <cfRule type="expression" dxfId="1388" priority="1556">
      <formula>IF(P13="",TRUE,IF(P13="-",TRUE,FALSE))</formula>
    </cfRule>
  </conditionalFormatting>
  <conditionalFormatting sqref="P16">
    <cfRule type="expression" dxfId="1387" priority="1555">
      <formula>IF(P16="",TRUE,IF(P16="-",TRUE,FALSE))</formula>
    </cfRule>
  </conditionalFormatting>
  <conditionalFormatting sqref="P17">
    <cfRule type="expression" dxfId="1386" priority="1554">
      <formula>IF(P17="",TRUE,IF(P17="-",TRUE,FALSE))</formula>
    </cfRule>
  </conditionalFormatting>
  <conditionalFormatting sqref="P21">
    <cfRule type="expression" dxfId="1385" priority="1553">
      <formula>IF(P21="",TRUE,IF(P21="-",TRUE,FALSE))</formula>
    </cfRule>
  </conditionalFormatting>
  <conditionalFormatting sqref="P23">
    <cfRule type="expression" dxfId="1384" priority="1552">
      <formula>IF(P23="",TRUE,IF(P23="-",TRUE,FALSE))</formula>
    </cfRule>
  </conditionalFormatting>
  <conditionalFormatting sqref="P14">
    <cfRule type="expression" dxfId="1383" priority="1551">
      <formula>IF(P14="",TRUE,IF(P14="-",TRUE,FALSE))</formula>
    </cfRule>
  </conditionalFormatting>
  <conditionalFormatting sqref="P15">
    <cfRule type="expression" dxfId="1382" priority="1550">
      <formula>IF(P15="",TRUE,IF(P15="-",TRUE,FALSE))</formula>
    </cfRule>
  </conditionalFormatting>
  <conditionalFormatting sqref="P18">
    <cfRule type="expression" dxfId="1381" priority="1549">
      <formula>IF(P18="",TRUE,IF(P18="-",TRUE,FALSE))</formula>
    </cfRule>
  </conditionalFormatting>
  <conditionalFormatting sqref="P19">
    <cfRule type="expression" dxfId="1380" priority="1548">
      <formula>IF(P19="",TRUE,IF(P19="-",TRUE,FALSE))</formula>
    </cfRule>
  </conditionalFormatting>
  <conditionalFormatting sqref="P20">
    <cfRule type="expression" dxfId="1379" priority="1547">
      <formula>IF(P20="",TRUE,IF(P20="-",TRUE,FALSE))</formula>
    </cfRule>
  </conditionalFormatting>
  <conditionalFormatting sqref="P22">
    <cfRule type="expression" dxfId="1378" priority="1546">
      <formula>IF(P22="",TRUE,IF(P22="-",TRUE,FALSE))</formula>
    </cfRule>
  </conditionalFormatting>
  <conditionalFormatting sqref="P24">
    <cfRule type="expression" dxfId="1377" priority="1545">
      <formula>IF(P24="",TRUE,IF(P24="-",TRUE,FALSE))</formula>
    </cfRule>
  </conditionalFormatting>
  <conditionalFormatting sqref="P25">
    <cfRule type="expression" dxfId="1376" priority="1544">
      <formula>IF(P25="",TRUE,IF(P25="-",TRUE,FALSE))</formula>
    </cfRule>
  </conditionalFormatting>
  <conditionalFormatting sqref="P26">
    <cfRule type="expression" dxfId="1375" priority="1543">
      <formula>IF(P26="",TRUE,IF(P26="-",TRUE,FALSE))</formula>
    </cfRule>
  </conditionalFormatting>
  <conditionalFormatting sqref="P27">
    <cfRule type="expression" dxfId="1374" priority="1542">
      <formula>IF(P27="",TRUE,IF(P27="-",TRUE,FALSE))</formula>
    </cfRule>
  </conditionalFormatting>
  <conditionalFormatting sqref="P28">
    <cfRule type="expression" dxfId="1373" priority="1541">
      <formula>IF(P28="",TRUE,IF(P28="-",TRUE,FALSE))</formula>
    </cfRule>
  </conditionalFormatting>
  <conditionalFormatting sqref="P29">
    <cfRule type="expression" dxfId="1372" priority="1540">
      <formula>IF(P29="",TRUE,IF(P29="-",TRUE,FALSE))</formula>
    </cfRule>
  </conditionalFormatting>
  <conditionalFormatting sqref="P30">
    <cfRule type="expression" dxfId="1371" priority="1539">
      <formula>IF(P30="",TRUE,IF(P30="-",TRUE,FALSE))</formula>
    </cfRule>
  </conditionalFormatting>
  <conditionalFormatting sqref="P31">
    <cfRule type="expression" dxfId="1370" priority="1538">
      <formula>IF(P31="",TRUE,IF(P31="-",TRUE,FALSE))</formula>
    </cfRule>
  </conditionalFormatting>
  <conditionalFormatting sqref="P32">
    <cfRule type="expression" dxfId="1369" priority="1537">
      <formula>IF(P32="",TRUE,IF(P32="-",TRUE,FALSE))</formula>
    </cfRule>
  </conditionalFormatting>
  <conditionalFormatting sqref="P33">
    <cfRule type="expression" dxfId="1368" priority="1536">
      <formula>IF(P33="",TRUE,IF(P33="-",TRUE,FALSE))</formula>
    </cfRule>
  </conditionalFormatting>
  <conditionalFormatting sqref="P34">
    <cfRule type="expression" dxfId="1367" priority="1535">
      <formula>IF(P34="",TRUE,IF(P34="-",TRUE,FALSE))</formula>
    </cfRule>
  </conditionalFormatting>
  <conditionalFormatting sqref="P35">
    <cfRule type="expression" dxfId="1366" priority="1534">
      <formula>IF(P35="",TRUE,IF(P35="-",TRUE,FALSE))</formula>
    </cfRule>
  </conditionalFormatting>
  <conditionalFormatting sqref="P36">
    <cfRule type="expression" dxfId="1365" priority="1533">
      <formula>IF(P36="",TRUE,IF(P36="-",TRUE,FALSE))</formula>
    </cfRule>
  </conditionalFormatting>
  <conditionalFormatting sqref="P37">
    <cfRule type="expression" dxfId="1364" priority="1532">
      <formula>IF(P37="",TRUE,IF(P37="-",TRUE,FALSE))</formula>
    </cfRule>
  </conditionalFormatting>
  <conditionalFormatting sqref="P38">
    <cfRule type="expression" dxfId="1363" priority="1531">
      <formula>IF(P38="",TRUE,IF(P38="-",TRUE,FALSE))</formula>
    </cfRule>
  </conditionalFormatting>
  <conditionalFormatting sqref="P39">
    <cfRule type="expression" dxfId="1362" priority="1530">
      <formula>IF(P39="",TRUE,IF(P39="-",TRUE,FALSE))</formula>
    </cfRule>
  </conditionalFormatting>
  <conditionalFormatting sqref="P40">
    <cfRule type="expression" dxfId="1361" priority="1529">
      <formula>IF(P40="",TRUE,IF(P40="-",TRUE,FALSE))</formula>
    </cfRule>
  </conditionalFormatting>
  <conditionalFormatting sqref="P41">
    <cfRule type="expression" dxfId="1360" priority="1528">
      <formula>IF(P41="",TRUE,IF(P41="-",TRUE,FALSE))</formula>
    </cfRule>
  </conditionalFormatting>
  <conditionalFormatting sqref="P42">
    <cfRule type="expression" dxfId="1359" priority="1527">
      <formula>IF(P42="",TRUE,IF(P42="-",TRUE,FALSE))</formula>
    </cfRule>
  </conditionalFormatting>
  <conditionalFormatting sqref="H13">
    <cfRule type="expression" dxfId="1358" priority="1526">
      <formula>IF(H13="",TRUE,IF(H13="-",TRUE,FALSE))</formula>
    </cfRule>
  </conditionalFormatting>
  <conditionalFormatting sqref="H14">
    <cfRule type="expression" dxfId="1357" priority="1525">
      <formula>IF(H14="",TRUE,IF(H14="-",TRUE,FALSE))</formula>
    </cfRule>
  </conditionalFormatting>
  <conditionalFormatting sqref="H15">
    <cfRule type="expression" dxfId="1356" priority="1524">
      <formula>IF(H15="",TRUE,IF(H15="-",TRUE,FALSE))</formula>
    </cfRule>
  </conditionalFormatting>
  <conditionalFormatting sqref="H16">
    <cfRule type="expression" dxfId="1355" priority="1523">
      <formula>IF(H16="",TRUE,IF(H16="-",TRUE,FALSE))</formula>
    </cfRule>
  </conditionalFormatting>
  <conditionalFormatting sqref="H18">
    <cfRule type="expression" dxfId="1354" priority="1522">
      <formula>IF(H18="",TRUE,IF(H18="-",TRUE,FALSE))</formula>
    </cfRule>
  </conditionalFormatting>
  <conditionalFormatting sqref="H19">
    <cfRule type="expression" dxfId="1353" priority="1521">
      <formula>IF(H19="",TRUE,IF(H19="-",TRUE,FALSE))</formula>
    </cfRule>
  </conditionalFormatting>
  <conditionalFormatting sqref="H21">
    <cfRule type="expression" dxfId="1352" priority="1520">
      <formula>IF(H21="",TRUE,IF(H21="-",TRUE,FALSE))</formula>
    </cfRule>
  </conditionalFormatting>
  <conditionalFormatting sqref="H31">
    <cfRule type="expression" dxfId="1351" priority="1513">
      <formula>IF(H31="",TRUE,IF(H31="-",TRUE,FALSE))</formula>
    </cfRule>
  </conditionalFormatting>
  <conditionalFormatting sqref="H33">
    <cfRule type="expression" dxfId="1350" priority="1512">
      <formula>IF(H33="",TRUE,IF(H33="-",TRUE,FALSE))</formula>
    </cfRule>
  </conditionalFormatting>
  <conditionalFormatting sqref="Q36">
    <cfRule type="expression" dxfId="1349" priority="1308">
      <formula>IF(Q36="",TRUE,IF(Q36="-",TRUE,FALSE))</formula>
    </cfRule>
  </conditionalFormatting>
  <conditionalFormatting sqref="I17">
    <cfRule type="expression" dxfId="1348" priority="1492">
      <formula>IF(I17="",TRUE,IF(I17="-",TRUE,FALSE))</formula>
    </cfRule>
  </conditionalFormatting>
  <conditionalFormatting sqref="I18">
    <cfRule type="expression" dxfId="1347" priority="1491">
      <formula>IF(I18="",TRUE,IF(I18="-",TRUE,FALSE))</formula>
    </cfRule>
  </conditionalFormatting>
  <conditionalFormatting sqref="I19">
    <cfRule type="expression" dxfId="1346" priority="1490">
      <formula>IF(I19="",TRUE,IF(I19="-",TRUE,FALSE))</formula>
    </cfRule>
  </conditionalFormatting>
  <conditionalFormatting sqref="I20">
    <cfRule type="expression" dxfId="1345" priority="1489">
      <formula>IF(I20="",TRUE,IF(I20="-",TRUE,FALSE))</formula>
    </cfRule>
  </conditionalFormatting>
  <conditionalFormatting sqref="I21">
    <cfRule type="expression" dxfId="1344" priority="1488">
      <formula>IF(I21="",TRUE,IF(I21="-",TRUE,FALSE))</formula>
    </cfRule>
  </conditionalFormatting>
  <conditionalFormatting sqref="I22">
    <cfRule type="expression" dxfId="1343" priority="1487">
      <formula>IF(I22="",TRUE,IF(I22="-",TRUE,FALSE))</formula>
    </cfRule>
  </conditionalFormatting>
  <conditionalFormatting sqref="I23">
    <cfRule type="expression" dxfId="1342" priority="1486">
      <formula>IF(I23="",TRUE,IF(I23="-",TRUE,FALSE))</formula>
    </cfRule>
  </conditionalFormatting>
  <conditionalFormatting sqref="I24">
    <cfRule type="expression" dxfId="1341" priority="1485">
      <formula>IF(I24="",TRUE,IF(I24="-",TRUE,FALSE))</formula>
    </cfRule>
  </conditionalFormatting>
  <conditionalFormatting sqref="I25">
    <cfRule type="expression" dxfId="1340" priority="1484">
      <formula>IF(I25="",TRUE,IF(I25="-",TRUE,FALSE))</formula>
    </cfRule>
  </conditionalFormatting>
  <conditionalFormatting sqref="I26">
    <cfRule type="expression" dxfId="1339" priority="1483">
      <formula>IF(I26="",TRUE,IF(I26="-",TRUE,FALSE))</formula>
    </cfRule>
  </conditionalFormatting>
  <conditionalFormatting sqref="I27">
    <cfRule type="expression" dxfId="1338" priority="1482">
      <formula>IF(I27="",TRUE,IF(I27="-",TRUE,FALSE))</formula>
    </cfRule>
  </conditionalFormatting>
  <conditionalFormatting sqref="I28">
    <cfRule type="expression" dxfId="1337" priority="1481">
      <formula>IF(I28="",TRUE,IF(I28="-",TRUE,FALSE))</formula>
    </cfRule>
  </conditionalFormatting>
  <conditionalFormatting sqref="I29">
    <cfRule type="expression" dxfId="1336" priority="1480">
      <formula>IF(I29="",TRUE,IF(I29="-",TRUE,FALSE))</formula>
    </cfRule>
  </conditionalFormatting>
  <conditionalFormatting sqref="I30">
    <cfRule type="expression" dxfId="1335" priority="1479">
      <formula>IF(I30="",TRUE,IF(I30="-",TRUE,FALSE))</formula>
    </cfRule>
  </conditionalFormatting>
  <conditionalFormatting sqref="I31">
    <cfRule type="expression" dxfId="1334" priority="1478">
      <formula>IF(I31="",TRUE,IF(I31="-",TRUE,FALSE))</formula>
    </cfRule>
  </conditionalFormatting>
  <conditionalFormatting sqref="I32">
    <cfRule type="expression" dxfId="1333" priority="1477">
      <formula>IF(I32="",TRUE,IF(I32="-",TRUE,FALSE))</formula>
    </cfRule>
  </conditionalFormatting>
  <conditionalFormatting sqref="I33">
    <cfRule type="expression" dxfId="1332" priority="1476">
      <formula>IF(I33="",TRUE,IF(I33="-",TRUE,FALSE))</formula>
    </cfRule>
  </conditionalFormatting>
  <conditionalFormatting sqref="I34">
    <cfRule type="expression" dxfId="1331" priority="1475">
      <formula>IF(I34="",TRUE,IF(I34="-",TRUE,FALSE))</formula>
    </cfRule>
  </conditionalFormatting>
  <conditionalFormatting sqref="I35">
    <cfRule type="expression" dxfId="1330" priority="1474">
      <formula>IF(I35="",TRUE,IF(I35="-",TRUE,FALSE))</formula>
    </cfRule>
  </conditionalFormatting>
  <conditionalFormatting sqref="I36">
    <cfRule type="expression" dxfId="1329" priority="1473">
      <formula>IF(I36="",TRUE,IF(I36="-",TRUE,FALSE))</formula>
    </cfRule>
  </conditionalFormatting>
  <conditionalFormatting sqref="I37">
    <cfRule type="expression" dxfId="1328" priority="1472">
      <formula>IF(I37="",TRUE,IF(I37="-",TRUE,FALSE))</formula>
    </cfRule>
  </conditionalFormatting>
  <conditionalFormatting sqref="I38">
    <cfRule type="expression" dxfId="1327" priority="1471">
      <formula>IF(I38="",TRUE,IF(I38="-",TRUE,FALSE))</formula>
    </cfRule>
  </conditionalFormatting>
  <conditionalFormatting sqref="I39">
    <cfRule type="expression" dxfId="1326" priority="1470">
      <formula>IF(I39="",TRUE,IF(I39="-",TRUE,FALSE))</formula>
    </cfRule>
  </conditionalFormatting>
  <conditionalFormatting sqref="I40">
    <cfRule type="expression" dxfId="1325" priority="1469">
      <formula>IF(I40="",TRUE,IF(I40="-",TRUE,FALSE))</formula>
    </cfRule>
  </conditionalFormatting>
  <conditionalFormatting sqref="I41">
    <cfRule type="expression" dxfId="1324" priority="1468">
      <formula>IF(I41="",TRUE,IF(I41="-",TRUE,FALSE))</formula>
    </cfRule>
  </conditionalFormatting>
  <conditionalFormatting sqref="I42">
    <cfRule type="expression" dxfId="1323" priority="1467">
      <formula>IF(I42="",TRUE,IF(I42="-",TRUE,FALSE))</formula>
    </cfRule>
  </conditionalFormatting>
  <conditionalFormatting sqref="J13">
    <cfRule type="expression" dxfId="1322" priority="1466">
      <formula>IF(J13="",TRUE,IF(J13="-",TRUE,FALSE))</formula>
    </cfRule>
  </conditionalFormatting>
  <conditionalFormatting sqref="J14">
    <cfRule type="expression" dxfId="1321" priority="1465">
      <formula>IF(J14="",TRUE,IF(J14="-",TRUE,FALSE))</formula>
    </cfRule>
  </conditionalFormatting>
  <conditionalFormatting sqref="J15">
    <cfRule type="expression" dxfId="1320" priority="1464">
      <formula>IF(J15="",TRUE,IF(J15="-",TRUE,FALSE))</formula>
    </cfRule>
  </conditionalFormatting>
  <conditionalFormatting sqref="J16">
    <cfRule type="expression" dxfId="1319" priority="1463">
      <formula>IF(J16="",TRUE,IF(J16="-",TRUE,FALSE))</formula>
    </cfRule>
  </conditionalFormatting>
  <conditionalFormatting sqref="J17">
    <cfRule type="expression" dxfId="1318" priority="1462">
      <formula>IF(J17="",TRUE,IF(J17="-",TRUE,FALSE))</formula>
    </cfRule>
  </conditionalFormatting>
  <conditionalFormatting sqref="J18">
    <cfRule type="expression" dxfId="1317" priority="1461">
      <formula>IF(J18="",TRUE,IF(J18="-",TRUE,FALSE))</formula>
    </cfRule>
  </conditionalFormatting>
  <conditionalFormatting sqref="J19">
    <cfRule type="expression" dxfId="1316" priority="1460">
      <formula>IF(J19="",TRUE,IF(J19="-",TRUE,FALSE))</formula>
    </cfRule>
  </conditionalFormatting>
  <conditionalFormatting sqref="J20">
    <cfRule type="expression" dxfId="1315" priority="1459">
      <formula>IF(J20="",TRUE,IF(J20="-",TRUE,FALSE))</formula>
    </cfRule>
  </conditionalFormatting>
  <conditionalFormatting sqref="J21">
    <cfRule type="expression" dxfId="1314" priority="1458">
      <formula>IF(J21="",TRUE,IF(J21="-",TRUE,FALSE))</formula>
    </cfRule>
  </conditionalFormatting>
  <conditionalFormatting sqref="J22">
    <cfRule type="expression" dxfId="1313" priority="1457">
      <formula>IF(J22="",TRUE,IF(J22="-",TRUE,FALSE))</formula>
    </cfRule>
  </conditionalFormatting>
  <conditionalFormatting sqref="J23">
    <cfRule type="expression" dxfId="1312" priority="1456">
      <formula>IF(J23="",TRUE,IF(J23="-",TRUE,FALSE))</formula>
    </cfRule>
  </conditionalFormatting>
  <conditionalFormatting sqref="J24">
    <cfRule type="expression" dxfId="1311" priority="1455">
      <formula>IF(J24="",TRUE,IF(J24="-",TRUE,FALSE))</formula>
    </cfRule>
  </conditionalFormatting>
  <conditionalFormatting sqref="J25">
    <cfRule type="expression" dxfId="1310" priority="1454">
      <formula>IF(J25="",TRUE,IF(J25="-",TRUE,FALSE))</formula>
    </cfRule>
  </conditionalFormatting>
  <conditionalFormatting sqref="J26">
    <cfRule type="expression" dxfId="1309" priority="1453">
      <formula>IF(J26="",TRUE,IF(J26="-",TRUE,FALSE))</formula>
    </cfRule>
  </conditionalFormatting>
  <conditionalFormatting sqref="J27">
    <cfRule type="expression" dxfId="1308" priority="1452">
      <formula>IF(J27="",TRUE,IF(J27="-",TRUE,FALSE))</formula>
    </cfRule>
  </conditionalFormatting>
  <conditionalFormatting sqref="J28">
    <cfRule type="expression" dxfId="1307" priority="1451">
      <formula>IF(J28="",TRUE,IF(J28="-",TRUE,FALSE))</formula>
    </cfRule>
  </conditionalFormatting>
  <conditionalFormatting sqref="J29">
    <cfRule type="expression" dxfId="1306" priority="1450">
      <formula>IF(J29="",TRUE,IF(J29="-",TRUE,FALSE))</formula>
    </cfRule>
  </conditionalFormatting>
  <conditionalFormatting sqref="J30">
    <cfRule type="expression" dxfId="1305" priority="1449">
      <formula>IF(J30="",TRUE,IF(J30="-",TRUE,FALSE))</formula>
    </cfRule>
  </conditionalFormatting>
  <conditionalFormatting sqref="J31">
    <cfRule type="expression" dxfId="1304" priority="1448">
      <formula>IF(J31="",TRUE,IF(J31="-",TRUE,FALSE))</formula>
    </cfRule>
  </conditionalFormatting>
  <conditionalFormatting sqref="J32">
    <cfRule type="expression" dxfId="1303" priority="1447">
      <formula>IF(J32="",TRUE,IF(J32="-",TRUE,FALSE))</formula>
    </cfRule>
  </conditionalFormatting>
  <conditionalFormatting sqref="J33">
    <cfRule type="expression" dxfId="1302" priority="1446">
      <formula>IF(J33="",TRUE,IF(J33="-",TRUE,FALSE))</formula>
    </cfRule>
  </conditionalFormatting>
  <conditionalFormatting sqref="J34">
    <cfRule type="expression" dxfId="1301" priority="1445">
      <formula>IF(J34="",TRUE,IF(J34="-",TRUE,FALSE))</formula>
    </cfRule>
  </conditionalFormatting>
  <conditionalFormatting sqref="J35">
    <cfRule type="expression" dxfId="1300" priority="1444">
      <formula>IF(J35="",TRUE,IF(J35="-",TRUE,FALSE))</formula>
    </cfRule>
  </conditionalFormatting>
  <conditionalFormatting sqref="J36">
    <cfRule type="expression" dxfId="1299" priority="1443">
      <formula>IF(J36="",TRUE,IF(J36="-",TRUE,FALSE))</formula>
    </cfRule>
  </conditionalFormatting>
  <conditionalFormatting sqref="J37">
    <cfRule type="expression" dxfId="1298" priority="1442">
      <formula>IF(J37="",TRUE,IF(J37="-",TRUE,FALSE))</formula>
    </cfRule>
  </conditionalFormatting>
  <conditionalFormatting sqref="J38">
    <cfRule type="expression" dxfId="1297" priority="1441">
      <formula>IF(J38="",TRUE,IF(J38="-",TRUE,FALSE))</formula>
    </cfRule>
  </conditionalFormatting>
  <conditionalFormatting sqref="J39">
    <cfRule type="expression" dxfId="1296" priority="1440">
      <formula>IF(J39="",TRUE,IF(J39="-",TRUE,FALSE))</formula>
    </cfRule>
  </conditionalFormatting>
  <conditionalFormatting sqref="J40">
    <cfRule type="expression" dxfId="1295" priority="1439">
      <formula>IF(J40="",TRUE,IF(J40="-",TRUE,FALSE))</formula>
    </cfRule>
  </conditionalFormatting>
  <conditionalFormatting sqref="J41">
    <cfRule type="expression" dxfId="1294" priority="1438">
      <formula>IF(J41="",TRUE,IF(J41="-",TRUE,FALSE))</formula>
    </cfRule>
  </conditionalFormatting>
  <conditionalFormatting sqref="J42">
    <cfRule type="expression" dxfId="1293" priority="1437">
      <formula>IF(J42="",TRUE,IF(J42="-",TRUE,FALSE))</formula>
    </cfRule>
  </conditionalFormatting>
  <conditionalFormatting sqref="E13">
    <cfRule type="expression" dxfId="1292" priority="1436">
      <formula>IF(E13="",TRUE,IF(E13="-",TRUE,FALSE))</formula>
    </cfRule>
  </conditionalFormatting>
  <conditionalFormatting sqref="E14">
    <cfRule type="expression" dxfId="1291" priority="1435">
      <formula>IF(E14="",TRUE,IF(E14="-",TRUE,FALSE))</formula>
    </cfRule>
  </conditionalFormatting>
  <conditionalFormatting sqref="E15">
    <cfRule type="expression" dxfId="1290" priority="1434">
      <formula>IF(E15="",TRUE,IF(E15="-",TRUE,FALSE))</formula>
    </cfRule>
  </conditionalFormatting>
  <conditionalFormatting sqref="E16">
    <cfRule type="expression" dxfId="1289" priority="1433">
      <formula>IF(E16="",TRUE,IF(E16="-",TRUE,FALSE))</formula>
    </cfRule>
  </conditionalFormatting>
  <conditionalFormatting sqref="E17">
    <cfRule type="expression" dxfId="1288" priority="1432">
      <formula>IF(E17="",TRUE,IF(E17="-",TRUE,FALSE))</formula>
    </cfRule>
  </conditionalFormatting>
  <conditionalFormatting sqref="E18">
    <cfRule type="expression" dxfId="1287" priority="1431">
      <formula>IF(E18="",TRUE,IF(E18="-",TRUE,FALSE))</formula>
    </cfRule>
  </conditionalFormatting>
  <conditionalFormatting sqref="E19">
    <cfRule type="expression" dxfId="1286" priority="1430">
      <formula>IF(E19="",TRUE,IF(E19="-",TRUE,FALSE))</formula>
    </cfRule>
  </conditionalFormatting>
  <conditionalFormatting sqref="E20">
    <cfRule type="expression" dxfId="1285" priority="1429">
      <formula>IF(E20="",TRUE,IF(E20="-",TRUE,FALSE))</formula>
    </cfRule>
  </conditionalFormatting>
  <conditionalFormatting sqref="E21">
    <cfRule type="expression" dxfId="1284" priority="1428">
      <formula>IF(E21="",TRUE,IF(E21="-",TRUE,FALSE))</formula>
    </cfRule>
  </conditionalFormatting>
  <conditionalFormatting sqref="E22">
    <cfRule type="expression" dxfId="1283" priority="1427">
      <formula>IF(E22="",TRUE,IF(E22="-",TRUE,FALSE))</formula>
    </cfRule>
  </conditionalFormatting>
  <conditionalFormatting sqref="E23">
    <cfRule type="expression" dxfId="1282" priority="1426">
      <formula>IF(E23="",TRUE,IF(E23="-",TRUE,FALSE))</formula>
    </cfRule>
  </conditionalFormatting>
  <conditionalFormatting sqref="E24">
    <cfRule type="expression" dxfId="1281" priority="1425">
      <formula>IF(E24="",TRUE,IF(E24="-",TRUE,FALSE))</formula>
    </cfRule>
  </conditionalFormatting>
  <conditionalFormatting sqref="E25">
    <cfRule type="expression" dxfId="1280" priority="1424">
      <formula>IF(E25="",TRUE,IF(E25="-",TRUE,FALSE))</formula>
    </cfRule>
  </conditionalFormatting>
  <conditionalFormatting sqref="E26">
    <cfRule type="expression" dxfId="1279" priority="1423">
      <formula>IF(E26="",TRUE,IF(E26="-",TRUE,FALSE))</formula>
    </cfRule>
  </conditionalFormatting>
  <conditionalFormatting sqref="E27">
    <cfRule type="expression" dxfId="1278" priority="1422">
      <formula>IF(E27="",TRUE,IF(E27="-",TRUE,FALSE))</formula>
    </cfRule>
  </conditionalFormatting>
  <conditionalFormatting sqref="E28:E38">
    <cfRule type="expression" dxfId="1277" priority="1421">
      <formula>IF(E28="",TRUE,IF(E28="-",TRUE,FALSE))</formula>
    </cfRule>
  </conditionalFormatting>
  <conditionalFormatting sqref="E39">
    <cfRule type="expression" dxfId="1276" priority="1412">
      <formula>IF(E39="",TRUE,IF(E39="-",TRUE,FALSE))</formula>
    </cfRule>
  </conditionalFormatting>
  <conditionalFormatting sqref="E40">
    <cfRule type="expression" dxfId="1275" priority="1411">
      <formula>IF(E40="",TRUE,IF(E40="-",TRUE,FALSE))</formula>
    </cfRule>
  </conditionalFormatting>
  <conditionalFormatting sqref="E41">
    <cfRule type="expression" dxfId="1274" priority="1410">
      <formula>IF(E41="",TRUE,IF(E41="-",TRUE,FALSE))</formula>
    </cfRule>
  </conditionalFormatting>
  <conditionalFormatting sqref="E42">
    <cfRule type="expression" dxfId="1273" priority="1409">
      <formula>IF(E42="",TRUE,IF(E42="-",TRUE,FALSE))</formula>
    </cfRule>
  </conditionalFormatting>
  <conditionalFormatting sqref="F13">
    <cfRule type="expression" dxfId="1272" priority="1406">
      <formula>IF(F13="",TRUE,IF(F13="-",TRUE,FALSE))</formula>
    </cfRule>
  </conditionalFormatting>
  <conditionalFormatting sqref="F14">
    <cfRule type="expression" dxfId="1271" priority="1405">
      <formula>IF(F14="",TRUE,IF(F14="-",TRUE,FALSE))</formula>
    </cfRule>
  </conditionalFormatting>
  <conditionalFormatting sqref="F15">
    <cfRule type="expression" dxfId="1270" priority="1404">
      <formula>IF(F15="",TRUE,IF(F15="-",TRUE,FALSE))</formula>
    </cfRule>
  </conditionalFormatting>
  <conditionalFormatting sqref="F16">
    <cfRule type="expression" dxfId="1269" priority="1403">
      <formula>IF(F16="",TRUE,IF(F16="-",TRUE,FALSE))</formula>
    </cfRule>
  </conditionalFormatting>
  <conditionalFormatting sqref="F17">
    <cfRule type="expression" dxfId="1268" priority="1402">
      <formula>IF(F17="",TRUE,IF(F17="-",TRUE,FALSE))</formula>
    </cfRule>
  </conditionalFormatting>
  <conditionalFormatting sqref="F18">
    <cfRule type="expression" dxfId="1267" priority="1401">
      <formula>IF(F18="",TRUE,IF(F18="-",TRUE,FALSE))</formula>
    </cfRule>
  </conditionalFormatting>
  <conditionalFormatting sqref="F19">
    <cfRule type="expression" dxfId="1266" priority="1400">
      <formula>IF(F19="",TRUE,IF(F19="-",TRUE,FALSE))</formula>
    </cfRule>
  </conditionalFormatting>
  <conditionalFormatting sqref="F20">
    <cfRule type="expression" dxfId="1265" priority="1399">
      <formula>IF(F20="",TRUE,IF(F20="-",TRUE,FALSE))</formula>
    </cfRule>
  </conditionalFormatting>
  <conditionalFormatting sqref="F21">
    <cfRule type="expression" dxfId="1264" priority="1398">
      <formula>IF(F21="",TRUE,IF(F21="-",TRUE,FALSE))</formula>
    </cfRule>
  </conditionalFormatting>
  <conditionalFormatting sqref="F22">
    <cfRule type="expression" dxfId="1263" priority="1397">
      <formula>IF(F22="",TRUE,IF(F22="-",TRUE,FALSE))</formula>
    </cfRule>
  </conditionalFormatting>
  <conditionalFormatting sqref="F23">
    <cfRule type="expression" dxfId="1262" priority="1396">
      <formula>IF(F23="",TRUE,IF(F23="-",TRUE,FALSE))</formula>
    </cfRule>
  </conditionalFormatting>
  <conditionalFormatting sqref="F24">
    <cfRule type="expression" dxfId="1261" priority="1395">
      <formula>IF(F24="",TRUE,IF(F24="-",TRUE,FALSE))</formula>
    </cfRule>
  </conditionalFormatting>
  <conditionalFormatting sqref="F25">
    <cfRule type="expression" dxfId="1260" priority="1394">
      <formula>IF(F25="",TRUE,IF(F25="-",TRUE,FALSE))</formula>
    </cfRule>
  </conditionalFormatting>
  <conditionalFormatting sqref="F26">
    <cfRule type="expression" dxfId="1259" priority="1393">
      <formula>IF(F26="",TRUE,IF(F26="-",TRUE,FALSE))</formula>
    </cfRule>
  </conditionalFormatting>
  <conditionalFormatting sqref="F27">
    <cfRule type="expression" dxfId="1258" priority="1392">
      <formula>IF(F27="",TRUE,IF(F27="-",TRUE,FALSE))</formula>
    </cfRule>
  </conditionalFormatting>
  <conditionalFormatting sqref="F28">
    <cfRule type="expression" dxfId="1257" priority="1391">
      <formula>IF(F28="",TRUE,IF(F28="-",TRUE,FALSE))</formula>
    </cfRule>
  </conditionalFormatting>
  <conditionalFormatting sqref="F29">
    <cfRule type="expression" dxfId="1256" priority="1390">
      <formula>IF(F29="",TRUE,IF(F29="-",TRUE,FALSE))</formula>
    </cfRule>
  </conditionalFormatting>
  <conditionalFormatting sqref="F30">
    <cfRule type="expression" dxfId="1255" priority="1389">
      <formula>IF(F30="",TRUE,IF(F30="-",TRUE,FALSE))</formula>
    </cfRule>
  </conditionalFormatting>
  <conditionalFormatting sqref="F31">
    <cfRule type="expression" dxfId="1254" priority="1388">
      <formula>IF(F31="",TRUE,IF(F31="-",TRUE,FALSE))</formula>
    </cfRule>
  </conditionalFormatting>
  <conditionalFormatting sqref="F32">
    <cfRule type="expression" dxfId="1253" priority="1387">
      <formula>IF(F32="",TRUE,IF(F32="-",TRUE,FALSE))</formula>
    </cfRule>
  </conditionalFormatting>
  <conditionalFormatting sqref="F33">
    <cfRule type="expression" dxfId="1252" priority="1386">
      <formula>IF(F33="",TRUE,IF(F33="-",TRUE,FALSE))</formula>
    </cfRule>
  </conditionalFormatting>
  <conditionalFormatting sqref="F34">
    <cfRule type="expression" dxfId="1251" priority="1385">
      <formula>IF(F34="",TRUE,IF(F34="-",TRUE,FALSE))</formula>
    </cfRule>
  </conditionalFormatting>
  <conditionalFormatting sqref="F35">
    <cfRule type="expression" dxfId="1250" priority="1384">
      <formula>IF(F35="",TRUE,IF(F35="-",TRUE,FALSE))</formula>
    </cfRule>
  </conditionalFormatting>
  <conditionalFormatting sqref="F36">
    <cfRule type="expression" dxfId="1249" priority="1383">
      <formula>IF(F36="",TRUE,IF(F36="-",TRUE,FALSE))</formula>
    </cfRule>
  </conditionalFormatting>
  <conditionalFormatting sqref="F37">
    <cfRule type="expression" dxfId="1248" priority="1382">
      <formula>IF(F37="",TRUE,IF(F37="-",TRUE,FALSE))</formula>
    </cfRule>
  </conditionalFormatting>
  <conditionalFormatting sqref="F38">
    <cfRule type="expression" dxfId="1247" priority="1381">
      <formula>IF(F38="",TRUE,IF(F38="-",TRUE,FALSE))</formula>
    </cfRule>
  </conditionalFormatting>
  <conditionalFormatting sqref="F39">
    <cfRule type="expression" dxfId="1246" priority="1380">
      <formula>IF(F39="",TRUE,IF(F39="-",TRUE,FALSE))</formula>
    </cfRule>
  </conditionalFormatting>
  <conditionalFormatting sqref="F40">
    <cfRule type="expression" dxfId="1245" priority="1379">
      <formula>IF(F40="",TRUE,IF(F40="-",TRUE,FALSE))</formula>
    </cfRule>
  </conditionalFormatting>
  <conditionalFormatting sqref="F41">
    <cfRule type="expression" dxfId="1244" priority="1378">
      <formula>IF(F41="",TRUE,IF(F41="-",TRUE,FALSE))</formula>
    </cfRule>
  </conditionalFormatting>
  <conditionalFormatting sqref="F42">
    <cfRule type="expression" dxfId="1243" priority="1377">
      <formula>IF(F42="",TRUE,IF(F42="-",TRUE,FALSE))</formula>
    </cfRule>
  </conditionalFormatting>
  <conditionalFormatting sqref="G13">
    <cfRule type="expression" dxfId="1242" priority="1376">
      <formula>IF(G13="",TRUE,IF(G13="-",TRUE,FALSE))</formula>
    </cfRule>
  </conditionalFormatting>
  <conditionalFormatting sqref="G14">
    <cfRule type="expression" dxfId="1241" priority="1375">
      <formula>IF(G14="",TRUE,IF(G14="-",TRUE,FALSE))</formula>
    </cfRule>
  </conditionalFormatting>
  <conditionalFormatting sqref="G15">
    <cfRule type="expression" dxfId="1240" priority="1374">
      <formula>IF(G15="",TRUE,IF(G15="-",TRUE,FALSE))</formula>
    </cfRule>
  </conditionalFormatting>
  <conditionalFormatting sqref="G16">
    <cfRule type="expression" dxfId="1239" priority="1373">
      <formula>IF(G16="",TRUE,IF(G16="-",TRUE,FALSE))</formula>
    </cfRule>
  </conditionalFormatting>
  <conditionalFormatting sqref="G17">
    <cfRule type="expression" dxfId="1238" priority="1372">
      <formula>IF(G17="",TRUE,IF(G17="-",TRUE,FALSE))</formula>
    </cfRule>
  </conditionalFormatting>
  <conditionalFormatting sqref="G18">
    <cfRule type="expression" dxfId="1237" priority="1371">
      <formula>IF(G18="",TRUE,IF(G18="-",TRUE,FALSE))</formula>
    </cfRule>
  </conditionalFormatting>
  <conditionalFormatting sqref="G19">
    <cfRule type="expression" dxfId="1236" priority="1370">
      <formula>IF(G19="",TRUE,IF(G19="-",TRUE,FALSE))</formula>
    </cfRule>
  </conditionalFormatting>
  <conditionalFormatting sqref="G20">
    <cfRule type="expression" dxfId="1235" priority="1369">
      <formula>IF(G20="",TRUE,IF(G20="-",TRUE,FALSE))</formula>
    </cfRule>
  </conditionalFormatting>
  <conditionalFormatting sqref="G21">
    <cfRule type="expression" dxfId="1234" priority="1368">
      <formula>IF(G21="",TRUE,IF(G21="-",TRUE,FALSE))</formula>
    </cfRule>
  </conditionalFormatting>
  <conditionalFormatting sqref="G22">
    <cfRule type="expression" dxfId="1233" priority="1367">
      <formula>IF(G22="",TRUE,IF(G22="-",TRUE,FALSE))</formula>
    </cfRule>
  </conditionalFormatting>
  <conditionalFormatting sqref="G23">
    <cfRule type="expression" dxfId="1232" priority="1366">
      <formula>IF(G23="",TRUE,IF(G23="-",TRUE,FALSE))</formula>
    </cfRule>
  </conditionalFormatting>
  <conditionalFormatting sqref="G24">
    <cfRule type="expression" dxfId="1231" priority="1365">
      <formula>IF(G24="",TRUE,IF(G24="-",TRUE,FALSE))</formula>
    </cfRule>
  </conditionalFormatting>
  <conditionalFormatting sqref="G25">
    <cfRule type="expression" dxfId="1230" priority="1364">
      <formula>IF(G25="",TRUE,IF(G25="-",TRUE,FALSE))</formula>
    </cfRule>
  </conditionalFormatting>
  <conditionalFormatting sqref="G26">
    <cfRule type="expression" dxfId="1229" priority="1363">
      <formula>IF(G26="",TRUE,IF(G26="-",TRUE,FALSE))</formula>
    </cfRule>
  </conditionalFormatting>
  <conditionalFormatting sqref="G27">
    <cfRule type="expression" dxfId="1228" priority="1362">
      <formula>IF(G27="",TRUE,IF(G27="-",TRUE,FALSE))</formula>
    </cfRule>
  </conditionalFormatting>
  <conditionalFormatting sqref="G28">
    <cfRule type="expression" dxfId="1227" priority="1361">
      <formula>IF(G28="",TRUE,IF(G28="-",TRUE,FALSE))</formula>
    </cfRule>
  </conditionalFormatting>
  <conditionalFormatting sqref="G29">
    <cfRule type="expression" dxfId="1226" priority="1360">
      <formula>IF(G29="",TRUE,IF(G29="-",TRUE,FALSE))</formula>
    </cfRule>
  </conditionalFormatting>
  <conditionalFormatting sqref="G30">
    <cfRule type="expression" dxfId="1225" priority="1359">
      <formula>IF(G30="",TRUE,IF(G30="-",TRUE,FALSE))</formula>
    </cfRule>
  </conditionalFormatting>
  <conditionalFormatting sqref="G31">
    <cfRule type="expression" dxfId="1224" priority="1358">
      <formula>IF(G31="",TRUE,IF(G31="-",TRUE,FALSE))</formula>
    </cfRule>
  </conditionalFormatting>
  <conditionalFormatting sqref="G32">
    <cfRule type="expression" dxfId="1223" priority="1357">
      <formula>IF(G32="",TRUE,IF(G32="-",TRUE,FALSE))</formula>
    </cfRule>
  </conditionalFormatting>
  <conditionalFormatting sqref="G33">
    <cfRule type="expression" dxfId="1222" priority="1356">
      <formula>IF(G33="",TRUE,IF(G33="-",TRUE,FALSE))</formula>
    </cfRule>
  </conditionalFormatting>
  <conditionalFormatting sqref="G34">
    <cfRule type="expression" dxfId="1221" priority="1355">
      <formula>IF(G34="",TRUE,IF(G34="-",TRUE,FALSE))</formula>
    </cfRule>
  </conditionalFormatting>
  <conditionalFormatting sqref="G35">
    <cfRule type="expression" dxfId="1220" priority="1354">
      <formula>IF(G35="",TRUE,IF(G35="-",TRUE,FALSE))</formula>
    </cfRule>
  </conditionalFormatting>
  <conditionalFormatting sqref="G36">
    <cfRule type="expression" dxfId="1219" priority="1353">
      <formula>IF(G36="",TRUE,IF(G36="-",TRUE,FALSE))</formula>
    </cfRule>
  </conditionalFormatting>
  <conditionalFormatting sqref="G37">
    <cfRule type="expression" dxfId="1218" priority="1352">
      <formula>IF(G37="",TRUE,IF(G37="-",TRUE,FALSE))</formula>
    </cfRule>
  </conditionalFormatting>
  <conditionalFormatting sqref="G38">
    <cfRule type="expression" dxfId="1217" priority="1351">
      <formula>IF(G38="",TRUE,IF(G38="-",TRUE,FALSE))</formula>
    </cfRule>
  </conditionalFormatting>
  <conditionalFormatting sqref="G39">
    <cfRule type="expression" dxfId="1216" priority="1350">
      <formula>IF(G39="",TRUE,IF(G39="-",TRUE,FALSE))</formula>
    </cfRule>
  </conditionalFormatting>
  <conditionalFormatting sqref="G40">
    <cfRule type="expression" dxfId="1215" priority="1349">
      <formula>IF(G40="",TRUE,IF(G40="-",TRUE,FALSE))</formula>
    </cfRule>
  </conditionalFormatting>
  <conditionalFormatting sqref="G41">
    <cfRule type="expression" dxfId="1214" priority="1348">
      <formula>IF(G41="",TRUE,IF(G41="-",TRUE,FALSE))</formula>
    </cfRule>
  </conditionalFormatting>
  <conditionalFormatting sqref="G42">
    <cfRule type="expression" dxfId="1213" priority="1347">
      <formula>IF(G42="",TRUE,IF(G42="-",TRUE,FALSE))</formula>
    </cfRule>
  </conditionalFormatting>
  <conditionalFormatting sqref="Q13">
    <cfRule type="expression" dxfId="1212" priority="1346">
      <formula>IF(Q13="",TRUE,IF(Q13="-",TRUE,FALSE))</formula>
    </cfRule>
  </conditionalFormatting>
  <conditionalFormatting sqref="Q14">
    <cfRule type="expression" dxfId="1211" priority="1345">
      <formula>IF(Q14="",TRUE,IF(Q14="-",TRUE,FALSE))</formula>
    </cfRule>
  </conditionalFormatting>
  <conditionalFormatting sqref="Q15">
    <cfRule type="expression" dxfId="1210" priority="1344">
      <formula>IF(Q15="",TRUE,IF(Q15="-",TRUE,FALSE))</formula>
    </cfRule>
  </conditionalFormatting>
  <conditionalFormatting sqref="Q16">
    <cfRule type="expression" dxfId="1209" priority="1343">
      <formula>IF(Q16="",TRUE,IF(Q16="-",TRUE,FALSE))</formula>
    </cfRule>
  </conditionalFormatting>
  <conditionalFormatting sqref="Q17">
    <cfRule type="expression" dxfId="1208" priority="1342">
      <formula>IF(Q17="",TRUE,IF(Q17="-",TRUE,FALSE))</formula>
    </cfRule>
  </conditionalFormatting>
  <conditionalFormatting sqref="Q23">
    <cfRule type="expression" dxfId="1207" priority="1341">
      <formula>IF(Q23="",TRUE,IF(Q23="-",TRUE,FALSE))</formula>
    </cfRule>
  </conditionalFormatting>
  <conditionalFormatting sqref="Q24">
    <cfRule type="expression" dxfId="1206" priority="1340">
      <formula>IF(Q24="",TRUE,IF(Q24="-",TRUE,FALSE))</formula>
    </cfRule>
  </conditionalFormatting>
  <conditionalFormatting sqref="Q25">
    <cfRule type="expression" dxfId="1205" priority="1339">
      <formula>IF(Q25="",TRUE,IF(Q25="-",TRUE,FALSE))</formula>
    </cfRule>
  </conditionalFormatting>
  <conditionalFormatting sqref="Q26">
    <cfRule type="expression" dxfId="1204" priority="1338">
      <formula>IF(Q26="",TRUE,IF(Q26="-",TRUE,FALSE))</formula>
    </cfRule>
  </conditionalFormatting>
  <conditionalFormatting sqref="Q27">
    <cfRule type="expression" dxfId="1203" priority="1337">
      <formula>IF(Q27="",TRUE,IF(Q27="-",TRUE,FALSE))</formula>
    </cfRule>
  </conditionalFormatting>
  <conditionalFormatting sqref="Q32">
    <cfRule type="expression" dxfId="1202" priority="1336">
      <formula>IF(Q32="",TRUE,IF(Q32="-",TRUE,FALSE))</formula>
    </cfRule>
  </conditionalFormatting>
  <conditionalFormatting sqref="Q40">
    <cfRule type="expression" dxfId="1201" priority="1335">
      <formula>IF(Q40="",TRUE,IF(Q40="-",TRUE,FALSE))</formula>
    </cfRule>
  </conditionalFormatting>
  <conditionalFormatting sqref="R13">
    <cfRule type="expression" dxfId="1200" priority="1334">
      <formula>IF(R13="",TRUE,IF(R13="-",TRUE,FALSE))</formula>
    </cfRule>
  </conditionalFormatting>
  <conditionalFormatting sqref="R14">
    <cfRule type="expression" dxfId="1199" priority="1333">
      <formula>IF(R14="",TRUE,IF(R14="-",TRUE,FALSE))</formula>
    </cfRule>
  </conditionalFormatting>
  <conditionalFormatting sqref="R15">
    <cfRule type="expression" dxfId="1198" priority="1332">
      <formula>IF(R15="",TRUE,IF(R15="-",TRUE,FALSE))</formula>
    </cfRule>
  </conditionalFormatting>
  <conditionalFormatting sqref="R16:R42">
    <cfRule type="expression" dxfId="1197" priority="1331">
      <formula>IF(R16="",TRUE,IF(R16="-",TRUE,FALSE))</formula>
    </cfRule>
  </conditionalFormatting>
  <conditionalFormatting sqref="S33">
    <cfRule type="expression" dxfId="1196" priority="1266">
      <formula>IF(S33="",TRUE,IF(S33="-",TRUE,FALSE))</formula>
    </cfRule>
  </conditionalFormatting>
  <conditionalFormatting sqref="S34">
    <cfRule type="expression" dxfId="1195" priority="1265">
      <formula>IF(S34="",TRUE,IF(S34="-",TRUE,FALSE))</formula>
    </cfRule>
  </conditionalFormatting>
  <conditionalFormatting sqref="S35">
    <cfRule type="expression" dxfId="1194" priority="1264">
      <formula>IF(S35="",TRUE,IF(S35="-",TRUE,FALSE))</formula>
    </cfRule>
  </conditionalFormatting>
  <conditionalFormatting sqref="S36">
    <cfRule type="expression" dxfId="1193" priority="1263">
      <formula>IF(S36="",TRUE,IF(S36="-",TRUE,FALSE))</formula>
    </cfRule>
  </conditionalFormatting>
  <conditionalFormatting sqref="S37">
    <cfRule type="expression" dxfId="1192" priority="1262">
      <formula>IF(S37="",TRUE,IF(S37="-",TRUE,FALSE))</formula>
    </cfRule>
  </conditionalFormatting>
  <conditionalFormatting sqref="S38">
    <cfRule type="expression" dxfId="1191" priority="1261">
      <formula>IF(S38="",TRUE,IF(S38="-",TRUE,FALSE))</formula>
    </cfRule>
  </conditionalFormatting>
  <conditionalFormatting sqref="S13">
    <cfRule type="expression" dxfId="1190" priority="1324">
      <formula>IF(S13="",TRUE,IF(S13="-",TRUE,FALSE))</formula>
    </cfRule>
  </conditionalFormatting>
  <conditionalFormatting sqref="S16">
    <cfRule type="expression" dxfId="1189" priority="1323">
      <formula>IF(S16="",TRUE,IF(S16="-",TRUE,FALSE))</formula>
    </cfRule>
  </conditionalFormatting>
  <conditionalFormatting sqref="S17">
    <cfRule type="expression" dxfId="1188" priority="1322">
      <formula>IF(S17="",TRUE,IF(S17="-",TRUE,FALSE))</formula>
    </cfRule>
  </conditionalFormatting>
  <conditionalFormatting sqref="S23">
    <cfRule type="expression" dxfId="1187" priority="1321">
      <formula>IF(S23="",TRUE,IF(S23="-",TRUE,FALSE))</formula>
    </cfRule>
  </conditionalFormatting>
  <conditionalFormatting sqref="Q18">
    <cfRule type="expression" dxfId="1186" priority="1320">
      <formula>IF(Q18="",TRUE,IF(Q18="-",TRUE,FALSE))</formula>
    </cfRule>
  </conditionalFormatting>
  <conditionalFormatting sqref="Q19">
    <cfRule type="expression" dxfId="1185" priority="1319">
      <formula>IF(Q19="",TRUE,IF(Q19="-",TRUE,FALSE))</formula>
    </cfRule>
  </conditionalFormatting>
  <conditionalFormatting sqref="Q20">
    <cfRule type="expression" dxfId="1184" priority="1318">
      <formula>IF(Q20="",TRUE,IF(Q20="-",TRUE,FALSE))</formula>
    </cfRule>
  </conditionalFormatting>
  <conditionalFormatting sqref="Q21">
    <cfRule type="expression" dxfId="1183" priority="1317">
      <formula>IF(Q21="",TRUE,IF(Q21="-",TRUE,FALSE))</formula>
    </cfRule>
  </conditionalFormatting>
  <conditionalFormatting sqref="Q28">
    <cfRule type="expression" dxfId="1182" priority="1315">
      <formula>IF(Q28="",TRUE,IF(Q28="-",TRUE,FALSE))</formula>
    </cfRule>
  </conditionalFormatting>
  <conditionalFormatting sqref="Q29">
    <cfRule type="expression" dxfId="1181" priority="1314">
      <formula>IF(Q29="",TRUE,IF(Q29="-",TRUE,FALSE))</formula>
    </cfRule>
  </conditionalFormatting>
  <conditionalFormatting sqref="Q30">
    <cfRule type="expression" dxfId="1180" priority="1313">
      <formula>IF(Q30="",TRUE,IF(Q30="-",TRUE,FALSE))</formula>
    </cfRule>
  </conditionalFormatting>
  <conditionalFormatting sqref="Q31">
    <cfRule type="expression" dxfId="1179" priority="1312">
      <formula>IF(Q31="",TRUE,IF(Q31="-",TRUE,FALSE))</formula>
    </cfRule>
  </conditionalFormatting>
  <conditionalFormatting sqref="Q33">
    <cfRule type="expression" dxfId="1178" priority="1311">
      <formula>IF(Q33="",TRUE,IF(Q33="-",TRUE,FALSE))</formula>
    </cfRule>
  </conditionalFormatting>
  <conditionalFormatting sqref="Q34">
    <cfRule type="expression" dxfId="1177" priority="1310">
      <formula>IF(Q34="",TRUE,IF(Q34="-",TRUE,FALSE))</formula>
    </cfRule>
  </conditionalFormatting>
  <conditionalFormatting sqref="Q35">
    <cfRule type="expression" dxfId="1176" priority="1309">
      <formula>IF(Q35="",TRUE,IF(Q35="-",TRUE,FALSE))</formula>
    </cfRule>
  </conditionalFormatting>
  <conditionalFormatting sqref="Q37">
    <cfRule type="expression" dxfId="1175" priority="1307">
      <formula>IF(Q37="",TRUE,IF(Q37="-",TRUE,FALSE))</formula>
    </cfRule>
  </conditionalFormatting>
  <conditionalFormatting sqref="Q38">
    <cfRule type="expression" dxfId="1174" priority="1306">
      <formula>IF(Q38="",TRUE,IF(Q38="-",TRUE,FALSE))</formula>
    </cfRule>
  </conditionalFormatting>
  <conditionalFormatting sqref="Q39">
    <cfRule type="expression" dxfId="1173" priority="1305">
      <formula>IF(Q39="",TRUE,IF(Q39="-",TRUE,FALSE))</formula>
    </cfRule>
  </conditionalFormatting>
  <conditionalFormatting sqref="Q41">
    <cfRule type="expression" dxfId="1172" priority="1304">
      <formula>IF(Q41="",TRUE,IF(Q41="-",TRUE,FALSE))</formula>
    </cfRule>
  </conditionalFormatting>
  <conditionalFormatting sqref="Q42">
    <cfRule type="expression" dxfId="1171" priority="1303">
      <formula>IF(Q42="",TRUE,IF(Q42="-",TRUE,FALSE))</formula>
    </cfRule>
  </conditionalFormatting>
  <conditionalFormatting sqref="B67">
    <cfRule type="expression" dxfId="1170" priority="1238">
      <formula>IF(B67="",TRUE,IF(B67="-",TRUE,FALSE))</formula>
    </cfRule>
  </conditionalFormatting>
  <conditionalFormatting sqref="B68">
    <cfRule type="expression" dxfId="1169" priority="1237">
      <formula>IF(B68="",TRUE,IF(B68="-",TRUE,FALSE))</formula>
    </cfRule>
  </conditionalFormatting>
  <conditionalFormatting sqref="B69">
    <cfRule type="expression" dxfId="1168" priority="1236">
      <formula>IF(B69="",TRUE,IF(B69="-",TRUE,FALSE))</formula>
    </cfRule>
  </conditionalFormatting>
  <conditionalFormatting sqref="B70">
    <cfRule type="expression" dxfId="1167" priority="1235">
      <formula>IF(B70="",TRUE,IF(B70="-",TRUE,FALSE))</formula>
    </cfRule>
  </conditionalFormatting>
  <conditionalFormatting sqref="B71">
    <cfRule type="expression" dxfId="1166" priority="1234">
      <formula>IF(B71="",TRUE,IF(B71="-",TRUE,FALSE))</formula>
    </cfRule>
  </conditionalFormatting>
  <conditionalFormatting sqref="B72">
    <cfRule type="expression" dxfId="1165" priority="1233">
      <formula>IF(B72="",TRUE,IF(B72="-",TRUE,FALSE))</formula>
    </cfRule>
  </conditionalFormatting>
  <conditionalFormatting sqref="B73">
    <cfRule type="expression" dxfId="1164" priority="1232">
      <formula>IF(B73="",TRUE,IF(B73="-",TRUE,FALSE))</formula>
    </cfRule>
  </conditionalFormatting>
  <conditionalFormatting sqref="B74">
    <cfRule type="expression" dxfId="1163" priority="1231">
      <formula>IF(B74="",TRUE,IF(B74="-",TRUE,FALSE))</formula>
    </cfRule>
  </conditionalFormatting>
  <conditionalFormatting sqref="B75">
    <cfRule type="expression" dxfId="1162" priority="1230">
      <formula>IF(B75="",TRUE,IF(B75="-",TRUE,FALSE))</formula>
    </cfRule>
  </conditionalFormatting>
  <conditionalFormatting sqref="B76">
    <cfRule type="expression" dxfId="1161" priority="1229">
      <formula>IF(B76="",TRUE,IF(B76="-",TRUE,FALSE))</formula>
    </cfRule>
  </conditionalFormatting>
  <conditionalFormatting sqref="B77">
    <cfRule type="expression" dxfId="1160" priority="1228">
      <formula>IF(B77="",TRUE,IF(B77="-",TRUE,FALSE))</formula>
    </cfRule>
  </conditionalFormatting>
  <conditionalFormatting sqref="C49">
    <cfRule type="expression" dxfId="1159" priority="1227">
      <formula>IF(C49="",TRUE,IF(C49="-",TRUE,FALSE))</formula>
    </cfRule>
  </conditionalFormatting>
  <conditionalFormatting sqref="C50">
    <cfRule type="expression" dxfId="1158" priority="1226">
      <formula>IF(C50="",TRUE,IF(C50="-",TRUE,FALSE))</formula>
    </cfRule>
  </conditionalFormatting>
  <conditionalFormatting sqref="C51">
    <cfRule type="expression" dxfId="1157" priority="1225">
      <formula>IF(C51="",TRUE,IF(C51="-",TRUE,FALSE))</formula>
    </cfRule>
  </conditionalFormatting>
  <conditionalFormatting sqref="S28">
    <cfRule type="expression" dxfId="1156" priority="1271">
      <formula>IF(S28="",TRUE,IF(S28="-",TRUE,FALSE))</formula>
    </cfRule>
  </conditionalFormatting>
  <conditionalFormatting sqref="H71">
    <cfRule type="expression" dxfId="1155" priority="1061">
      <formula>IF(H71="",TRUE,IF(H71="-",TRUE,FALSE))</formula>
    </cfRule>
  </conditionalFormatting>
  <conditionalFormatting sqref="I49">
    <cfRule type="expression" dxfId="1154" priority="1054">
      <formula>IF(I49="",TRUE,IF(I49="-",TRUE,FALSE))</formula>
    </cfRule>
  </conditionalFormatting>
  <conditionalFormatting sqref="I50">
    <cfRule type="expression" dxfId="1153" priority="1053">
      <formula>IF(I50="",TRUE,IF(I50="-",TRUE,FALSE))</formula>
    </cfRule>
  </conditionalFormatting>
  <conditionalFormatting sqref="I51">
    <cfRule type="expression" dxfId="1152" priority="1052">
      <formula>IF(I51="",TRUE,IF(I51="-",TRUE,FALSE))</formula>
    </cfRule>
  </conditionalFormatting>
  <conditionalFormatting sqref="I57">
    <cfRule type="expression" dxfId="1151" priority="1046">
      <formula>IF(I57="",TRUE,IF(I57="-",TRUE,FALSE))</formula>
    </cfRule>
  </conditionalFormatting>
  <conditionalFormatting sqref="I60">
    <cfRule type="expression" dxfId="1150" priority="1043">
      <formula>IF(I60="",TRUE,IF(I60="-",TRUE,FALSE))</formula>
    </cfRule>
  </conditionalFormatting>
  <conditionalFormatting sqref="I61">
    <cfRule type="expression" dxfId="1149" priority="1042">
      <formula>IF(I61="",TRUE,IF(I61="-",TRUE,FALSE))</formula>
    </cfRule>
  </conditionalFormatting>
  <conditionalFormatting sqref="I64">
    <cfRule type="expression" dxfId="1148" priority="1040">
      <formula>IF(I64="",TRUE,IF(I64="-",TRUE,FALSE))</formula>
    </cfRule>
  </conditionalFormatting>
  <conditionalFormatting sqref="I74">
    <cfRule type="expression" dxfId="1147" priority="1030">
      <formula>IF(I74="",TRUE,IF(I74="-",TRUE,FALSE))</formula>
    </cfRule>
  </conditionalFormatting>
  <conditionalFormatting sqref="I77">
    <cfRule type="expression" dxfId="1146" priority="1027">
      <formula>IF(I77="",TRUE,IF(I77="-",TRUE,FALSE))</formula>
    </cfRule>
  </conditionalFormatting>
  <conditionalFormatting sqref="J53">
    <cfRule type="expression" dxfId="1145" priority="1022">
      <formula>IF(J53="",TRUE,IF(J53="-",TRUE,FALSE))</formula>
    </cfRule>
  </conditionalFormatting>
  <conditionalFormatting sqref="J56">
    <cfRule type="expression" dxfId="1144" priority="1019">
      <formula>IF(J56="",TRUE,IF(J56="-",TRUE,FALSE))</formula>
    </cfRule>
  </conditionalFormatting>
  <conditionalFormatting sqref="J57">
    <cfRule type="expression" dxfId="1143" priority="1018">
      <formula>IF(J57="",TRUE,IF(J57="-",TRUE,FALSE))</formula>
    </cfRule>
  </conditionalFormatting>
  <conditionalFormatting sqref="S29">
    <cfRule type="expression" dxfId="1142" priority="1270">
      <formula>IF(S29="",TRUE,IF(S29="-",TRUE,FALSE))</formula>
    </cfRule>
  </conditionalFormatting>
  <conditionalFormatting sqref="S30">
    <cfRule type="expression" dxfId="1141" priority="1269">
      <formula>IF(S30="",TRUE,IF(S30="-",TRUE,FALSE))</formula>
    </cfRule>
  </conditionalFormatting>
  <conditionalFormatting sqref="J69">
    <cfRule type="expression" dxfId="1140" priority="1006">
      <formula>IF(J69="",TRUE,IF(J69="-",TRUE,FALSE))</formula>
    </cfRule>
  </conditionalFormatting>
  <conditionalFormatting sqref="J70">
    <cfRule type="expression" dxfId="1139" priority="1005">
      <formula>IF(J70="",TRUE,IF(J70="-",TRUE,FALSE))</formula>
    </cfRule>
  </conditionalFormatting>
  <conditionalFormatting sqref="J77">
    <cfRule type="expression" dxfId="1138" priority="998">
      <formula>IF(J77="",TRUE,IF(J77="-",TRUE,FALSE))</formula>
    </cfRule>
  </conditionalFormatting>
  <conditionalFormatting sqref="K49">
    <cfRule type="expression" dxfId="1137" priority="997">
      <formula>IF(K49="",TRUE,IF(K49="-",TRUE,FALSE))</formula>
    </cfRule>
  </conditionalFormatting>
  <conditionalFormatting sqref="K50">
    <cfRule type="expression" dxfId="1136" priority="996">
      <formula>IF(K50="",TRUE,IF(K50="-",TRUE,FALSE))</formula>
    </cfRule>
  </conditionalFormatting>
  <conditionalFormatting sqref="S31">
    <cfRule type="expression" dxfId="1135" priority="1268">
      <formula>IF(S31="",TRUE,IF(S31="-",TRUE,FALSE))</formula>
    </cfRule>
  </conditionalFormatting>
  <conditionalFormatting sqref="S32">
    <cfRule type="expression" dxfId="1134" priority="1267">
      <formula>IF(S32="",TRUE,IF(S32="-",TRUE,FALSE))</formula>
    </cfRule>
  </conditionalFormatting>
  <conditionalFormatting sqref="K64">
    <cfRule type="expression" dxfId="1133" priority="982">
      <formula>IF(K64="",TRUE,IF(K64="-",TRUE,FALSE))</formula>
    </cfRule>
  </conditionalFormatting>
  <conditionalFormatting sqref="K65">
    <cfRule type="expression" dxfId="1132" priority="981">
      <formula>IF(K65="",TRUE,IF(K65="-",TRUE,FALSE))</formula>
    </cfRule>
  </conditionalFormatting>
  <conditionalFormatting sqref="K66">
    <cfRule type="expression" dxfId="1131" priority="980">
      <formula>IF(K66="",TRUE,IF(K66="-",TRUE,FALSE))</formula>
    </cfRule>
  </conditionalFormatting>
  <conditionalFormatting sqref="K72">
    <cfRule type="expression" dxfId="1130" priority="974">
      <formula>IF(K72="",TRUE,IF(K72="-",TRUE,FALSE))</formula>
    </cfRule>
  </conditionalFormatting>
  <conditionalFormatting sqref="K73">
    <cfRule type="expression" dxfId="1129" priority="973">
      <formula>IF(K73="",TRUE,IF(K73="-",TRUE,FALSE))</formula>
    </cfRule>
  </conditionalFormatting>
  <conditionalFormatting sqref="K74">
    <cfRule type="expression" dxfId="1128" priority="972">
      <formula>IF(K74="",TRUE,IF(K74="-",TRUE,FALSE))</formula>
    </cfRule>
  </conditionalFormatting>
  <conditionalFormatting sqref="S39">
    <cfRule type="expression" dxfId="1127" priority="1260">
      <formula>IF(S39="",TRUE,IF(S39="-",TRUE,FALSE))</formula>
    </cfRule>
  </conditionalFormatting>
  <conditionalFormatting sqref="S40">
    <cfRule type="expression" dxfId="1126" priority="1259">
      <formula>IF(S40="",TRUE,IF(S40="-",TRUE,FALSE))</formula>
    </cfRule>
  </conditionalFormatting>
  <conditionalFormatting sqref="S41">
    <cfRule type="expression" dxfId="1125" priority="1258">
      <formula>IF(S41="",TRUE,IF(S41="-",TRUE,FALSE))</formula>
    </cfRule>
  </conditionalFormatting>
  <conditionalFormatting sqref="S42">
    <cfRule type="expression" dxfId="1124" priority="1257">
      <formula>IF(S42="",TRUE,IF(S42="-",TRUE,FALSE))</formula>
    </cfRule>
  </conditionalFormatting>
  <conditionalFormatting sqref="E50">
    <cfRule type="expression" dxfId="1123" priority="1168">
      <formula>IF(E50="",TRUE,IF(E50="-",TRUE,FALSE))</formula>
    </cfRule>
  </conditionalFormatting>
  <conditionalFormatting sqref="E51">
    <cfRule type="expression" dxfId="1122" priority="1167">
      <formula>IF(E51="",TRUE,IF(E51="-",TRUE,FALSE))</formula>
    </cfRule>
  </conditionalFormatting>
  <conditionalFormatting sqref="E52">
    <cfRule type="expression" dxfId="1121" priority="1166">
      <formula>IF(E52="",TRUE,IF(E52="-",TRUE,FALSE))</formula>
    </cfRule>
  </conditionalFormatting>
  <conditionalFormatting sqref="E53">
    <cfRule type="expression" dxfId="1120" priority="1165">
      <formula>IF(E53="",TRUE,IF(E53="-",TRUE,FALSE))</formula>
    </cfRule>
  </conditionalFormatting>
  <conditionalFormatting sqref="E54">
    <cfRule type="expression" dxfId="1119" priority="1164">
      <formula>IF(E54="",TRUE,IF(E54="-",TRUE,FALSE))</formula>
    </cfRule>
  </conditionalFormatting>
  <conditionalFormatting sqref="E55">
    <cfRule type="expression" dxfId="1118" priority="1163">
      <formula>IF(E55="",TRUE,IF(E55="-",TRUE,FALSE))</formula>
    </cfRule>
  </conditionalFormatting>
  <conditionalFormatting sqref="E56">
    <cfRule type="expression" dxfId="1117" priority="1162">
      <formula>IF(E56="",TRUE,IF(E56="-",TRUE,FALSE))</formula>
    </cfRule>
  </conditionalFormatting>
  <conditionalFormatting sqref="E57">
    <cfRule type="expression" dxfId="1116" priority="1161">
      <formula>IF(E57="",TRUE,IF(E57="-",TRUE,FALSE))</formula>
    </cfRule>
  </conditionalFormatting>
  <conditionalFormatting sqref="E58">
    <cfRule type="expression" dxfId="1115" priority="1160">
      <formula>IF(E58="",TRUE,IF(E58="-",TRUE,FALSE))</formula>
    </cfRule>
  </conditionalFormatting>
  <conditionalFormatting sqref="E59">
    <cfRule type="expression" dxfId="1114" priority="1159">
      <formula>IF(E59="",TRUE,IF(E59="-",TRUE,FALSE))</formula>
    </cfRule>
  </conditionalFormatting>
  <conditionalFormatting sqref="E60">
    <cfRule type="expression" dxfId="1113" priority="1158">
      <formula>IF(E60="",TRUE,IF(E60="-",TRUE,FALSE))</formula>
    </cfRule>
  </conditionalFormatting>
  <conditionalFormatting sqref="E61">
    <cfRule type="expression" dxfId="1112" priority="1157">
      <formula>IF(E61="",TRUE,IF(E61="-",TRUE,FALSE))</formula>
    </cfRule>
  </conditionalFormatting>
  <conditionalFormatting sqref="E62">
    <cfRule type="expression" dxfId="1111" priority="1156">
      <formula>IF(E62="",TRUE,IF(E62="-",TRUE,FALSE))</formula>
    </cfRule>
  </conditionalFormatting>
  <conditionalFormatting sqref="E63">
    <cfRule type="expression" dxfId="1110" priority="1155">
      <formula>IF(E63="",TRUE,IF(E63="-",TRUE,FALSE))</formula>
    </cfRule>
  </conditionalFormatting>
  <conditionalFormatting sqref="E64">
    <cfRule type="expression" dxfId="1109" priority="1154">
      <formula>IF(E64="",TRUE,IF(E64="-",TRUE,FALSE))</formula>
    </cfRule>
  </conditionalFormatting>
  <conditionalFormatting sqref="E65">
    <cfRule type="expression" dxfId="1108" priority="1153">
      <formula>IF(E65="",TRUE,IF(E65="-",TRUE,FALSE))</formula>
    </cfRule>
  </conditionalFormatting>
  <conditionalFormatting sqref="E66">
    <cfRule type="expression" dxfId="1107" priority="1152">
      <formula>IF(E66="",TRUE,IF(E66="-",TRUE,FALSE))</formula>
    </cfRule>
  </conditionalFormatting>
  <conditionalFormatting sqref="E67">
    <cfRule type="expression" dxfId="1106" priority="1151">
      <formula>IF(E67="",TRUE,IF(E67="-",TRUE,FALSE))</formula>
    </cfRule>
  </conditionalFormatting>
  <conditionalFormatting sqref="E68">
    <cfRule type="expression" dxfId="1105" priority="1150">
      <formula>IF(E68="",TRUE,IF(E68="-",TRUE,FALSE))</formula>
    </cfRule>
  </conditionalFormatting>
  <conditionalFormatting sqref="E69">
    <cfRule type="expression" dxfId="1104" priority="1149">
      <formula>IF(E69="",TRUE,IF(E69="-",TRUE,FALSE))</formula>
    </cfRule>
  </conditionalFormatting>
  <conditionalFormatting sqref="E70">
    <cfRule type="expression" dxfId="1103" priority="1148">
      <formula>IF(E70="",TRUE,IF(E70="-",TRUE,FALSE))</formula>
    </cfRule>
  </conditionalFormatting>
  <conditionalFormatting sqref="E71">
    <cfRule type="expression" dxfId="1102" priority="1147">
      <formula>IF(E71="",TRUE,IF(E71="-",TRUE,FALSE))</formula>
    </cfRule>
  </conditionalFormatting>
  <conditionalFormatting sqref="E72">
    <cfRule type="expression" dxfId="1101" priority="1146">
      <formula>IF(E72="",TRUE,IF(E72="-",TRUE,FALSE))</formula>
    </cfRule>
  </conditionalFormatting>
  <conditionalFormatting sqref="L75">
    <cfRule type="expression" dxfId="1100" priority="943">
      <formula>IF(L75="",TRUE,IF(L75="-",TRUE,FALSE))</formula>
    </cfRule>
  </conditionalFormatting>
  <conditionalFormatting sqref="E73">
    <cfRule type="expression" dxfId="1099" priority="1145">
      <formula>IF(E73="",TRUE,IF(E73="-",TRUE,FALSE))</formula>
    </cfRule>
  </conditionalFormatting>
  <conditionalFormatting sqref="E74">
    <cfRule type="expression" dxfId="1098" priority="1144">
      <formula>IF(E74="",TRUE,IF(E74="-",TRUE,FALSE))</formula>
    </cfRule>
  </conditionalFormatting>
  <conditionalFormatting sqref="E75">
    <cfRule type="expression" dxfId="1097" priority="1143">
      <formula>IF(E75="",TRUE,IF(E75="-",TRUE,FALSE))</formula>
    </cfRule>
  </conditionalFormatting>
  <conditionalFormatting sqref="E76">
    <cfRule type="expression" dxfId="1096" priority="1142">
      <formula>IF(E76="",TRUE,IF(E76="-",TRUE,FALSE))</formula>
    </cfRule>
  </conditionalFormatting>
  <conditionalFormatting sqref="E77">
    <cfRule type="expression" dxfId="1095" priority="1141">
      <formula>IF(E77="",TRUE,IF(E77="-",TRUE,FALSE))</formula>
    </cfRule>
  </conditionalFormatting>
  <conditionalFormatting sqref="F49">
    <cfRule type="expression" dxfId="1094" priority="1140">
      <formula>IF(F49="",TRUE,IF(F49="-",TRUE,FALSE))</formula>
    </cfRule>
  </conditionalFormatting>
  <conditionalFormatting sqref="F50">
    <cfRule type="expression" dxfId="1093" priority="1139">
      <formula>IF(F50="",TRUE,IF(F50="-",TRUE,FALSE))</formula>
    </cfRule>
  </conditionalFormatting>
  <conditionalFormatting sqref="F51">
    <cfRule type="expression" dxfId="1092" priority="1138">
      <formula>IF(F51="",TRUE,IF(F51="-",TRUE,FALSE))</formula>
    </cfRule>
  </conditionalFormatting>
  <conditionalFormatting sqref="F52">
    <cfRule type="expression" dxfId="1091" priority="1137">
      <formula>IF(F52="",TRUE,IF(F52="-",TRUE,FALSE))</formula>
    </cfRule>
  </conditionalFormatting>
  <conditionalFormatting sqref="F53">
    <cfRule type="expression" dxfId="1090" priority="1136">
      <formula>IF(F53="",TRUE,IF(F53="-",TRUE,FALSE))</formula>
    </cfRule>
  </conditionalFormatting>
  <conditionalFormatting sqref="F54">
    <cfRule type="expression" dxfId="1089" priority="1135">
      <formula>IF(F54="",TRUE,IF(F54="-",TRUE,FALSE))</formula>
    </cfRule>
  </conditionalFormatting>
  <conditionalFormatting sqref="F56">
    <cfRule type="expression" dxfId="1088" priority="1133">
      <formula>IF(F56="",TRUE,IF(F56="-",TRUE,FALSE))</formula>
    </cfRule>
  </conditionalFormatting>
  <conditionalFormatting sqref="F57">
    <cfRule type="expression" dxfId="1087" priority="1132">
      <formula>IF(F57="",TRUE,IF(F57="-",TRUE,FALSE))</formula>
    </cfRule>
  </conditionalFormatting>
  <conditionalFormatting sqref="F58">
    <cfRule type="expression" dxfId="1086" priority="1131">
      <formula>IF(F58="",TRUE,IF(F58="-",TRUE,FALSE))</formula>
    </cfRule>
  </conditionalFormatting>
  <conditionalFormatting sqref="F59">
    <cfRule type="expression" dxfId="1085" priority="1130">
      <formula>IF(F59="",TRUE,IF(F59="-",TRUE,FALSE))</formula>
    </cfRule>
  </conditionalFormatting>
  <conditionalFormatting sqref="F60">
    <cfRule type="expression" dxfId="1084" priority="1129">
      <formula>IF(F60="",TRUE,IF(F60="-",TRUE,FALSE))</formula>
    </cfRule>
  </conditionalFormatting>
  <conditionalFormatting sqref="F61">
    <cfRule type="expression" dxfId="1083" priority="1128">
      <formula>IF(F61="",TRUE,IF(F61="-",TRUE,FALSE))</formula>
    </cfRule>
  </conditionalFormatting>
  <conditionalFormatting sqref="F62">
    <cfRule type="expression" dxfId="1082" priority="1127">
      <formula>IF(F62="",TRUE,IF(F62="-",TRUE,FALSE))</formula>
    </cfRule>
  </conditionalFormatting>
  <conditionalFormatting sqref="F63">
    <cfRule type="expression" dxfId="1081" priority="1126">
      <formula>IF(F63="",TRUE,IF(F63="-",TRUE,FALSE))</formula>
    </cfRule>
  </conditionalFormatting>
  <conditionalFormatting sqref="F64">
    <cfRule type="expression" dxfId="1080" priority="1125">
      <formula>IF(F64="",TRUE,IF(F64="-",TRUE,FALSE))</formula>
    </cfRule>
  </conditionalFormatting>
  <conditionalFormatting sqref="F65">
    <cfRule type="expression" dxfId="1079" priority="1124">
      <formula>IF(F65="",TRUE,IF(F65="-",TRUE,FALSE))</formula>
    </cfRule>
  </conditionalFormatting>
  <conditionalFormatting sqref="F66">
    <cfRule type="expression" dxfId="1078" priority="1123">
      <formula>IF(F66="",TRUE,IF(F66="-",TRUE,FALSE))</formula>
    </cfRule>
  </conditionalFormatting>
  <conditionalFormatting sqref="F67">
    <cfRule type="expression" dxfId="1077" priority="1122">
      <formula>IF(F67="",TRUE,IF(F67="-",TRUE,FALSE))</formula>
    </cfRule>
  </conditionalFormatting>
  <conditionalFormatting sqref="F68">
    <cfRule type="expression" dxfId="1076" priority="1121">
      <formula>IF(F68="",TRUE,IF(F68="-",TRUE,FALSE))</formula>
    </cfRule>
  </conditionalFormatting>
  <conditionalFormatting sqref="F69">
    <cfRule type="expression" dxfId="1075" priority="1120">
      <formula>IF(F69="",TRUE,IF(F69="-",TRUE,FALSE))</formula>
    </cfRule>
  </conditionalFormatting>
  <conditionalFormatting sqref="F70">
    <cfRule type="expression" dxfId="1074" priority="1119">
      <formula>IF(F70="",TRUE,IF(F70="-",TRUE,FALSE))</formula>
    </cfRule>
  </conditionalFormatting>
  <conditionalFormatting sqref="F71">
    <cfRule type="expression" dxfId="1073" priority="1118">
      <formula>IF(F71="",TRUE,IF(F71="-",TRUE,FALSE))</formula>
    </cfRule>
  </conditionalFormatting>
  <conditionalFormatting sqref="F72">
    <cfRule type="expression" dxfId="1072" priority="1117">
      <formula>IF(F72="",TRUE,IF(F72="-",TRUE,FALSE))</formula>
    </cfRule>
  </conditionalFormatting>
  <conditionalFormatting sqref="F73">
    <cfRule type="expression" dxfId="1071" priority="1116">
      <formula>IF(F73="",TRUE,IF(F73="-",TRUE,FALSE))</formula>
    </cfRule>
  </conditionalFormatting>
  <conditionalFormatting sqref="F74">
    <cfRule type="expression" dxfId="1070" priority="1115">
      <formula>IF(F74="",TRUE,IF(F74="-",TRUE,FALSE))</formula>
    </cfRule>
  </conditionalFormatting>
  <conditionalFormatting sqref="F75">
    <cfRule type="expression" dxfId="1069" priority="1114">
      <formula>IF(F75="",TRUE,IF(F75="-",TRUE,FALSE))</formula>
    </cfRule>
  </conditionalFormatting>
  <conditionalFormatting sqref="F76">
    <cfRule type="expression" dxfId="1068" priority="1113">
      <formula>IF(F76="",TRUE,IF(F76="-",TRUE,FALSE))</formula>
    </cfRule>
  </conditionalFormatting>
  <conditionalFormatting sqref="F77">
    <cfRule type="expression" dxfId="1067" priority="1112">
      <formula>IF(F77="",TRUE,IF(F77="-",TRUE,FALSE))</formula>
    </cfRule>
  </conditionalFormatting>
  <conditionalFormatting sqref="G49">
    <cfRule type="expression" dxfId="1066" priority="1111">
      <formula>IF(G49="",TRUE,IF(G49="-",TRUE,FALSE))</formula>
    </cfRule>
  </conditionalFormatting>
  <conditionalFormatting sqref="G50">
    <cfRule type="expression" dxfId="1065" priority="1110">
      <formula>IF(G50="",TRUE,IF(G50="-",TRUE,FALSE))</formula>
    </cfRule>
  </conditionalFormatting>
  <conditionalFormatting sqref="G51">
    <cfRule type="expression" dxfId="1064" priority="1109">
      <formula>IF(G51="",TRUE,IF(G51="-",TRUE,FALSE))</formula>
    </cfRule>
  </conditionalFormatting>
  <conditionalFormatting sqref="G52">
    <cfRule type="expression" dxfId="1063" priority="1108">
      <formula>IF(G52="",TRUE,IF(G52="-",TRUE,FALSE))</formula>
    </cfRule>
  </conditionalFormatting>
  <conditionalFormatting sqref="G53">
    <cfRule type="expression" dxfId="1062" priority="1107">
      <formula>IF(G53="",TRUE,IF(G53="-",TRUE,FALSE))</formula>
    </cfRule>
  </conditionalFormatting>
  <conditionalFormatting sqref="G54">
    <cfRule type="expression" dxfId="1061" priority="1106">
      <formula>IF(G54="",TRUE,IF(G54="-",TRUE,FALSE))</formula>
    </cfRule>
  </conditionalFormatting>
  <conditionalFormatting sqref="G55">
    <cfRule type="expression" dxfId="1060" priority="1105">
      <formula>IF(G55="",TRUE,IF(G55="-",TRUE,FALSE))</formula>
    </cfRule>
  </conditionalFormatting>
  <conditionalFormatting sqref="G56">
    <cfRule type="expression" dxfId="1059" priority="1104">
      <formula>IF(G56="",TRUE,IF(G56="-",TRUE,FALSE))</formula>
    </cfRule>
  </conditionalFormatting>
  <conditionalFormatting sqref="G57">
    <cfRule type="expression" dxfId="1058" priority="1103">
      <formula>IF(G57="",TRUE,IF(G57="-",TRUE,FALSE))</formula>
    </cfRule>
  </conditionalFormatting>
  <conditionalFormatting sqref="G58">
    <cfRule type="expression" dxfId="1057" priority="1102">
      <formula>IF(G58="",TRUE,IF(G58="-",TRUE,FALSE))</formula>
    </cfRule>
  </conditionalFormatting>
  <conditionalFormatting sqref="G59">
    <cfRule type="expression" dxfId="1056" priority="1101">
      <formula>IF(G59="",TRUE,IF(G59="-",TRUE,FALSE))</formula>
    </cfRule>
  </conditionalFormatting>
  <conditionalFormatting sqref="G60">
    <cfRule type="expression" dxfId="1055" priority="1100">
      <formula>IF(G60="",TRUE,IF(G60="-",TRUE,FALSE))</formula>
    </cfRule>
  </conditionalFormatting>
  <conditionalFormatting sqref="G61">
    <cfRule type="expression" dxfId="1054" priority="1099">
      <formula>IF(G61="",TRUE,IF(G61="-",TRUE,FALSE))</formula>
    </cfRule>
  </conditionalFormatting>
  <conditionalFormatting sqref="G62">
    <cfRule type="expression" dxfId="1053" priority="1098">
      <formula>IF(G62="",TRUE,IF(G62="-",TRUE,FALSE))</formula>
    </cfRule>
  </conditionalFormatting>
  <conditionalFormatting sqref="G63">
    <cfRule type="expression" dxfId="1052" priority="1097">
      <formula>IF(G63="",TRUE,IF(G63="-",TRUE,FALSE))</formula>
    </cfRule>
  </conditionalFormatting>
  <conditionalFormatting sqref="G65">
    <cfRule type="expression" dxfId="1051" priority="1096">
      <formula>IF(G65="",TRUE,IF(G65="-",TRUE,FALSE))</formula>
    </cfRule>
  </conditionalFormatting>
  <conditionalFormatting sqref="G66">
    <cfRule type="expression" dxfId="1050" priority="1095">
      <formula>IF(G66="",TRUE,IF(G66="-",TRUE,FALSE))</formula>
    </cfRule>
  </conditionalFormatting>
  <conditionalFormatting sqref="G67">
    <cfRule type="expression" dxfId="1049" priority="1094">
      <formula>IF(G67="",TRUE,IF(G67="-",TRUE,FALSE))</formula>
    </cfRule>
  </conditionalFormatting>
  <conditionalFormatting sqref="G68">
    <cfRule type="expression" dxfId="1048" priority="1093">
      <formula>IF(G68="",TRUE,IF(G68="-",TRUE,FALSE))</formula>
    </cfRule>
  </conditionalFormatting>
  <conditionalFormatting sqref="G69">
    <cfRule type="expression" dxfId="1047" priority="1092">
      <formula>IF(G69="",TRUE,IF(G69="-",TRUE,FALSE))</formula>
    </cfRule>
  </conditionalFormatting>
  <conditionalFormatting sqref="G70">
    <cfRule type="expression" dxfId="1046" priority="1091">
      <formula>IF(G70="",TRUE,IF(G70="-",TRUE,FALSE))</formula>
    </cfRule>
  </conditionalFormatting>
  <conditionalFormatting sqref="G71">
    <cfRule type="expression" dxfId="1045" priority="1090">
      <formula>IF(G71="",TRUE,IF(G71="-",TRUE,FALSE))</formula>
    </cfRule>
  </conditionalFormatting>
  <conditionalFormatting sqref="G72">
    <cfRule type="expression" dxfId="1044" priority="1089">
      <formula>IF(G72="",TRUE,IF(G72="-",TRUE,FALSE))</formula>
    </cfRule>
  </conditionalFormatting>
  <conditionalFormatting sqref="G73">
    <cfRule type="expression" dxfId="1043" priority="1088">
      <formula>IF(G73="",TRUE,IF(G73="-",TRUE,FALSE))</formula>
    </cfRule>
  </conditionalFormatting>
  <conditionalFormatting sqref="G74">
    <cfRule type="expression" dxfId="1042" priority="1087">
      <formula>IF(G74="",TRUE,IF(G74="-",TRUE,FALSE))</formula>
    </cfRule>
  </conditionalFormatting>
  <conditionalFormatting sqref="L63">
    <cfRule type="expression" dxfId="1041" priority="954">
      <formula>IF(L63="",TRUE,IF(L63="-",TRUE,FALSE))</formula>
    </cfRule>
  </conditionalFormatting>
  <conditionalFormatting sqref="G76">
    <cfRule type="expression" dxfId="1040" priority="1085">
      <formula>IF(G76="",TRUE,IF(G76="-",TRUE,FALSE))</formula>
    </cfRule>
  </conditionalFormatting>
  <conditionalFormatting sqref="G77">
    <cfRule type="expression" dxfId="1039" priority="1084">
      <formula>IF(G77="",TRUE,IF(G77="-",TRUE,FALSE))</formula>
    </cfRule>
  </conditionalFormatting>
  <conditionalFormatting sqref="H49">
    <cfRule type="expression" dxfId="1038" priority="1083">
      <formula>IF(H49="",TRUE,IF(H49="-",TRUE,FALSE))</formula>
    </cfRule>
  </conditionalFormatting>
  <conditionalFormatting sqref="H50">
    <cfRule type="expression" dxfId="1037" priority="1082">
      <formula>IF(H50="",TRUE,IF(H50="-",TRUE,FALSE))</formula>
    </cfRule>
  </conditionalFormatting>
  <conditionalFormatting sqref="H51">
    <cfRule type="expression" dxfId="1036" priority="1081">
      <formula>IF(H51="",TRUE,IF(H51="-",TRUE,FALSE))</formula>
    </cfRule>
  </conditionalFormatting>
  <conditionalFormatting sqref="H52">
    <cfRule type="expression" dxfId="1035" priority="1080">
      <formula>IF(H52="",TRUE,IF(H52="-",TRUE,FALSE))</formula>
    </cfRule>
  </conditionalFormatting>
  <conditionalFormatting sqref="H53">
    <cfRule type="expression" dxfId="1034" priority="1079">
      <formula>IF(H53="",TRUE,IF(H53="-",TRUE,FALSE))</formula>
    </cfRule>
  </conditionalFormatting>
  <conditionalFormatting sqref="H54">
    <cfRule type="expression" dxfId="1033" priority="1078">
      <formula>IF(H54="",TRUE,IF(H54="-",TRUE,FALSE))</formula>
    </cfRule>
  </conditionalFormatting>
  <conditionalFormatting sqref="H55">
    <cfRule type="expression" dxfId="1032" priority="1077">
      <formula>IF(H55="",TRUE,IF(H55="-",TRUE,FALSE))</formula>
    </cfRule>
  </conditionalFormatting>
  <conditionalFormatting sqref="H56">
    <cfRule type="expression" dxfId="1031" priority="1076">
      <formula>IF(H56="",TRUE,IF(H56="-",TRUE,FALSE))</formula>
    </cfRule>
  </conditionalFormatting>
  <conditionalFormatting sqref="H57">
    <cfRule type="expression" dxfId="1030" priority="1075">
      <formula>IF(H57="",TRUE,IF(H57="-",TRUE,FALSE))</formula>
    </cfRule>
  </conditionalFormatting>
  <conditionalFormatting sqref="H58">
    <cfRule type="expression" dxfId="1029" priority="1074">
      <formula>IF(H58="",TRUE,IF(H58="-",TRUE,FALSE))</formula>
    </cfRule>
  </conditionalFormatting>
  <conditionalFormatting sqref="H59">
    <cfRule type="expression" dxfId="1028" priority="1073">
      <formula>IF(H59="",TRUE,IF(H59="-",TRUE,FALSE))</formula>
    </cfRule>
  </conditionalFormatting>
  <conditionalFormatting sqref="H60">
    <cfRule type="expression" dxfId="1027" priority="1072">
      <formula>IF(H60="",TRUE,IF(H60="-",TRUE,FALSE))</formula>
    </cfRule>
  </conditionalFormatting>
  <conditionalFormatting sqref="H61">
    <cfRule type="expression" dxfId="1026" priority="1071">
      <formula>IF(H61="",TRUE,IF(H61="-",TRUE,FALSE))</formula>
    </cfRule>
  </conditionalFormatting>
  <conditionalFormatting sqref="H62">
    <cfRule type="expression" dxfId="1025" priority="1070">
      <formula>IF(H62="",TRUE,IF(H62="-",TRUE,FALSE))</formula>
    </cfRule>
  </conditionalFormatting>
  <conditionalFormatting sqref="H63">
    <cfRule type="expression" dxfId="1024" priority="1069">
      <formula>IF(H63="",TRUE,IF(H63="-",TRUE,FALSE))</formula>
    </cfRule>
  </conditionalFormatting>
  <conditionalFormatting sqref="H64">
    <cfRule type="expression" dxfId="1023" priority="1068">
      <formula>IF(H64="",TRUE,IF(H64="-",TRUE,FALSE))</formula>
    </cfRule>
  </conditionalFormatting>
  <conditionalFormatting sqref="H66">
    <cfRule type="expression" dxfId="1022" priority="1066">
      <formula>IF(H66="",TRUE,IF(H66="-",TRUE,FALSE))</formula>
    </cfRule>
  </conditionalFormatting>
  <conditionalFormatting sqref="H67">
    <cfRule type="expression" dxfId="1021" priority="1065">
      <formula>IF(H67="",TRUE,IF(H67="-",TRUE,FALSE))</formula>
    </cfRule>
  </conditionalFormatting>
  <conditionalFormatting sqref="H68">
    <cfRule type="expression" dxfId="1020" priority="1064">
      <formula>IF(H68="",TRUE,IF(H68="-",TRUE,FALSE))</formula>
    </cfRule>
  </conditionalFormatting>
  <conditionalFormatting sqref="H69">
    <cfRule type="expression" dxfId="1019" priority="1063">
      <formula>IF(H69="",TRUE,IF(H69="-",TRUE,FALSE))</formula>
    </cfRule>
  </conditionalFormatting>
  <conditionalFormatting sqref="H70">
    <cfRule type="expression" dxfId="1018" priority="1062">
      <formula>IF(H70="",TRUE,IF(H70="-",TRUE,FALSE))</formula>
    </cfRule>
  </conditionalFormatting>
  <conditionalFormatting sqref="H72">
    <cfRule type="expression" dxfId="1017" priority="1060">
      <formula>IF(H72="",TRUE,IF(H72="-",TRUE,FALSE))</formula>
    </cfRule>
  </conditionalFormatting>
  <conditionalFormatting sqref="H73">
    <cfRule type="expression" dxfId="1016" priority="1059">
      <formula>IF(H73="",TRUE,IF(H73="-",TRUE,FALSE))</formula>
    </cfRule>
  </conditionalFormatting>
  <conditionalFormatting sqref="H74">
    <cfRule type="expression" dxfId="1015" priority="1058">
      <formula>IF(H74="",TRUE,IF(H74="-",TRUE,FALSE))</formula>
    </cfRule>
  </conditionalFormatting>
  <conditionalFormatting sqref="H75">
    <cfRule type="expression" dxfId="1014" priority="1057">
      <formula>IF(H75="",TRUE,IF(H75="-",TRUE,FALSE))</formula>
    </cfRule>
  </conditionalFormatting>
  <conditionalFormatting sqref="H76">
    <cfRule type="expression" dxfId="1013" priority="1056">
      <formula>IF(H76="",TRUE,IF(H76="-",TRUE,FALSE))</formula>
    </cfRule>
  </conditionalFormatting>
  <conditionalFormatting sqref="H77">
    <cfRule type="expression" dxfId="1012" priority="1055">
      <formula>IF(H77="",TRUE,IF(H77="-",TRUE,FALSE))</formula>
    </cfRule>
  </conditionalFormatting>
  <conditionalFormatting sqref="I52">
    <cfRule type="expression" dxfId="1011" priority="1051">
      <formula>IF(I52="",TRUE,IF(I52="-",TRUE,FALSE))</formula>
    </cfRule>
  </conditionalFormatting>
  <conditionalFormatting sqref="I53">
    <cfRule type="expression" dxfId="1010" priority="1050">
      <formula>IF(I53="",TRUE,IF(I53="-",TRUE,FALSE))</formula>
    </cfRule>
  </conditionalFormatting>
  <conditionalFormatting sqref="I54">
    <cfRule type="expression" dxfId="1009" priority="1049">
      <formula>IF(I54="",TRUE,IF(I54="-",TRUE,FALSE))</formula>
    </cfRule>
  </conditionalFormatting>
  <conditionalFormatting sqref="I55">
    <cfRule type="expression" dxfId="1008" priority="1048">
      <formula>IF(I55="",TRUE,IF(I55="-",TRUE,FALSE))</formula>
    </cfRule>
  </conditionalFormatting>
  <conditionalFormatting sqref="I56">
    <cfRule type="expression" dxfId="1007" priority="1047">
      <formula>IF(I56="",TRUE,IF(I56="-",TRUE,FALSE))</formula>
    </cfRule>
  </conditionalFormatting>
  <conditionalFormatting sqref="I58">
    <cfRule type="expression" dxfId="1006" priority="1045">
      <formula>IF(I58="",TRUE,IF(I58="-",TRUE,FALSE))</formula>
    </cfRule>
  </conditionalFormatting>
  <conditionalFormatting sqref="I59">
    <cfRule type="expression" dxfId="1005" priority="1044">
      <formula>IF(I59="",TRUE,IF(I59="-",TRUE,FALSE))</formula>
    </cfRule>
  </conditionalFormatting>
  <conditionalFormatting sqref="I62">
    <cfRule type="expression" dxfId="1004" priority="1041">
      <formula>IF(I62="",TRUE,IF(I62="-",TRUE,FALSE))</formula>
    </cfRule>
  </conditionalFormatting>
  <conditionalFormatting sqref="L64">
    <cfRule type="expression" dxfId="1003" priority="953">
      <formula>IF(L64="",TRUE,IF(L64="-",TRUE,FALSE))</formula>
    </cfRule>
  </conditionalFormatting>
  <conditionalFormatting sqref="I67">
    <cfRule type="expression" dxfId="1002" priority="1037">
      <formula>IF(I67="",TRUE,IF(I67="-",TRUE,FALSE))</formula>
    </cfRule>
  </conditionalFormatting>
  <conditionalFormatting sqref="I68">
    <cfRule type="expression" dxfId="1001" priority="1036">
      <formula>IF(I68="",TRUE,IF(I68="-",TRUE,FALSE))</formula>
    </cfRule>
  </conditionalFormatting>
  <conditionalFormatting sqref="I69">
    <cfRule type="expression" dxfId="1000" priority="1035">
      <formula>IF(I69="",TRUE,IF(I69="-",TRUE,FALSE))</formula>
    </cfRule>
  </conditionalFormatting>
  <conditionalFormatting sqref="I70">
    <cfRule type="expression" dxfId="999" priority="1034">
      <formula>IF(I70="",TRUE,IF(I70="-",TRUE,FALSE))</formula>
    </cfRule>
  </conditionalFormatting>
  <conditionalFormatting sqref="I71">
    <cfRule type="expression" dxfId="998" priority="1033">
      <formula>IF(I71="",TRUE,IF(I71="-",TRUE,FALSE))</formula>
    </cfRule>
  </conditionalFormatting>
  <conditionalFormatting sqref="I72">
    <cfRule type="expression" dxfId="997" priority="1032">
      <formula>IF(I72="",TRUE,IF(I72="-",TRUE,FALSE))</formula>
    </cfRule>
  </conditionalFormatting>
  <conditionalFormatting sqref="I73">
    <cfRule type="expression" dxfId="996" priority="1031">
      <formula>IF(I73="",TRUE,IF(I73="-",TRUE,FALSE))</formula>
    </cfRule>
  </conditionalFormatting>
  <conditionalFormatting sqref="I76">
    <cfRule type="expression" dxfId="995" priority="1028">
      <formula>IF(I76="",TRUE,IF(I76="-",TRUE,FALSE))</formula>
    </cfRule>
  </conditionalFormatting>
  <conditionalFormatting sqref="J49">
    <cfRule type="expression" dxfId="994" priority="1026">
      <formula>IF(J49="",TRUE,IF(J49="-",TRUE,FALSE))</formula>
    </cfRule>
  </conditionalFormatting>
  <conditionalFormatting sqref="J50">
    <cfRule type="expression" dxfId="993" priority="1025">
      <formula>IF(J50="",TRUE,IF(J50="-",TRUE,FALSE))</formula>
    </cfRule>
  </conditionalFormatting>
  <conditionalFormatting sqref="J51">
    <cfRule type="expression" dxfId="992" priority="1024">
      <formula>IF(J51="",TRUE,IF(J51="-",TRUE,FALSE))</formula>
    </cfRule>
  </conditionalFormatting>
  <conditionalFormatting sqref="J52">
    <cfRule type="expression" dxfId="991" priority="1023">
      <formula>IF(J52="",TRUE,IF(J52="-",TRUE,FALSE))</formula>
    </cfRule>
  </conditionalFormatting>
  <conditionalFormatting sqref="J54">
    <cfRule type="expression" dxfId="990" priority="1021">
      <formula>IF(J54="",TRUE,IF(J54="-",TRUE,FALSE))</formula>
    </cfRule>
  </conditionalFormatting>
  <conditionalFormatting sqref="J55">
    <cfRule type="expression" dxfId="989" priority="1020">
      <formula>IF(J55="",TRUE,IF(J55="-",TRUE,FALSE))</formula>
    </cfRule>
  </conditionalFormatting>
  <conditionalFormatting sqref="J58">
    <cfRule type="expression" dxfId="988" priority="1017">
      <formula>IF(J58="",TRUE,IF(J58="-",TRUE,FALSE))</formula>
    </cfRule>
  </conditionalFormatting>
  <conditionalFormatting sqref="J59">
    <cfRule type="expression" dxfId="987" priority="1016">
      <formula>IF(J59="",TRUE,IF(J59="-",TRUE,FALSE))</formula>
    </cfRule>
  </conditionalFormatting>
  <conditionalFormatting sqref="J60">
    <cfRule type="expression" dxfId="986" priority="1015">
      <formula>IF(J60="",TRUE,IF(J60="-",TRUE,FALSE))</formula>
    </cfRule>
  </conditionalFormatting>
  <conditionalFormatting sqref="J61">
    <cfRule type="expression" dxfId="985" priority="1014">
      <formula>IF(J61="",TRUE,IF(J61="-",TRUE,FALSE))</formula>
    </cfRule>
  </conditionalFormatting>
  <conditionalFormatting sqref="J62">
    <cfRule type="expression" dxfId="984" priority="1013">
      <formula>IF(J62="",TRUE,IF(J62="-",TRUE,FALSE))</formula>
    </cfRule>
  </conditionalFormatting>
  <conditionalFormatting sqref="J63">
    <cfRule type="expression" dxfId="983" priority="1012">
      <formula>IF(J63="",TRUE,IF(J63="-",TRUE,FALSE))</formula>
    </cfRule>
  </conditionalFormatting>
  <conditionalFormatting sqref="L74">
    <cfRule type="expression" dxfId="982" priority="944">
      <formula>IF(L74="",TRUE,IF(L74="-",TRUE,FALSE))</formula>
    </cfRule>
  </conditionalFormatting>
  <conditionalFormatting sqref="L70">
    <cfRule type="expression" dxfId="981" priority="948">
      <formula>IF(L70="",TRUE,IF(L70="-",TRUE,FALSE))</formula>
    </cfRule>
  </conditionalFormatting>
  <conditionalFormatting sqref="J66">
    <cfRule type="expression" dxfId="980" priority="1009">
      <formula>IF(J66="",TRUE,IF(J66="-",TRUE,FALSE))</formula>
    </cfRule>
  </conditionalFormatting>
  <conditionalFormatting sqref="J67">
    <cfRule type="expression" dxfId="979" priority="1008">
      <formula>IF(J67="",TRUE,IF(J67="-",TRUE,FALSE))</formula>
    </cfRule>
  </conditionalFormatting>
  <conditionalFormatting sqref="J68">
    <cfRule type="expression" dxfId="978" priority="1007">
      <formula>IF(J68="",TRUE,IF(J68="-",TRUE,FALSE))</formula>
    </cfRule>
  </conditionalFormatting>
  <conditionalFormatting sqref="J72">
    <cfRule type="expression" dxfId="977" priority="1003">
      <formula>IF(J72="",TRUE,IF(J72="-",TRUE,FALSE))</formula>
    </cfRule>
  </conditionalFormatting>
  <conditionalFormatting sqref="J73">
    <cfRule type="expression" dxfId="976" priority="1002">
      <formula>IF(J73="",TRUE,IF(J73="-",TRUE,FALSE))</formula>
    </cfRule>
  </conditionalFormatting>
  <conditionalFormatting sqref="J74">
    <cfRule type="expression" dxfId="975" priority="1001">
      <formula>IF(J74="",TRUE,IF(J74="-",TRUE,FALSE))</formula>
    </cfRule>
  </conditionalFormatting>
  <conditionalFormatting sqref="J75">
    <cfRule type="expression" dxfId="974" priority="1000">
      <formula>IF(J75="",TRUE,IF(J75="-",TRUE,FALSE))</formula>
    </cfRule>
  </conditionalFormatting>
  <conditionalFormatting sqref="J76">
    <cfRule type="expression" dxfId="973" priority="999">
      <formula>IF(J76="",TRUE,IF(J76="-",TRUE,FALSE))</formula>
    </cfRule>
  </conditionalFormatting>
  <conditionalFormatting sqref="K51">
    <cfRule type="expression" dxfId="972" priority="995">
      <formula>IF(K51="",TRUE,IF(K51="-",TRUE,FALSE))</formula>
    </cfRule>
  </conditionalFormatting>
  <conditionalFormatting sqref="K52">
    <cfRule type="expression" dxfId="971" priority="994">
      <formula>IF(K52="",TRUE,IF(K52="-",TRUE,FALSE))</formula>
    </cfRule>
  </conditionalFormatting>
  <conditionalFormatting sqref="K53">
    <cfRule type="expression" dxfId="970" priority="993">
      <formula>IF(K53="",TRUE,IF(K53="-",TRUE,FALSE))</formula>
    </cfRule>
  </conditionalFormatting>
  <conditionalFormatting sqref="K54">
    <cfRule type="expression" dxfId="969" priority="992">
      <formula>IF(K54="",TRUE,IF(K54="-",TRUE,FALSE))</formula>
    </cfRule>
  </conditionalFormatting>
  <conditionalFormatting sqref="K55">
    <cfRule type="expression" dxfId="968" priority="991">
      <formula>IF(K55="",TRUE,IF(K55="-",TRUE,FALSE))</formula>
    </cfRule>
  </conditionalFormatting>
  <conditionalFormatting sqref="K56">
    <cfRule type="expression" dxfId="967" priority="990">
      <formula>IF(K56="",TRUE,IF(K56="-",TRUE,FALSE))</formula>
    </cfRule>
  </conditionalFormatting>
  <conditionalFormatting sqref="K57">
    <cfRule type="expression" dxfId="966" priority="989">
      <formula>IF(K57="",TRUE,IF(K57="-",TRUE,FALSE))</formula>
    </cfRule>
  </conditionalFormatting>
  <conditionalFormatting sqref="K58">
    <cfRule type="expression" dxfId="965" priority="988">
      <formula>IF(K58="",TRUE,IF(K58="-",TRUE,FALSE))</formula>
    </cfRule>
  </conditionalFormatting>
  <conditionalFormatting sqref="K59">
    <cfRule type="expression" dxfId="964" priority="987">
      <formula>IF(K59="",TRUE,IF(K59="-",TRUE,FALSE))</formula>
    </cfRule>
  </conditionalFormatting>
  <conditionalFormatting sqref="K60">
    <cfRule type="expression" dxfId="963" priority="986">
      <formula>IF(K60="",TRUE,IF(K60="-",TRUE,FALSE))</formula>
    </cfRule>
  </conditionalFormatting>
  <conditionalFormatting sqref="K61">
    <cfRule type="expression" dxfId="962" priority="985">
      <formula>IF(K61="",TRUE,IF(K61="-",TRUE,FALSE))</formula>
    </cfRule>
  </conditionalFormatting>
  <conditionalFormatting sqref="K62">
    <cfRule type="expression" dxfId="961" priority="984">
      <formula>IF(K62="",TRUE,IF(K62="-",TRUE,FALSE))</formula>
    </cfRule>
  </conditionalFormatting>
  <conditionalFormatting sqref="K63">
    <cfRule type="expression" dxfId="960" priority="983">
      <formula>IF(K63="",TRUE,IF(K63="-",TRUE,FALSE))</formula>
    </cfRule>
  </conditionalFormatting>
  <conditionalFormatting sqref="K67">
    <cfRule type="expression" dxfId="959" priority="979">
      <formula>IF(K67="",TRUE,IF(K67="-",TRUE,FALSE))</formula>
    </cfRule>
  </conditionalFormatting>
  <conditionalFormatting sqref="K69">
    <cfRule type="expression" dxfId="958" priority="977">
      <formula>IF(K69="",TRUE,IF(K69="-",TRUE,FALSE))</formula>
    </cfRule>
  </conditionalFormatting>
  <conditionalFormatting sqref="K70">
    <cfRule type="expression" dxfId="957" priority="976">
      <formula>IF(K70="",TRUE,IF(K70="-",TRUE,FALSE))</formula>
    </cfRule>
  </conditionalFormatting>
  <conditionalFormatting sqref="K71">
    <cfRule type="expression" dxfId="956" priority="975">
      <formula>IF(K71="",TRUE,IF(K71="-",TRUE,FALSE))</formula>
    </cfRule>
  </conditionalFormatting>
  <conditionalFormatting sqref="K75">
    <cfRule type="expression" dxfId="955" priority="971">
      <formula>IF(K75="",TRUE,IF(K75="-",TRUE,FALSE))</formula>
    </cfRule>
  </conditionalFormatting>
  <conditionalFormatting sqref="K76">
    <cfRule type="expression" dxfId="954" priority="970">
      <formula>IF(K76="",TRUE,IF(K76="-",TRUE,FALSE))</formula>
    </cfRule>
  </conditionalFormatting>
  <conditionalFormatting sqref="K77">
    <cfRule type="expression" dxfId="953" priority="969">
      <formula>IF(K77="",TRUE,IF(K77="-",TRUE,FALSE))</formula>
    </cfRule>
  </conditionalFormatting>
  <conditionalFormatting sqref="L49">
    <cfRule type="expression" dxfId="952" priority="968">
      <formula>IF(L49="",TRUE,IF(L49="-",TRUE,FALSE))</formula>
    </cfRule>
  </conditionalFormatting>
  <conditionalFormatting sqref="L50">
    <cfRule type="expression" dxfId="951" priority="967">
      <formula>IF(L50="",TRUE,IF(L50="-",TRUE,FALSE))</formula>
    </cfRule>
  </conditionalFormatting>
  <conditionalFormatting sqref="L51">
    <cfRule type="expression" dxfId="950" priority="966">
      <formula>IF(L51="",TRUE,IF(L51="-",TRUE,FALSE))</formula>
    </cfRule>
  </conditionalFormatting>
  <conditionalFormatting sqref="L52">
    <cfRule type="expression" dxfId="949" priority="965">
      <formula>IF(L52="",TRUE,IF(L52="-",TRUE,FALSE))</formula>
    </cfRule>
  </conditionalFormatting>
  <conditionalFormatting sqref="L53">
    <cfRule type="expression" dxfId="948" priority="964">
      <formula>IF(L53="",TRUE,IF(L53="-",TRUE,FALSE))</formula>
    </cfRule>
  </conditionalFormatting>
  <conditionalFormatting sqref="L54">
    <cfRule type="expression" dxfId="947" priority="963">
      <formula>IF(L54="",TRUE,IF(L54="-",TRUE,FALSE))</formula>
    </cfRule>
  </conditionalFormatting>
  <conditionalFormatting sqref="L55">
    <cfRule type="expression" dxfId="946" priority="962">
      <formula>IF(L55="",TRUE,IF(L55="-",TRUE,FALSE))</formula>
    </cfRule>
  </conditionalFormatting>
  <conditionalFormatting sqref="L56">
    <cfRule type="expression" dxfId="945" priority="961">
      <formula>IF(L56="",TRUE,IF(L56="-",TRUE,FALSE))</formula>
    </cfRule>
  </conditionalFormatting>
  <conditionalFormatting sqref="L57">
    <cfRule type="expression" dxfId="944" priority="960">
      <formula>IF(L57="",TRUE,IF(L57="-",TRUE,FALSE))</formula>
    </cfRule>
  </conditionalFormatting>
  <conditionalFormatting sqref="L58">
    <cfRule type="expression" dxfId="943" priority="959">
      <formula>IF(L58="",TRUE,IF(L58="-",TRUE,FALSE))</formula>
    </cfRule>
  </conditionalFormatting>
  <conditionalFormatting sqref="L59">
    <cfRule type="expression" dxfId="942" priority="958">
      <formula>IF(L59="",TRUE,IF(L59="-",TRUE,FALSE))</formula>
    </cfRule>
  </conditionalFormatting>
  <conditionalFormatting sqref="L60">
    <cfRule type="expression" dxfId="941" priority="957">
      <formula>IF(L60="",TRUE,IF(L60="-",TRUE,FALSE))</formula>
    </cfRule>
  </conditionalFormatting>
  <conditionalFormatting sqref="L61">
    <cfRule type="expression" dxfId="940" priority="956">
      <formula>IF(L61="",TRUE,IF(L61="-",TRUE,FALSE))</formula>
    </cfRule>
  </conditionalFormatting>
  <conditionalFormatting sqref="L62">
    <cfRule type="expression" dxfId="939" priority="955">
      <formula>IF(L62="",TRUE,IF(L62="-",TRUE,FALSE))</formula>
    </cfRule>
  </conditionalFormatting>
  <conditionalFormatting sqref="L65">
    <cfRule type="expression" dxfId="938" priority="952">
      <formula>IF(L65="",TRUE,IF(L65="-",TRUE,FALSE))</formula>
    </cfRule>
  </conditionalFormatting>
  <conditionalFormatting sqref="L66">
    <cfRule type="expression" dxfId="937" priority="951">
      <formula>IF(L66="",TRUE,IF(L66="-",TRUE,FALSE))</formula>
    </cfRule>
  </conditionalFormatting>
  <conditionalFormatting sqref="L68">
    <cfRule type="expression" dxfId="936" priority="950">
      <formula>IF(L68="",TRUE,IF(L68="-",TRUE,FALSE))</formula>
    </cfRule>
  </conditionalFormatting>
  <conditionalFormatting sqref="L69">
    <cfRule type="expression" dxfId="935" priority="949">
      <formula>IF(L69="",TRUE,IF(L69="-",TRUE,FALSE))</formula>
    </cfRule>
  </conditionalFormatting>
  <conditionalFormatting sqref="L71">
    <cfRule type="expression" dxfId="934" priority="947">
      <formula>IF(L71="",TRUE,IF(L71="-",TRUE,FALSE))</formula>
    </cfRule>
  </conditionalFormatting>
  <conditionalFormatting sqref="L72">
    <cfRule type="expression" dxfId="933" priority="946">
      <formula>IF(L72="",TRUE,IF(L72="-",TRUE,FALSE))</formula>
    </cfRule>
  </conditionalFormatting>
  <conditionalFormatting sqref="L73">
    <cfRule type="expression" dxfId="932" priority="945">
      <formula>IF(L73="",TRUE,IF(L73="-",TRUE,FALSE))</formula>
    </cfRule>
  </conditionalFormatting>
  <conditionalFormatting sqref="C54">
    <cfRule type="expression" dxfId="931" priority="1222">
      <formula>IF(C54="",TRUE,IF(C54="-",TRUE,FALSE))</formula>
    </cfRule>
  </conditionalFormatting>
  <conditionalFormatting sqref="C55">
    <cfRule type="expression" dxfId="930" priority="1221">
      <formula>IF(C55="",TRUE,IF(C55="-",TRUE,FALSE))</formula>
    </cfRule>
  </conditionalFormatting>
  <conditionalFormatting sqref="C56">
    <cfRule type="expression" dxfId="929" priority="1220">
      <formula>IF(C56="",TRUE,IF(C56="-",TRUE,FALSE))</formula>
    </cfRule>
  </conditionalFormatting>
  <conditionalFormatting sqref="C57">
    <cfRule type="expression" dxfId="928" priority="1219">
      <formula>IF(C57="",TRUE,IF(C57="-",TRUE,FALSE))</formula>
    </cfRule>
  </conditionalFormatting>
  <conditionalFormatting sqref="S14">
    <cfRule type="expression" dxfId="927" priority="1282">
      <formula>IF(S14="",TRUE,IF(S14="-",TRUE,FALSE))</formula>
    </cfRule>
  </conditionalFormatting>
  <conditionalFormatting sqref="S15">
    <cfRule type="expression" dxfId="926" priority="1281">
      <formula>IF(S15="",TRUE,IF(S15="-",TRUE,FALSE))</formula>
    </cfRule>
  </conditionalFormatting>
  <conditionalFormatting sqref="S18">
    <cfRule type="expression" dxfId="925" priority="1280">
      <formula>IF(S18="",TRUE,IF(S18="-",TRUE,FALSE))</formula>
    </cfRule>
  </conditionalFormatting>
  <conditionalFormatting sqref="S19">
    <cfRule type="expression" dxfId="924" priority="1279">
      <formula>IF(S19="",TRUE,IF(S19="-",TRUE,FALSE))</formula>
    </cfRule>
  </conditionalFormatting>
  <conditionalFormatting sqref="S20">
    <cfRule type="expression" dxfId="923" priority="1278">
      <formula>IF(S20="",TRUE,IF(S20="-",TRUE,FALSE))</formula>
    </cfRule>
  </conditionalFormatting>
  <conditionalFormatting sqref="S21">
    <cfRule type="expression" dxfId="922" priority="1277">
      <formula>IF(S21="",TRUE,IF(S21="-",TRUE,FALSE))</formula>
    </cfRule>
  </conditionalFormatting>
  <conditionalFormatting sqref="S22">
    <cfRule type="expression" dxfId="921" priority="1276">
      <formula>IF(S22="",TRUE,IF(S22="-",TRUE,FALSE))</formula>
    </cfRule>
  </conditionalFormatting>
  <conditionalFormatting sqref="S24">
    <cfRule type="expression" dxfId="920" priority="1275">
      <formula>IF(S24="",TRUE,IF(S24="-",TRUE,FALSE))</formula>
    </cfRule>
  </conditionalFormatting>
  <conditionalFormatting sqref="S25">
    <cfRule type="expression" dxfId="919" priority="1274">
      <formula>IF(S25="",TRUE,IF(S25="-",TRUE,FALSE))</formula>
    </cfRule>
  </conditionalFormatting>
  <conditionalFormatting sqref="S26">
    <cfRule type="expression" dxfId="918" priority="1273">
      <formula>IF(S26="",TRUE,IF(S26="-",TRUE,FALSE))</formula>
    </cfRule>
  </conditionalFormatting>
  <conditionalFormatting sqref="S27">
    <cfRule type="expression" dxfId="917" priority="1272">
      <formula>IF(S27="",TRUE,IF(S27="-",TRUE,FALSE))</formula>
    </cfRule>
  </conditionalFormatting>
  <conditionalFormatting sqref="B49">
    <cfRule type="expression" dxfId="916" priority="1256">
      <formula>IF(B49="",TRUE,IF(B49="-",TRUE,FALSE))</formula>
    </cfRule>
  </conditionalFormatting>
  <conditionalFormatting sqref="B50">
    <cfRule type="expression" dxfId="915" priority="1255">
      <formula>IF(B50="",TRUE,IF(B50="-",TRUE,FALSE))</formula>
    </cfRule>
  </conditionalFormatting>
  <conditionalFormatting sqref="B51">
    <cfRule type="expression" dxfId="914" priority="1254">
      <formula>IF(B51="",TRUE,IF(B51="-",TRUE,FALSE))</formula>
    </cfRule>
  </conditionalFormatting>
  <conditionalFormatting sqref="B52">
    <cfRule type="expression" dxfId="913" priority="1253">
      <formula>IF(B52="",TRUE,IF(B52="-",TRUE,FALSE))</formula>
    </cfRule>
  </conditionalFormatting>
  <conditionalFormatting sqref="B53">
    <cfRule type="expression" dxfId="912" priority="1252">
      <formula>IF(B53="",TRUE,IF(B53="-",TRUE,FALSE))</formula>
    </cfRule>
  </conditionalFormatting>
  <conditionalFormatting sqref="B54">
    <cfRule type="expression" dxfId="911" priority="1251">
      <formula>IF(B54="",TRUE,IF(B54="-",TRUE,FALSE))</formula>
    </cfRule>
  </conditionalFormatting>
  <conditionalFormatting sqref="B55">
    <cfRule type="expression" dxfId="910" priority="1250">
      <formula>IF(B55="",TRUE,IF(B55="-",TRUE,FALSE))</formula>
    </cfRule>
  </conditionalFormatting>
  <conditionalFormatting sqref="B56">
    <cfRule type="expression" dxfId="909" priority="1249">
      <formula>IF(B56="",TRUE,IF(B56="-",TRUE,FALSE))</formula>
    </cfRule>
  </conditionalFormatting>
  <conditionalFormatting sqref="B57">
    <cfRule type="expression" dxfId="908" priority="1248">
      <formula>IF(B57="",TRUE,IF(B57="-",TRUE,FALSE))</formula>
    </cfRule>
  </conditionalFormatting>
  <conditionalFormatting sqref="B58">
    <cfRule type="expression" dxfId="907" priority="1247">
      <formula>IF(B58="",TRUE,IF(B58="-",TRUE,FALSE))</formula>
    </cfRule>
  </conditionalFormatting>
  <conditionalFormatting sqref="B59">
    <cfRule type="expression" dxfId="906" priority="1246">
      <formula>IF(B59="",TRUE,IF(B59="-",TRUE,FALSE))</formula>
    </cfRule>
  </conditionalFormatting>
  <conditionalFormatting sqref="B60">
    <cfRule type="expression" dxfId="905" priority="1245">
      <formula>IF(B60="",TRUE,IF(B60="-",TRUE,FALSE))</formula>
    </cfRule>
  </conditionalFormatting>
  <conditionalFormatting sqref="B61">
    <cfRule type="expression" dxfId="904" priority="1244">
      <formula>IF(B61="",TRUE,IF(B61="-",TRUE,FALSE))</formula>
    </cfRule>
  </conditionalFormatting>
  <conditionalFormatting sqref="B62">
    <cfRule type="expression" dxfId="903" priority="1243">
      <formula>IF(B62="",TRUE,IF(B62="-",TRUE,FALSE))</formula>
    </cfRule>
  </conditionalFormatting>
  <conditionalFormatting sqref="B63">
    <cfRule type="expression" dxfId="902" priority="1242">
      <formula>IF(B63="",TRUE,IF(B63="-",TRUE,FALSE))</formula>
    </cfRule>
  </conditionalFormatting>
  <conditionalFormatting sqref="B64">
    <cfRule type="expression" dxfId="901" priority="1241">
      <formula>IF(B64="",TRUE,IF(B64="-",TRUE,FALSE))</formula>
    </cfRule>
  </conditionalFormatting>
  <conditionalFormatting sqref="B65">
    <cfRule type="expression" dxfId="900" priority="1240">
      <formula>IF(B65="",TRUE,IF(B65="-",TRUE,FALSE))</formula>
    </cfRule>
  </conditionalFormatting>
  <conditionalFormatting sqref="B66">
    <cfRule type="expression" dxfId="899" priority="1239">
      <formula>IF(B66="",TRUE,IF(B66="-",TRUE,FALSE))</formula>
    </cfRule>
  </conditionalFormatting>
  <conditionalFormatting sqref="C58">
    <cfRule type="expression" dxfId="898" priority="1218">
      <formula>IF(C58="",TRUE,IF(C58="-",TRUE,FALSE))</formula>
    </cfRule>
  </conditionalFormatting>
  <conditionalFormatting sqref="C59">
    <cfRule type="expression" dxfId="897" priority="1217">
      <formula>IF(C59="",TRUE,IF(C59="-",TRUE,FALSE))</formula>
    </cfRule>
  </conditionalFormatting>
  <conditionalFormatting sqref="C60">
    <cfRule type="expression" dxfId="896" priority="1216">
      <formula>IF(C60="",TRUE,IF(C60="-",TRUE,FALSE))</formula>
    </cfRule>
  </conditionalFormatting>
  <conditionalFormatting sqref="C61">
    <cfRule type="expression" dxfId="895" priority="1215">
      <formula>IF(C61="",TRUE,IF(C61="-",TRUE,FALSE))</formula>
    </cfRule>
  </conditionalFormatting>
  <conditionalFormatting sqref="C62">
    <cfRule type="expression" dxfId="894" priority="1214">
      <formula>IF(C62="",TRUE,IF(C62="-",TRUE,FALSE))</formula>
    </cfRule>
  </conditionalFormatting>
  <conditionalFormatting sqref="C63">
    <cfRule type="expression" dxfId="893" priority="1213">
      <formula>IF(C63="",TRUE,IF(C63="-",TRUE,FALSE))</formula>
    </cfRule>
  </conditionalFormatting>
  <conditionalFormatting sqref="C64">
    <cfRule type="expression" dxfId="892" priority="1212">
      <formula>IF(C64="",TRUE,IF(C64="-",TRUE,FALSE))</formula>
    </cfRule>
  </conditionalFormatting>
  <conditionalFormatting sqref="C65">
    <cfRule type="expression" dxfId="891" priority="1211">
      <formula>IF(C65="",TRUE,IF(C65="-",TRUE,FALSE))</formula>
    </cfRule>
  </conditionalFormatting>
  <conditionalFormatting sqref="C66">
    <cfRule type="expression" dxfId="890" priority="1210">
      <formula>IF(C66="",TRUE,IF(C66="-",TRUE,FALSE))</formula>
    </cfRule>
  </conditionalFormatting>
  <conditionalFormatting sqref="C67">
    <cfRule type="expression" dxfId="889" priority="1209">
      <formula>IF(C67="",TRUE,IF(C67="-",TRUE,FALSE))</formula>
    </cfRule>
  </conditionalFormatting>
  <conditionalFormatting sqref="C68">
    <cfRule type="expression" dxfId="888" priority="1208">
      <formula>IF(C68="",TRUE,IF(C68="-",TRUE,FALSE))</formula>
    </cfRule>
  </conditionalFormatting>
  <conditionalFormatting sqref="C69">
    <cfRule type="expression" dxfId="887" priority="1207">
      <formula>IF(C69="",TRUE,IF(C69="-",TRUE,FALSE))</formula>
    </cfRule>
  </conditionalFormatting>
  <conditionalFormatting sqref="C70">
    <cfRule type="expression" dxfId="886" priority="1206">
      <formula>IF(C70="",TRUE,IF(C70="-",TRUE,FALSE))</formula>
    </cfRule>
  </conditionalFormatting>
  <conditionalFormatting sqref="C71">
    <cfRule type="expression" dxfId="885" priority="1205">
      <formula>IF(C71="",TRUE,IF(C71="-",TRUE,FALSE))</formula>
    </cfRule>
  </conditionalFormatting>
  <conditionalFormatting sqref="C72">
    <cfRule type="expression" dxfId="884" priority="1204">
      <formula>IF(C72="",TRUE,IF(C72="-",TRUE,FALSE))</formula>
    </cfRule>
  </conditionalFormatting>
  <conditionalFormatting sqref="C73">
    <cfRule type="expression" dxfId="883" priority="1203">
      <formula>IF(C73="",TRUE,IF(C73="-",TRUE,FALSE))</formula>
    </cfRule>
  </conditionalFormatting>
  <conditionalFormatting sqref="C74">
    <cfRule type="expression" dxfId="882" priority="1202">
      <formula>IF(C74="",TRUE,IF(C74="-",TRUE,FALSE))</formula>
    </cfRule>
  </conditionalFormatting>
  <conditionalFormatting sqref="C75">
    <cfRule type="expression" dxfId="881" priority="1201">
      <formula>IF(C75="",TRUE,IF(C75="-",TRUE,FALSE))</formula>
    </cfRule>
  </conditionalFormatting>
  <conditionalFormatting sqref="C76">
    <cfRule type="expression" dxfId="880" priority="1200">
      <formula>IF(C76="",TRUE,IF(C76="-",TRUE,FALSE))</formula>
    </cfRule>
  </conditionalFormatting>
  <conditionalFormatting sqref="C77">
    <cfRule type="expression" dxfId="879" priority="1199">
      <formula>IF(C77="",TRUE,IF(C77="-",TRUE,FALSE))</formula>
    </cfRule>
  </conditionalFormatting>
  <conditionalFormatting sqref="D49">
    <cfRule type="expression" dxfId="878" priority="1198">
      <formula>IF(D49="",TRUE,IF(D49="-",TRUE,FALSE))</formula>
    </cfRule>
  </conditionalFormatting>
  <conditionalFormatting sqref="D50">
    <cfRule type="expression" dxfId="877" priority="1197">
      <formula>IF(D50="",TRUE,IF(D50="-",TRUE,FALSE))</formula>
    </cfRule>
  </conditionalFormatting>
  <conditionalFormatting sqref="D51">
    <cfRule type="expression" dxfId="876" priority="1196">
      <formula>IF(D51="",TRUE,IF(D51="-",TRUE,FALSE))</formula>
    </cfRule>
  </conditionalFormatting>
  <conditionalFormatting sqref="D52">
    <cfRule type="expression" dxfId="875" priority="1195">
      <formula>IF(D52="",TRUE,IF(D52="-",TRUE,FALSE))</formula>
    </cfRule>
  </conditionalFormatting>
  <conditionalFormatting sqref="D53">
    <cfRule type="expression" dxfId="874" priority="1194">
      <formula>IF(D53="",TRUE,IF(D53="-",TRUE,FALSE))</formula>
    </cfRule>
  </conditionalFormatting>
  <conditionalFormatting sqref="D54">
    <cfRule type="expression" dxfId="873" priority="1193">
      <formula>IF(D54="",TRUE,IF(D54="-",TRUE,FALSE))</formula>
    </cfRule>
  </conditionalFormatting>
  <conditionalFormatting sqref="D55">
    <cfRule type="expression" dxfId="872" priority="1192">
      <formula>IF(D55="",TRUE,IF(D55="-",TRUE,FALSE))</formula>
    </cfRule>
  </conditionalFormatting>
  <conditionalFormatting sqref="D56">
    <cfRule type="expression" dxfId="871" priority="1191">
      <formula>IF(D56="",TRUE,IF(D56="-",TRUE,FALSE))</formula>
    </cfRule>
  </conditionalFormatting>
  <conditionalFormatting sqref="D57">
    <cfRule type="expression" dxfId="870" priority="1190">
      <formula>IF(D57="",TRUE,IF(D57="-",TRUE,FALSE))</formula>
    </cfRule>
  </conditionalFormatting>
  <conditionalFormatting sqref="D58">
    <cfRule type="expression" dxfId="869" priority="1189">
      <formula>IF(D58="",TRUE,IF(D58="-",TRUE,FALSE))</formula>
    </cfRule>
  </conditionalFormatting>
  <conditionalFormatting sqref="D59">
    <cfRule type="expression" dxfId="868" priority="1188">
      <formula>IF(D59="",TRUE,IF(D59="-",TRUE,FALSE))</formula>
    </cfRule>
  </conditionalFormatting>
  <conditionalFormatting sqref="D60">
    <cfRule type="expression" dxfId="867" priority="1187">
      <formula>IF(D60="",TRUE,IF(D60="-",TRUE,FALSE))</formula>
    </cfRule>
  </conditionalFormatting>
  <conditionalFormatting sqref="D61">
    <cfRule type="expression" dxfId="866" priority="1186">
      <formula>IF(D61="",TRUE,IF(D61="-",TRUE,FALSE))</formula>
    </cfRule>
  </conditionalFormatting>
  <conditionalFormatting sqref="D62">
    <cfRule type="expression" dxfId="865" priority="1185">
      <formula>IF(D62="",TRUE,IF(D62="-",TRUE,FALSE))</formula>
    </cfRule>
  </conditionalFormatting>
  <conditionalFormatting sqref="D63">
    <cfRule type="expression" dxfId="864" priority="1184">
      <formula>IF(D63="",TRUE,IF(D63="-",TRUE,FALSE))</formula>
    </cfRule>
  </conditionalFormatting>
  <conditionalFormatting sqref="D64">
    <cfRule type="expression" dxfId="863" priority="1183">
      <formula>IF(D64="",TRUE,IF(D64="-",TRUE,FALSE))</formula>
    </cfRule>
  </conditionalFormatting>
  <conditionalFormatting sqref="D65">
    <cfRule type="expression" dxfId="862" priority="1182">
      <formula>IF(D65="",TRUE,IF(D65="-",TRUE,FALSE))</formula>
    </cfRule>
  </conditionalFormatting>
  <conditionalFormatting sqref="D66">
    <cfRule type="expression" dxfId="861" priority="1181">
      <formula>IF(D66="",TRUE,IF(D66="-",TRUE,FALSE))</formula>
    </cfRule>
  </conditionalFormatting>
  <conditionalFormatting sqref="D67">
    <cfRule type="expression" dxfId="860" priority="1180">
      <formula>IF(D67="",TRUE,IF(D67="-",TRUE,FALSE))</formula>
    </cfRule>
  </conditionalFormatting>
  <conditionalFormatting sqref="D68">
    <cfRule type="expression" dxfId="859" priority="1179">
      <formula>IF(D68="",TRUE,IF(D68="-",TRUE,FALSE))</formula>
    </cfRule>
  </conditionalFormatting>
  <conditionalFormatting sqref="D69">
    <cfRule type="expression" dxfId="858" priority="1178">
      <formula>IF(D69="",TRUE,IF(D69="-",TRUE,FALSE))</formula>
    </cfRule>
  </conditionalFormatting>
  <conditionalFormatting sqref="D70">
    <cfRule type="expression" dxfId="857" priority="1177">
      <formula>IF(D70="",TRUE,IF(D70="-",TRUE,FALSE))</formula>
    </cfRule>
  </conditionalFormatting>
  <conditionalFormatting sqref="D71">
    <cfRule type="expression" dxfId="856" priority="1176">
      <formula>IF(D71="",TRUE,IF(D71="-",TRUE,FALSE))</formula>
    </cfRule>
  </conditionalFormatting>
  <conditionalFormatting sqref="D72">
    <cfRule type="expression" dxfId="855" priority="1175">
      <formula>IF(D72="",TRUE,IF(D72="-",TRUE,FALSE))</formula>
    </cfRule>
  </conditionalFormatting>
  <conditionalFormatting sqref="D73">
    <cfRule type="expression" dxfId="854" priority="1174">
      <formula>IF(D73="",TRUE,IF(D73="-",TRUE,FALSE))</formula>
    </cfRule>
  </conditionalFormatting>
  <conditionalFormatting sqref="D74">
    <cfRule type="expression" dxfId="853" priority="1173">
      <formula>IF(D74="",TRUE,IF(D74="-",TRUE,FALSE))</formula>
    </cfRule>
  </conditionalFormatting>
  <conditionalFormatting sqref="D75">
    <cfRule type="expression" dxfId="852" priority="1172">
      <formula>IF(D75="",TRUE,IF(D75="-",TRUE,FALSE))</formula>
    </cfRule>
  </conditionalFormatting>
  <conditionalFormatting sqref="D76">
    <cfRule type="expression" dxfId="851" priority="1171">
      <formula>IF(D76="",TRUE,IF(D76="-",TRUE,FALSE))</formula>
    </cfRule>
  </conditionalFormatting>
  <conditionalFormatting sqref="D77">
    <cfRule type="expression" dxfId="850" priority="1170">
      <formula>IF(D77="",TRUE,IF(D77="-",TRUE,FALSE))</formula>
    </cfRule>
  </conditionalFormatting>
  <conditionalFormatting sqref="E49">
    <cfRule type="expression" dxfId="849" priority="1169">
      <formula>IF(E49="",TRUE,IF(E49="-",TRUE,FALSE))</formula>
    </cfRule>
  </conditionalFormatting>
  <conditionalFormatting sqref="G75">
    <cfRule type="expression" dxfId="848" priority="1086">
      <formula>IF(G75="",TRUE,IF(G75="-",TRUE,FALSE))</formula>
    </cfRule>
  </conditionalFormatting>
  <conditionalFormatting sqref="F55">
    <cfRule type="expression" dxfId="847" priority="1134">
      <formula>IF(F55="",TRUE,IF(F55="-",TRUE,FALSE))</formula>
    </cfRule>
  </conditionalFormatting>
  <conditionalFormatting sqref="I65">
    <cfRule type="expression" dxfId="846" priority="1039">
      <formula>IF(I65="",TRUE,IF(I65="-",TRUE,FALSE))</formula>
    </cfRule>
  </conditionalFormatting>
  <conditionalFormatting sqref="I66">
    <cfRule type="expression" dxfId="845" priority="1038">
      <formula>IF(I66="",TRUE,IF(I66="-",TRUE,FALSE))</formula>
    </cfRule>
  </conditionalFormatting>
  <conditionalFormatting sqref="I75">
    <cfRule type="expression" dxfId="844" priority="1029">
      <formula>IF(I75="",TRUE,IF(I75="-",TRUE,FALSE))</formula>
    </cfRule>
  </conditionalFormatting>
  <conditionalFormatting sqref="J64">
    <cfRule type="expression" dxfId="843" priority="1011">
      <formula>IF(J64="",TRUE,IF(J64="-",TRUE,FALSE))</formula>
    </cfRule>
  </conditionalFormatting>
  <conditionalFormatting sqref="J65">
    <cfRule type="expression" dxfId="842" priority="1010">
      <formula>IF(J65="",TRUE,IF(J65="-",TRUE,FALSE))</formula>
    </cfRule>
  </conditionalFormatting>
  <conditionalFormatting sqref="J71">
    <cfRule type="expression" dxfId="841" priority="1004">
      <formula>IF(J71="",TRUE,IF(J71="-",TRUE,FALSE))</formula>
    </cfRule>
  </conditionalFormatting>
  <conditionalFormatting sqref="M59">
    <cfRule type="expression" dxfId="840" priority="929">
      <formula>IF(M59="",TRUE,IF(M59="-",TRUE,FALSE))</formula>
    </cfRule>
  </conditionalFormatting>
  <conditionalFormatting sqref="L76">
    <cfRule type="expression" dxfId="839" priority="942">
      <formula>IF(L76="",TRUE,IF(L76="-",TRUE,FALSE))</formula>
    </cfRule>
  </conditionalFormatting>
  <conditionalFormatting sqref="L77">
    <cfRule type="expression" dxfId="838" priority="941">
      <formula>IF(L77="",TRUE,IF(L77="-",TRUE,FALSE))</formula>
    </cfRule>
  </conditionalFormatting>
  <conditionalFormatting sqref="M48">
    <cfRule type="expression" dxfId="837" priority="940">
      <formula>IF(M48="",TRUE,IF(M48="-",TRUE,FALSE))</formula>
    </cfRule>
  </conditionalFormatting>
  <conditionalFormatting sqref="M49">
    <cfRule type="expression" dxfId="836" priority="939">
      <formula>IF(M49="",TRUE,IF(M49="-",TRUE,FALSE))</formula>
    </cfRule>
  </conditionalFormatting>
  <conditionalFormatting sqref="M50">
    <cfRule type="expression" dxfId="835" priority="938">
      <formula>IF(M50="",TRUE,IF(M50="-",TRUE,FALSE))</formula>
    </cfRule>
  </conditionalFormatting>
  <conditionalFormatting sqref="M51">
    <cfRule type="expression" dxfId="834" priority="937">
      <formula>IF(M51="",TRUE,IF(M51="-",TRUE,FALSE))</formula>
    </cfRule>
  </conditionalFormatting>
  <conditionalFormatting sqref="M52">
    <cfRule type="expression" dxfId="833" priority="936">
      <formula>IF(M52="",TRUE,IF(M52="-",TRUE,FALSE))</formula>
    </cfRule>
  </conditionalFormatting>
  <conditionalFormatting sqref="M53">
    <cfRule type="expression" dxfId="832" priority="935">
      <formula>IF(M53="",TRUE,IF(M53="-",TRUE,FALSE))</formula>
    </cfRule>
  </conditionalFormatting>
  <conditionalFormatting sqref="M54">
    <cfRule type="expression" dxfId="831" priority="934">
      <formula>IF(M54="",TRUE,IF(M54="-",TRUE,FALSE))</formula>
    </cfRule>
  </conditionalFormatting>
  <conditionalFormatting sqref="M55">
    <cfRule type="expression" dxfId="830" priority="933">
      <formula>IF(M55="",TRUE,IF(M55="-",TRUE,FALSE))</formula>
    </cfRule>
  </conditionalFormatting>
  <conditionalFormatting sqref="M56">
    <cfRule type="expression" dxfId="829" priority="932">
      <formula>IF(M56="",TRUE,IF(M56="-",TRUE,FALSE))</formula>
    </cfRule>
  </conditionalFormatting>
  <conditionalFormatting sqref="M57">
    <cfRule type="expression" dxfId="828" priority="931">
      <formula>IF(M57="",TRUE,IF(M57="-",TRUE,FALSE))</formula>
    </cfRule>
  </conditionalFormatting>
  <conditionalFormatting sqref="N57">
    <cfRule type="expression" dxfId="827" priority="890">
      <formula>IF(N57="",TRUE,IF(N57="-",TRUE,FALSE))</formula>
    </cfRule>
  </conditionalFormatting>
  <conditionalFormatting sqref="M58">
    <cfRule type="expression" dxfId="826" priority="930">
      <formula>IF(M58="",TRUE,IF(M58="-",TRUE,FALSE))</formula>
    </cfRule>
  </conditionalFormatting>
  <conditionalFormatting sqref="M60">
    <cfRule type="expression" dxfId="825" priority="928">
      <formula>IF(M60="",TRUE,IF(M60="-",TRUE,FALSE))</formula>
    </cfRule>
  </conditionalFormatting>
  <conditionalFormatting sqref="M61">
    <cfRule type="expression" dxfId="824" priority="927">
      <formula>IF(M61="",TRUE,IF(M61="-",TRUE,FALSE))</formula>
    </cfRule>
  </conditionalFormatting>
  <conditionalFormatting sqref="M62">
    <cfRule type="expression" dxfId="823" priority="926">
      <formula>IF(M62="",TRUE,IF(M62="-",TRUE,FALSE))</formula>
    </cfRule>
  </conditionalFormatting>
  <conditionalFormatting sqref="M63">
    <cfRule type="expression" dxfId="822" priority="925">
      <formula>IF(M63="",TRUE,IF(M63="-",TRUE,FALSE))</formula>
    </cfRule>
  </conditionalFormatting>
  <conditionalFormatting sqref="M64">
    <cfRule type="expression" dxfId="821" priority="924">
      <formula>IF(M64="",TRUE,IF(M64="-",TRUE,FALSE))</formula>
    </cfRule>
  </conditionalFormatting>
  <conditionalFormatting sqref="N77">
    <cfRule type="expression" dxfId="820" priority="910">
      <formula>IF(N77="",TRUE,IF(N77="-",TRUE,FALSE))</formula>
    </cfRule>
  </conditionalFormatting>
  <conditionalFormatting sqref="M65">
    <cfRule type="expression" dxfId="819" priority="923">
      <formula>IF(M65="",TRUE,IF(M65="-",TRUE,FALSE))</formula>
    </cfRule>
  </conditionalFormatting>
  <conditionalFormatting sqref="M66">
    <cfRule type="expression" dxfId="818" priority="922">
      <formula>IF(M66="",TRUE,IF(M66="-",TRUE,FALSE))</formula>
    </cfRule>
  </conditionalFormatting>
  <conditionalFormatting sqref="M67">
    <cfRule type="expression" dxfId="817" priority="921">
      <formula>IF(M67="",TRUE,IF(M67="-",TRUE,FALSE))</formula>
    </cfRule>
  </conditionalFormatting>
  <conditionalFormatting sqref="M68">
    <cfRule type="expression" dxfId="816" priority="920">
      <formula>IF(M68="",TRUE,IF(M68="-",TRUE,FALSE))</formula>
    </cfRule>
  </conditionalFormatting>
  <conditionalFormatting sqref="M69">
    <cfRule type="expression" dxfId="815" priority="919">
      <formula>IF(M69="",TRUE,IF(M69="-",TRUE,FALSE))</formula>
    </cfRule>
  </conditionalFormatting>
  <conditionalFormatting sqref="M70">
    <cfRule type="expression" dxfId="814" priority="918">
      <formula>IF(M70="",TRUE,IF(M70="-",TRUE,FALSE))</formula>
    </cfRule>
  </conditionalFormatting>
  <conditionalFormatting sqref="M71">
    <cfRule type="expression" dxfId="813" priority="917">
      <formula>IF(M71="",TRUE,IF(M71="-",TRUE,FALSE))</formula>
    </cfRule>
  </conditionalFormatting>
  <conditionalFormatting sqref="M72">
    <cfRule type="expression" dxfId="812" priority="916">
      <formula>IF(M72="",TRUE,IF(M72="-",TRUE,FALSE))</formula>
    </cfRule>
  </conditionalFormatting>
  <conditionalFormatting sqref="M73">
    <cfRule type="expression" dxfId="811" priority="915">
      <formula>IF(M73="",TRUE,IF(M73="-",TRUE,FALSE))</formula>
    </cfRule>
  </conditionalFormatting>
  <conditionalFormatting sqref="M74">
    <cfRule type="expression" dxfId="810" priority="914">
      <formula>IF(M74="",TRUE,IF(M74="-",TRUE,FALSE))</formula>
    </cfRule>
  </conditionalFormatting>
  <conditionalFormatting sqref="M75">
    <cfRule type="expression" dxfId="809" priority="913">
      <formula>IF(M75="",TRUE,IF(M75="-",TRUE,FALSE))</formula>
    </cfRule>
  </conditionalFormatting>
  <conditionalFormatting sqref="M76">
    <cfRule type="expression" dxfId="808" priority="912">
      <formula>IF(M76="",TRUE,IF(M76="-",TRUE,FALSE))</formula>
    </cfRule>
  </conditionalFormatting>
  <conditionalFormatting sqref="M77">
    <cfRule type="expression" dxfId="807" priority="911">
      <formula>IF(M77="",TRUE,IF(M77="-",TRUE,FALSE))</formula>
    </cfRule>
  </conditionalFormatting>
  <conditionalFormatting sqref="N76">
    <cfRule type="expression" dxfId="806" priority="909">
      <formula>IF(N76="",TRUE,IF(N76="-",TRUE,FALSE))</formula>
    </cfRule>
  </conditionalFormatting>
  <conditionalFormatting sqref="N75">
    <cfRule type="expression" dxfId="805" priority="908">
      <formula>IF(N75="",TRUE,IF(N75="-",TRUE,FALSE))</formula>
    </cfRule>
  </conditionalFormatting>
  <conditionalFormatting sqref="N74">
    <cfRule type="expression" dxfId="804" priority="907">
      <formula>IF(N74="",TRUE,IF(N74="-",TRUE,FALSE))</formula>
    </cfRule>
  </conditionalFormatting>
  <conditionalFormatting sqref="N73">
    <cfRule type="expression" dxfId="803" priority="906">
      <formula>IF(N73="",TRUE,IF(N73="-",TRUE,FALSE))</formula>
    </cfRule>
  </conditionalFormatting>
  <conditionalFormatting sqref="N72">
    <cfRule type="expression" dxfId="802" priority="905">
      <formula>IF(N72="",TRUE,IF(N72="-",TRUE,FALSE))</formula>
    </cfRule>
  </conditionalFormatting>
  <conditionalFormatting sqref="N71">
    <cfRule type="expression" dxfId="801" priority="904">
      <formula>IF(N71="",TRUE,IF(N71="-",TRUE,FALSE))</formula>
    </cfRule>
  </conditionalFormatting>
  <conditionalFormatting sqref="N70">
    <cfRule type="expression" dxfId="800" priority="903">
      <formula>IF(N70="",TRUE,IF(N70="-",TRUE,FALSE))</formula>
    </cfRule>
  </conditionalFormatting>
  <conditionalFormatting sqref="N69">
    <cfRule type="expression" dxfId="799" priority="902">
      <formula>IF(N69="",TRUE,IF(N69="-",TRUE,FALSE))</formula>
    </cfRule>
  </conditionalFormatting>
  <conditionalFormatting sqref="N68">
    <cfRule type="expression" dxfId="798" priority="901">
      <formula>IF(N68="",TRUE,IF(N68="-",TRUE,FALSE))</formula>
    </cfRule>
  </conditionalFormatting>
  <conditionalFormatting sqref="N67">
    <cfRule type="expression" dxfId="797" priority="900">
      <formula>IF(N67="",TRUE,IF(N67="-",TRUE,FALSE))</formula>
    </cfRule>
  </conditionalFormatting>
  <conditionalFormatting sqref="N66">
    <cfRule type="expression" dxfId="796" priority="899">
      <formula>IF(N66="",TRUE,IF(N66="-",TRUE,FALSE))</formula>
    </cfRule>
  </conditionalFormatting>
  <conditionalFormatting sqref="N65">
    <cfRule type="expression" dxfId="795" priority="898">
      <formula>IF(N65="",TRUE,IF(N65="-",TRUE,FALSE))</formula>
    </cfRule>
  </conditionalFormatting>
  <conditionalFormatting sqref="N64">
    <cfRule type="expression" dxfId="794" priority="897">
      <formula>IF(N64="",TRUE,IF(N64="-",TRUE,FALSE))</formula>
    </cfRule>
  </conditionalFormatting>
  <conditionalFormatting sqref="N63">
    <cfRule type="expression" dxfId="793" priority="896">
      <formula>IF(N63="",TRUE,IF(N63="-",TRUE,FALSE))</formula>
    </cfRule>
  </conditionalFormatting>
  <conditionalFormatting sqref="N62">
    <cfRule type="expression" dxfId="792" priority="895">
      <formula>IF(N62="",TRUE,IF(N62="-",TRUE,FALSE))</formula>
    </cfRule>
  </conditionalFormatting>
  <conditionalFormatting sqref="N61">
    <cfRule type="expression" dxfId="791" priority="894">
      <formula>IF(N61="",TRUE,IF(N61="-",TRUE,FALSE))</formula>
    </cfRule>
  </conditionalFormatting>
  <conditionalFormatting sqref="N60">
    <cfRule type="expression" dxfId="790" priority="893">
      <formula>IF(N60="",TRUE,IF(N60="-",TRUE,FALSE))</formula>
    </cfRule>
  </conditionalFormatting>
  <conditionalFormatting sqref="N59">
    <cfRule type="expression" dxfId="789" priority="892">
      <formula>IF(N59="",TRUE,IF(N59="-",TRUE,FALSE))</formula>
    </cfRule>
  </conditionalFormatting>
  <conditionalFormatting sqref="N58">
    <cfRule type="expression" dxfId="788" priority="891">
      <formula>IF(N58="",TRUE,IF(N58="-",TRUE,FALSE))</formula>
    </cfRule>
  </conditionalFormatting>
  <conditionalFormatting sqref="N56">
    <cfRule type="expression" dxfId="787" priority="889">
      <formula>IF(N56="",TRUE,IF(N56="-",TRUE,FALSE))</formula>
    </cfRule>
  </conditionalFormatting>
  <conditionalFormatting sqref="N55">
    <cfRule type="expression" dxfId="786" priority="888">
      <formula>IF(N55="",TRUE,IF(N55="-",TRUE,FALSE))</formula>
    </cfRule>
  </conditionalFormatting>
  <conditionalFormatting sqref="N54">
    <cfRule type="expression" dxfId="785" priority="887">
      <formula>IF(N54="",TRUE,IF(N54="-",TRUE,FALSE))</formula>
    </cfRule>
  </conditionalFormatting>
  <conditionalFormatting sqref="N53">
    <cfRule type="expression" dxfId="784" priority="886">
      <formula>IF(N53="",TRUE,IF(N53="-",TRUE,FALSE))</formula>
    </cfRule>
  </conditionalFormatting>
  <conditionalFormatting sqref="N52">
    <cfRule type="expression" dxfId="783" priority="885">
      <formula>IF(N52="",TRUE,IF(N52="-",TRUE,FALSE))</formula>
    </cfRule>
  </conditionalFormatting>
  <conditionalFormatting sqref="R59">
    <cfRule type="expression" dxfId="782" priority="784">
      <formula>IF(R59="",TRUE,IF(R59="-",TRUE,FALSE))</formula>
    </cfRule>
  </conditionalFormatting>
  <conditionalFormatting sqref="R66">
    <cfRule type="expression" dxfId="781" priority="777">
      <formula>IF(R66="",TRUE,IF(R66="-",TRUE,FALSE))</formula>
    </cfRule>
  </conditionalFormatting>
  <conditionalFormatting sqref="R67">
    <cfRule type="expression" dxfId="780" priority="776">
      <formula>IF(R67="",TRUE,IF(R67="-",TRUE,FALSE))</formula>
    </cfRule>
  </conditionalFormatting>
  <conditionalFormatting sqref="R68">
    <cfRule type="expression" dxfId="779" priority="775">
      <formula>IF(R68="",TRUE,IF(R68="-",TRUE,FALSE))</formula>
    </cfRule>
  </conditionalFormatting>
  <conditionalFormatting sqref="R74">
    <cfRule type="expression" dxfId="778" priority="769">
      <formula>IF(R74="",TRUE,IF(R74="-",TRUE,FALSE))</formula>
    </cfRule>
  </conditionalFormatting>
  <conditionalFormatting sqref="R77">
    <cfRule type="expression" dxfId="777" priority="766">
      <formula>IF(R77="",TRUE,IF(R77="-",TRUE,FALSE))</formula>
    </cfRule>
  </conditionalFormatting>
  <conditionalFormatting sqref="S77">
    <cfRule type="expression" dxfId="776" priority="765">
      <formula>IF(S77="",TRUE,IF(S77="-",TRUE,FALSE))</formula>
    </cfRule>
  </conditionalFormatting>
  <conditionalFormatting sqref="S75">
    <cfRule type="expression" dxfId="775" priority="763">
      <formula>IF(S75="",TRUE,IF(S75="-",TRUE,FALSE))</formula>
    </cfRule>
  </conditionalFormatting>
  <conditionalFormatting sqref="S67">
    <cfRule type="expression" dxfId="774" priority="755">
      <formula>IF(S67="",TRUE,IF(S67="-",TRUE,FALSE))</formula>
    </cfRule>
  </conditionalFormatting>
  <conditionalFormatting sqref="S65">
    <cfRule type="expression" dxfId="773" priority="753">
      <formula>IF(S65="",TRUE,IF(S65="-",TRUE,FALSE))</formula>
    </cfRule>
  </conditionalFormatting>
  <conditionalFormatting sqref="S60">
    <cfRule type="expression" dxfId="772" priority="748">
      <formula>IF(S60="",TRUE,IF(S60="-",TRUE,FALSE))</formula>
    </cfRule>
  </conditionalFormatting>
  <conditionalFormatting sqref="S57">
    <cfRule type="expression" dxfId="771" priority="745">
      <formula>IF(S57="",TRUE,IF(S57="-",TRUE,FALSE))</formula>
    </cfRule>
  </conditionalFormatting>
  <conditionalFormatting sqref="S56">
    <cfRule type="expression" dxfId="770" priority="744">
      <formula>IF(S56="",TRUE,IF(S56="-",TRUE,FALSE))</formula>
    </cfRule>
  </conditionalFormatting>
  <conditionalFormatting sqref="T50">
    <cfRule type="expression" dxfId="769" priority="734">
      <formula>IF(T50="",TRUE,IF(T50="-",TRUE,FALSE))</formula>
    </cfRule>
  </conditionalFormatting>
  <conditionalFormatting sqref="T51">
    <cfRule type="expression" dxfId="768" priority="733">
      <formula>IF(T51="",TRUE,IF(T51="-",TRUE,FALSE))</formula>
    </cfRule>
  </conditionalFormatting>
  <conditionalFormatting sqref="T57">
    <cfRule type="expression" dxfId="767" priority="727">
      <formula>IF(T57="",TRUE,IF(T57="-",TRUE,FALSE))</formula>
    </cfRule>
  </conditionalFormatting>
  <conditionalFormatting sqref="T58">
    <cfRule type="expression" dxfId="766" priority="726">
      <formula>IF(T58="",TRUE,IF(T58="-",TRUE,FALSE))</formula>
    </cfRule>
  </conditionalFormatting>
  <conditionalFormatting sqref="T59">
    <cfRule type="expression" dxfId="765" priority="725">
      <formula>IF(T59="",TRUE,IF(T59="-",TRUE,FALSE))</formula>
    </cfRule>
  </conditionalFormatting>
  <conditionalFormatting sqref="T73">
    <cfRule type="expression" dxfId="764" priority="711">
      <formula>IF(T73="",TRUE,IF(T73="-",TRUE,FALSE))</formula>
    </cfRule>
  </conditionalFormatting>
  <conditionalFormatting sqref="T74">
    <cfRule type="expression" dxfId="763" priority="710">
      <formula>IF(T74="",TRUE,IF(T74="-",TRUE,FALSE))</formula>
    </cfRule>
  </conditionalFormatting>
  <conditionalFormatting sqref="T75">
    <cfRule type="expression" dxfId="762" priority="709">
      <formula>IF(T75="",TRUE,IF(T75="-",TRUE,FALSE))</formula>
    </cfRule>
  </conditionalFormatting>
  <conditionalFormatting sqref="U74">
    <cfRule type="expression" dxfId="761" priority="703">
      <formula>IF(U74="",TRUE,IF(U74="-",TRUE,FALSE))</formula>
    </cfRule>
  </conditionalFormatting>
  <conditionalFormatting sqref="U73">
    <cfRule type="expression" dxfId="760" priority="702">
      <formula>IF(U73="",TRUE,IF(U73="-",TRUE,FALSE))</formula>
    </cfRule>
  </conditionalFormatting>
  <conditionalFormatting sqref="U72">
    <cfRule type="expression" dxfId="759" priority="701">
      <formula>IF(U72="",TRUE,IF(U72="-",TRUE,FALSE))</formula>
    </cfRule>
  </conditionalFormatting>
  <conditionalFormatting sqref="N51">
    <cfRule type="expression" dxfId="758" priority="884">
      <formula>IF(N51="",TRUE,IF(N51="-",TRUE,FALSE))</formula>
    </cfRule>
  </conditionalFormatting>
  <conditionalFormatting sqref="N49">
    <cfRule type="expression" dxfId="757" priority="883">
      <formula>IF(N49="",TRUE,IF(N49="-",TRUE,FALSE))</formula>
    </cfRule>
  </conditionalFormatting>
  <conditionalFormatting sqref="N48">
    <cfRule type="expression" dxfId="756" priority="882">
      <formula>IF(N48="",TRUE,IF(N48="-",TRUE,FALSE))</formula>
    </cfRule>
  </conditionalFormatting>
  <conditionalFormatting sqref="O48">
    <cfRule type="expression" dxfId="755" priority="881">
      <formula>IF(O48="",TRUE,IF(O48="-",TRUE,FALSE))</formula>
    </cfRule>
  </conditionalFormatting>
  <conditionalFormatting sqref="O49">
    <cfRule type="expression" dxfId="754" priority="880">
      <formula>IF(O49="",TRUE,IF(O49="-",TRUE,FALSE))</formula>
    </cfRule>
  </conditionalFormatting>
  <conditionalFormatting sqref="O50">
    <cfRule type="expression" dxfId="753" priority="879">
      <formula>IF(O50="",TRUE,IF(O50="-",TRUE,FALSE))</formula>
    </cfRule>
  </conditionalFormatting>
  <conditionalFormatting sqref="O52">
    <cfRule type="expression" dxfId="752" priority="878">
      <formula>IF(O52="",TRUE,IF(O52="-",TRUE,FALSE))</formula>
    </cfRule>
  </conditionalFormatting>
  <conditionalFormatting sqref="O53">
    <cfRule type="expression" dxfId="751" priority="877">
      <formula>IF(O53="",TRUE,IF(O53="-",TRUE,FALSE))</formula>
    </cfRule>
  </conditionalFormatting>
  <conditionalFormatting sqref="O54">
    <cfRule type="expression" dxfId="750" priority="876">
      <formula>IF(O54="",TRUE,IF(O54="-",TRUE,FALSE))</formula>
    </cfRule>
  </conditionalFormatting>
  <conditionalFormatting sqref="O55">
    <cfRule type="expression" dxfId="749" priority="875">
      <formula>IF(O55="",TRUE,IF(O55="-",TRUE,FALSE))</formula>
    </cfRule>
  </conditionalFormatting>
  <conditionalFormatting sqref="O56">
    <cfRule type="expression" dxfId="748" priority="874">
      <formula>IF(O56="",TRUE,IF(O56="-",TRUE,FALSE))</formula>
    </cfRule>
  </conditionalFormatting>
  <conditionalFormatting sqref="O57">
    <cfRule type="expression" dxfId="747" priority="873">
      <formula>IF(O57="",TRUE,IF(O57="-",TRUE,FALSE))</formula>
    </cfRule>
  </conditionalFormatting>
  <conditionalFormatting sqref="O58">
    <cfRule type="expression" dxfId="746" priority="872">
      <formula>IF(O58="",TRUE,IF(O58="-",TRUE,FALSE))</formula>
    </cfRule>
  </conditionalFormatting>
  <conditionalFormatting sqref="O59">
    <cfRule type="expression" dxfId="745" priority="871">
      <formula>IF(O59="",TRUE,IF(O59="-",TRUE,FALSE))</formula>
    </cfRule>
  </conditionalFormatting>
  <conditionalFormatting sqref="O60">
    <cfRule type="expression" dxfId="744" priority="870">
      <formula>IF(O60="",TRUE,IF(O60="-",TRUE,FALSE))</formula>
    </cfRule>
  </conditionalFormatting>
  <conditionalFormatting sqref="O61">
    <cfRule type="expression" dxfId="743" priority="869">
      <formula>IF(O61="",TRUE,IF(O61="-",TRUE,FALSE))</formula>
    </cfRule>
  </conditionalFormatting>
  <conditionalFormatting sqref="O62">
    <cfRule type="expression" dxfId="742" priority="868">
      <formula>IF(O62="",TRUE,IF(O62="-",TRUE,FALSE))</formula>
    </cfRule>
  </conditionalFormatting>
  <conditionalFormatting sqref="O63">
    <cfRule type="expression" dxfId="741" priority="867">
      <formula>IF(O63="",TRUE,IF(O63="-",TRUE,FALSE))</formula>
    </cfRule>
  </conditionalFormatting>
  <conditionalFormatting sqref="V53">
    <cfRule type="expression" dxfId="740" priority="672">
      <formula>IF(V53="",TRUE,IF(V53="-",TRUE,FALSE))</formula>
    </cfRule>
  </conditionalFormatting>
  <conditionalFormatting sqref="O64">
    <cfRule type="expression" dxfId="739" priority="866">
      <formula>IF(O64="",TRUE,IF(O64="-",TRUE,FALSE))</formula>
    </cfRule>
  </conditionalFormatting>
  <conditionalFormatting sqref="O65">
    <cfRule type="expression" dxfId="738" priority="865">
      <formula>IF(O65="",TRUE,IF(O65="-",TRUE,FALSE))</formula>
    </cfRule>
  </conditionalFormatting>
  <conditionalFormatting sqref="O66">
    <cfRule type="expression" dxfId="737" priority="864">
      <formula>IF(O66="",TRUE,IF(O66="-",TRUE,FALSE))</formula>
    </cfRule>
  </conditionalFormatting>
  <conditionalFormatting sqref="O67">
    <cfRule type="expression" dxfId="736" priority="863">
      <formula>IF(O67="",TRUE,IF(O67="-",TRUE,FALSE))</formula>
    </cfRule>
  </conditionalFormatting>
  <conditionalFormatting sqref="O68">
    <cfRule type="expression" dxfId="735" priority="862">
      <formula>IF(O68="",TRUE,IF(O68="-",TRUE,FALSE))</formula>
    </cfRule>
  </conditionalFormatting>
  <conditionalFormatting sqref="O69">
    <cfRule type="expression" dxfId="734" priority="861">
      <formula>IF(O69="",TRUE,IF(O69="-",TRUE,FALSE))</formula>
    </cfRule>
  </conditionalFormatting>
  <conditionalFormatting sqref="O70">
    <cfRule type="expression" dxfId="733" priority="860">
      <formula>IF(O70="",TRUE,IF(O70="-",TRUE,FALSE))</formula>
    </cfRule>
  </conditionalFormatting>
  <conditionalFormatting sqref="O71">
    <cfRule type="expression" dxfId="732" priority="859">
      <formula>IF(O71="",TRUE,IF(O71="-",TRUE,FALSE))</formula>
    </cfRule>
  </conditionalFormatting>
  <conditionalFormatting sqref="O72">
    <cfRule type="expression" dxfId="731" priority="858">
      <formula>IF(O72="",TRUE,IF(O72="-",TRUE,FALSE))</formula>
    </cfRule>
  </conditionalFormatting>
  <conditionalFormatting sqref="O73">
    <cfRule type="expression" dxfId="730" priority="857">
      <formula>IF(O73="",TRUE,IF(O73="-",TRUE,FALSE))</formula>
    </cfRule>
  </conditionalFormatting>
  <conditionalFormatting sqref="O74">
    <cfRule type="expression" dxfId="729" priority="856">
      <formula>IF(O74="",TRUE,IF(O74="-",TRUE,FALSE))</formula>
    </cfRule>
  </conditionalFormatting>
  <conditionalFormatting sqref="O75">
    <cfRule type="expression" dxfId="728" priority="855">
      <formula>IF(O75="",TRUE,IF(O75="-",TRUE,FALSE))</formula>
    </cfRule>
  </conditionalFormatting>
  <conditionalFormatting sqref="O76">
    <cfRule type="expression" dxfId="727" priority="854">
      <formula>IF(O76="",TRUE,IF(O76="-",TRUE,FALSE))</formula>
    </cfRule>
  </conditionalFormatting>
  <conditionalFormatting sqref="O77">
    <cfRule type="expression" dxfId="726" priority="853">
      <formula>IF(O77="",TRUE,IF(O77="-",TRUE,FALSE))</formula>
    </cfRule>
  </conditionalFormatting>
  <conditionalFormatting sqref="P77">
    <cfRule type="expression" dxfId="725" priority="852">
      <formula>IF(P77="",TRUE,IF(P77="-",TRUE,FALSE))</formula>
    </cfRule>
  </conditionalFormatting>
  <conditionalFormatting sqref="P76">
    <cfRule type="expression" dxfId="724" priority="851">
      <formula>IF(P76="",TRUE,IF(P76="-",TRUE,FALSE))</formula>
    </cfRule>
  </conditionalFormatting>
  <conditionalFormatting sqref="P75">
    <cfRule type="expression" dxfId="723" priority="850">
      <formula>IF(P75="",TRUE,IF(P75="-",TRUE,FALSE))</formula>
    </cfRule>
  </conditionalFormatting>
  <conditionalFormatting sqref="P74">
    <cfRule type="expression" dxfId="722" priority="849">
      <formula>IF(P74="",TRUE,IF(P74="-",TRUE,FALSE))</formula>
    </cfRule>
  </conditionalFormatting>
  <conditionalFormatting sqref="P73">
    <cfRule type="expression" dxfId="721" priority="848">
      <formula>IF(P73="",TRUE,IF(P73="-",TRUE,FALSE))</formula>
    </cfRule>
  </conditionalFormatting>
  <conditionalFormatting sqref="P72">
    <cfRule type="expression" dxfId="720" priority="847">
      <formula>IF(P72="",TRUE,IF(P72="-",TRUE,FALSE))</formula>
    </cfRule>
  </conditionalFormatting>
  <conditionalFormatting sqref="P71">
    <cfRule type="expression" dxfId="719" priority="846">
      <formula>IF(P71="",TRUE,IF(P71="-",TRUE,FALSE))</formula>
    </cfRule>
  </conditionalFormatting>
  <conditionalFormatting sqref="P70">
    <cfRule type="expression" dxfId="718" priority="845">
      <formula>IF(P70="",TRUE,IF(P70="-",TRUE,FALSE))</formula>
    </cfRule>
  </conditionalFormatting>
  <conditionalFormatting sqref="P69">
    <cfRule type="expression" dxfId="717" priority="844">
      <formula>IF(P69="",TRUE,IF(P69="-",TRUE,FALSE))</formula>
    </cfRule>
  </conditionalFormatting>
  <conditionalFormatting sqref="P68">
    <cfRule type="expression" dxfId="716" priority="843">
      <formula>IF(P68="",TRUE,IF(P68="-",TRUE,FALSE))</formula>
    </cfRule>
  </conditionalFormatting>
  <conditionalFormatting sqref="P67">
    <cfRule type="expression" dxfId="715" priority="842">
      <formula>IF(P67="",TRUE,IF(P67="-",TRUE,FALSE))</formula>
    </cfRule>
  </conditionalFormatting>
  <conditionalFormatting sqref="P66">
    <cfRule type="expression" dxfId="714" priority="841">
      <formula>IF(P66="",TRUE,IF(P66="-",TRUE,FALSE))</formula>
    </cfRule>
  </conditionalFormatting>
  <conditionalFormatting sqref="P65">
    <cfRule type="expression" dxfId="713" priority="840">
      <formula>IF(P65="",TRUE,IF(P65="-",TRUE,FALSE))</formula>
    </cfRule>
  </conditionalFormatting>
  <conditionalFormatting sqref="P64">
    <cfRule type="expression" dxfId="712" priority="839">
      <formula>IF(P64="",TRUE,IF(P64="-",TRUE,FALSE))</formula>
    </cfRule>
  </conditionalFormatting>
  <conditionalFormatting sqref="P63">
    <cfRule type="expression" dxfId="711" priority="838">
      <formula>IF(P63="",TRUE,IF(P63="-",TRUE,FALSE))</formula>
    </cfRule>
  </conditionalFormatting>
  <conditionalFormatting sqref="P62">
    <cfRule type="expression" dxfId="710" priority="837">
      <formula>IF(P62="",TRUE,IF(P62="-",TRUE,FALSE))</formula>
    </cfRule>
  </conditionalFormatting>
  <conditionalFormatting sqref="P61">
    <cfRule type="expression" dxfId="709" priority="836">
      <formula>IF(P61="",TRUE,IF(P61="-",TRUE,FALSE))</formula>
    </cfRule>
  </conditionalFormatting>
  <conditionalFormatting sqref="P60">
    <cfRule type="expression" dxfId="708" priority="835">
      <formula>IF(P60="",TRUE,IF(P60="-",TRUE,FALSE))</formula>
    </cfRule>
  </conditionalFormatting>
  <conditionalFormatting sqref="P59">
    <cfRule type="expression" dxfId="707" priority="834">
      <formula>IF(P59="",TRUE,IF(P59="-",TRUE,FALSE))</formula>
    </cfRule>
  </conditionalFormatting>
  <conditionalFormatting sqref="P58">
    <cfRule type="expression" dxfId="706" priority="833">
      <formula>IF(P58="",TRUE,IF(P58="-",TRUE,FALSE))</formula>
    </cfRule>
  </conditionalFormatting>
  <conditionalFormatting sqref="P57">
    <cfRule type="expression" dxfId="705" priority="832">
      <formula>IF(P57="",TRUE,IF(P57="-",TRUE,FALSE))</formula>
    </cfRule>
  </conditionalFormatting>
  <conditionalFormatting sqref="P56">
    <cfRule type="expression" dxfId="704" priority="831">
      <formula>IF(P56="",TRUE,IF(P56="-",TRUE,FALSE))</formula>
    </cfRule>
  </conditionalFormatting>
  <conditionalFormatting sqref="P55">
    <cfRule type="expression" dxfId="703" priority="830">
      <formula>IF(P55="",TRUE,IF(P55="-",TRUE,FALSE))</formula>
    </cfRule>
  </conditionalFormatting>
  <conditionalFormatting sqref="P54">
    <cfRule type="expression" dxfId="702" priority="829">
      <formula>IF(P54="",TRUE,IF(P54="-",TRUE,FALSE))</formula>
    </cfRule>
  </conditionalFormatting>
  <conditionalFormatting sqref="P53">
    <cfRule type="expression" dxfId="701" priority="828">
      <formula>IF(P53="",TRUE,IF(P53="-",TRUE,FALSE))</formula>
    </cfRule>
  </conditionalFormatting>
  <conditionalFormatting sqref="P51">
    <cfRule type="expression" dxfId="700" priority="827">
      <formula>IF(P51="",TRUE,IF(P51="-",TRUE,FALSE))</formula>
    </cfRule>
  </conditionalFormatting>
  <conditionalFormatting sqref="P50">
    <cfRule type="expression" dxfId="699" priority="826">
      <formula>IF(P50="",TRUE,IF(P50="-",TRUE,FALSE))</formula>
    </cfRule>
  </conditionalFormatting>
  <conditionalFormatting sqref="P49">
    <cfRule type="expression" dxfId="698" priority="825">
      <formula>IF(P49="",TRUE,IF(P49="-",TRUE,FALSE))</formula>
    </cfRule>
  </conditionalFormatting>
  <conditionalFormatting sqref="P48">
    <cfRule type="expression" dxfId="697" priority="824">
      <formula>IF(P48="",TRUE,IF(P48="-",TRUE,FALSE))</formula>
    </cfRule>
  </conditionalFormatting>
  <conditionalFormatting sqref="Q48">
    <cfRule type="expression" dxfId="696" priority="823">
      <formula>IF(Q48="",TRUE,IF(Q48="-",TRUE,FALSE))</formula>
    </cfRule>
  </conditionalFormatting>
  <conditionalFormatting sqref="Q49">
    <cfRule type="expression" dxfId="695" priority="822">
      <formula>IF(Q49="",TRUE,IF(Q49="-",TRUE,FALSE))</formula>
    </cfRule>
  </conditionalFormatting>
  <conditionalFormatting sqref="Q50">
    <cfRule type="expression" dxfId="694" priority="821">
      <formula>IF(Q50="",TRUE,IF(Q50="-",TRUE,FALSE))</formula>
    </cfRule>
  </conditionalFormatting>
  <conditionalFormatting sqref="Q51">
    <cfRule type="expression" dxfId="693" priority="820">
      <formula>IF(Q51="",TRUE,IF(Q51="-",TRUE,FALSE))</formula>
    </cfRule>
  </conditionalFormatting>
  <conditionalFormatting sqref="Q52">
    <cfRule type="expression" dxfId="692" priority="819">
      <formula>IF(Q52="",TRUE,IF(Q52="-",TRUE,FALSE))</formula>
    </cfRule>
  </conditionalFormatting>
  <conditionalFormatting sqref="Q53">
    <cfRule type="expression" dxfId="691" priority="818">
      <formula>IF(Q53="",TRUE,IF(Q53="-",TRUE,FALSE))</formula>
    </cfRule>
  </conditionalFormatting>
  <conditionalFormatting sqref="Q54">
    <cfRule type="expression" dxfId="690" priority="817">
      <formula>IF(Q54="",TRUE,IF(Q54="-",TRUE,FALSE))</formula>
    </cfRule>
  </conditionalFormatting>
  <conditionalFormatting sqref="Q56">
    <cfRule type="expression" dxfId="689" priority="816">
      <formula>IF(Q56="",TRUE,IF(Q56="-",TRUE,FALSE))</formula>
    </cfRule>
  </conditionalFormatting>
  <conditionalFormatting sqref="Q57">
    <cfRule type="expression" dxfId="688" priority="815">
      <formula>IF(Q57="",TRUE,IF(Q57="-",TRUE,FALSE))</formula>
    </cfRule>
  </conditionalFormatting>
  <conditionalFormatting sqref="Q58">
    <cfRule type="expression" dxfId="687" priority="814">
      <formula>IF(Q58="",TRUE,IF(Q58="-",TRUE,FALSE))</formula>
    </cfRule>
  </conditionalFormatting>
  <conditionalFormatting sqref="Q59">
    <cfRule type="expression" dxfId="686" priority="813">
      <formula>IF(Q59="",TRUE,IF(Q59="-",TRUE,FALSE))</formula>
    </cfRule>
  </conditionalFormatting>
  <conditionalFormatting sqref="Q60">
    <cfRule type="expression" dxfId="685" priority="812">
      <formula>IF(Q60="",TRUE,IF(Q60="-",TRUE,FALSE))</formula>
    </cfRule>
  </conditionalFormatting>
  <conditionalFormatting sqref="Q61">
    <cfRule type="expression" dxfId="684" priority="811">
      <formula>IF(Q61="",TRUE,IF(Q61="-",TRUE,FALSE))</formula>
    </cfRule>
  </conditionalFormatting>
  <conditionalFormatting sqref="Q62">
    <cfRule type="expression" dxfId="683" priority="810">
      <formula>IF(Q62="",TRUE,IF(Q62="-",TRUE,FALSE))</formula>
    </cfRule>
  </conditionalFormatting>
  <conditionalFormatting sqref="Q63">
    <cfRule type="expression" dxfId="682" priority="809">
      <formula>IF(Q63="",TRUE,IF(Q63="-",TRUE,FALSE))</formula>
    </cfRule>
  </conditionalFormatting>
  <conditionalFormatting sqref="U53">
    <cfRule type="expression" dxfId="681" priority="683">
      <formula>IF(U53="",TRUE,IF(U53="-",TRUE,FALSE))</formula>
    </cfRule>
  </conditionalFormatting>
  <conditionalFormatting sqref="Q64">
    <cfRule type="expression" dxfId="680" priority="808">
      <formula>IF(Q64="",TRUE,IF(Q64="-",TRUE,FALSE))</formula>
    </cfRule>
  </conditionalFormatting>
  <conditionalFormatting sqref="Q65">
    <cfRule type="expression" dxfId="679" priority="807">
      <formula>IF(Q65="",TRUE,IF(Q65="-",TRUE,FALSE))</formula>
    </cfRule>
  </conditionalFormatting>
  <conditionalFormatting sqref="Q66">
    <cfRule type="expression" dxfId="678" priority="806">
      <formula>IF(Q66="",TRUE,IF(Q66="-",TRUE,FALSE))</formula>
    </cfRule>
  </conditionalFormatting>
  <conditionalFormatting sqref="Q67">
    <cfRule type="expression" dxfId="677" priority="805">
      <formula>IF(Q67="",TRUE,IF(Q67="-",TRUE,FALSE))</formula>
    </cfRule>
  </conditionalFormatting>
  <conditionalFormatting sqref="Q68">
    <cfRule type="expression" dxfId="676" priority="804">
      <formula>IF(Q68="",TRUE,IF(Q68="-",TRUE,FALSE))</formula>
    </cfRule>
  </conditionalFormatting>
  <conditionalFormatting sqref="Q69">
    <cfRule type="expression" dxfId="675" priority="803">
      <formula>IF(Q69="",TRUE,IF(Q69="-",TRUE,FALSE))</formula>
    </cfRule>
  </conditionalFormatting>
  <conditionalFormatting sqref="Q70">
    <cfRule type="expression" dxfId="674" priority="802">
      <formula>IF(Q70="",TRUE,IF(Q70="-",TRUE,FALSE))</formula>
    </cfRule>
  </conditionalFormatting>
  <conditionalFormatting sqref="Q71">
    <cfRule type="expression" dxfId="673" priority="801">
      <formula>IF(Q71="",TRUE,IF(Q71="-",TRUE,FALSE))</formula>
    </cfRule>
  </conditionalFormatting>
  <conditionalFormatting sqref="Q72">
    <cfRule type="expression" dxfId="672" priority="800">
      <formula>IF(Q72="",TRUE,IF(Q72="-",TRUE,FALSE))</formula>
    </cfRule>
  </conditionalFormatting>
  <conditionalFormatting sqref="Q73">
    <cfRule type="expression" dxfId="671" priority="799">
      <formula>IF(Q73="",TRUE,IF(Q73="-",TRUE,FALSE))</formula>
    </cfRule>
  </conditionalFormatting>
  <conditionalFormatting sqref="Q74">
    <cfRule type="expression" dxfId="670" priority="798">
      <formula>IF(Q74="",TRUE,IF(Q74="-",TRUE,FALSE))</formula>
    </cfRule>
  </conditionalFormatting>
  <conditionalFormatting sqref="Q75">
    <cfRule type="expression" dxfId="669" priority="797">
      <formula>IF(Q75="",TRUE,IF(Q75="-",TRUE,FALSE))</formula>
    </cfRule>
  </conditionalFormatting>
  <conditionalFormatting sqref="Q76">
    <cfRule type="expression" dxfId="668" priority="796">
      <formula>IF(Q76="",TRUE,IF(Q76="-",TRUE,FALSE))</formula>
    </cfRule>
  </conditionalFormatting>
  <conditionalFormatting sqref="Q77">
    <cfRule type="expression" dxfId="667" priority="795">
      <formula>IF(Q77="",TRUE,IF(Q77="-",TRUE,FALSE))</formula>
    </cfRule>
  </conditionalFormatting>
  <conditionalFormatting sqref="R48">
    <cfRule type="expression" dxfId="666" priority="794">
      <formula>IF(R48="",TRUE,IF(R48="-",TRUE,FALSE))</formula>
    </cfRule>
  </conditionalFormatting>
  <conditionalFormatting sqref="R49">
    <cfRule type="expression" dxfId="665" priority="793">
      <formula>IF(R49="",TRUE,IF(R49="-",TRUE,FALSE))</formula>
    </cfRule>
  </conditionalFormatting>
  <conditionalFormatting sqref="R50">
    <cfRule type="expression" dxfId="664" priority="792">
      <formula>IF(R50="",TRUE,IF(R50="-",TRUE,FALSE))</formula>
    </cfRule>
  </conditionalFormatting>
  <conditionalFormatting sqref="R51">
    <cfRule type="expression" dxfId="663" priority="791">
      <formula>IF(R51="",TRUE,IF(R51="-",TRUE,FALSE))</formula>
    </cfRule>
  </conditionalFormatting>
  <conditionalFormatting sqref="R52">
    <cfRule type="expression" dxfId="662" priority="790">
      <formula>IF(R52="",TRUE,IF(R52="-",TRUE,FALSE))</formula>
    </cfRule>
  </conditionalFormatting>
  <conditionalFormatting sqref="R54">
    <cfRule type="expression" dxfId="661" priority="789">
      <formula>IF(R54="",TRUE,IF(R54="-",TRUE,FALSE))</formula>
    </cfRule>
  </conditionalFormatting>
  <conditionalFormatting sqref="R55">
    <cfRule type="expression" dxfId="660" priority="788">
      <formula>IF(R55="",TRUE,IF(R55="-",TRUE,FALSE))</formula>
    </cfRule>
  </conditionalFormatting>
  <conditionalFormatting sqref="R56">
    <cfRule type="expression" dxfId="659" priority="787">
      <formula>IF(R56="",TRUE,IF(R56="-",TRUE,FALSE))</formula>
    </cfRule>
  </conditionalFormatting>
  <conditionalFormatting sqref="R57">
    <cfRule type="expression" dxfId="658" priority="786">
      <formula>IF(R57="",TRUE,IF(R57="-",TRUE,FALSE))</formula>
    </cfRule>
  </conditionalFormatting>
  <conditionalFormatting sqref="R58">
    <cfRule type="expression" dxfId="657" priority="785">
      <formula>IF(R58="",TRUE,IF(R58="-",TRUE,FALSE))</formula>
    </cfRule>
  </conditionalFormatting>
  <conditionalFormatting sqref="R60">
    <cfRule type="expression" dxfId="656" priority="783">
      <formula>IF(R60="",TRUE,IF(R60="-",TRUE,FALSE))</formula>
    </cfRule>
  </conditionalFormatting>
  <conditionalFormatting sqref="R61">
    <cfRule type="expression" dxfId="655" priority="782">
      <formula>IF(R61="",TRUE,IF(R61="-",TRUE,FALSE))</formula>
    </cfRule>
  </conditionalFormatting>
  <conditionalFormatting sqref="R62">
    <cfRule type="expression" dxfId="654" priority="781">
      <formula>IF(R62="",TRUE,IF(R62="-",TRUE,FALSE))</formula>
    </cfRule>
  </conditionalFormatting>
  <conditionalFormatting sqref="R63">
    <cfRule type="expression" dxfId="653" priority="780">
      <formula>IF(R63="",TRUE,IF(R63="-",TRUE,FALSE))</formula>
    </cfRule>
  </conditionalFormatting>
  <conditionalFormatting sqref="R64">
    <cfRule type="expression" dxfId="652" priority="779">
      <formula>IF(R64="",TRUE,IF(R64="-",TRUE,FALSE))</formula>
    </cfRule>
  </conditionalFormatting>
  <conditionalFormatting sqref="R65">
    <cfRule type="expression" dxfId="651" priority="778">
      <formula>IF(R65="",TRUE,IF(R65="-",TRUE,FALSE))</formula>
    </cfRule>
  </conditionalFormatting>
  <conditionalFormatting sqref="R69">
    <cfRule type="expression" dxfId="650" priority="774">
      <formula>IF(R69="",TRUE,IF(R69="-",TRUE,FALSE))</formula>
    </cfRule>
  </conditionalFormatting>
  <conditionalFormatting sqref="R70">
    <cfRule type="expression" dxfId="649" priority="773">
      <formula>IF(R70="",TRUE,IF(R70="-",TRUE,FALSE))</formula>
    </cfRule>
  </conditionalFormatting>
  <conditionalFormatting sqref="R71">
    <cfRule type="expression" dxfId="648" priority="772">
      <formula>IF(R71="",TRUE,IF(R71="-",TRUE,FALSE))</formula>
    </cfRule>
  </conditionalFormatting>
  <conditionalFormatting sqref="R72">
    <cfRule type="expression" dxfId="647" priority="771">
      <formula>IF(R72="",TRUE,IF(R72="-",TRUE,FALSE))</formula>
    </cfRule>
  </conditionalFormatting>
  <conditionalFormatting sqref="R73">
    <cfRule type="expression" dxfId="646" priority="770">
      <formula>IF(R73="",TRUE,IF(R73="-",TRUE,FALSE))</formula>
    </cfRule>
  </conditionalFormatting>
  <conditionalFormatting sqref="R75">
    <cfRule type="expression" dxfId="645" priority="768">
      <formula>IF(R75="",TRUE,IF(R75="-",TRUE,FALSE))</formula>
    </cfRule>
  </conditionalFormatting>
  <conditionalFormatting sqref="R76">
    <cfRule type="expression" dxfId="644" priority="767">
      <formula>IF(R76="",TRUE,IF(R76="-",TRUE,FALSE))</formula>
    </cfRule>
  </conditionalFormatting>
  <conditionalFormatting sqref="S76">
    <cfRule type="expression" dxfId="643" priority="764">
      <formula>IF(S76="",TRUE,IF(S76="-",TRUE,FALSE))</formula>
    </cfRule>
  </conditionalFormatting>
  <conditionalFormatting sqref="U52">
    <cfRule type="expression" dxfId="642" priority="682">
      <formula>IF(U52="",TRUE,IF(U52="-",TRUE,FALSE))</formula>
    </cfRule>
  </conditionalFormatting>
  <conditionalFormatting sqref="S74">
    <cfRule type="expression" dxfId="641" priority="762">
      <formula>IF(S74="",TRUE,IF(S74="-",TRUE,FALSE))</formula>
    </cfRule>
  </conditionalFormatting>
  <conditionalFormatting sqref="S73">
    <cfRule type="expression" dxfId="640" priority="761">
      <formula>IF(S73="",TRUE,IF(S73="-",TRUE,FALSE))</formula>
    </cfRule>
  </conditionalFormatting>
  <conditionalFormatting sqref="S72">
    <cfRule type="expression" dxfId="639" priority="760">
      <formula>IF(S72="",TRUE,IF(S72="-",TRUE,FALSE))</formula>
    </cfRule>
  </conditionalFormatting>
  <conditionalFormatting sqref="S71">
    <cfRule type="expression" dxfId="638" priority="759">
      <formula>IF(S71="",TRUE,IF(S71="-",TRUE,FALSE))</formula>
    </cfRule>
  </conditionalFormatting>
  <conditionalFormatting sqref="S70">
    <cfRule type="expression" dxfId="637" priority="758">
      <formula>IF(S70="",TRUE,IF(S70="-",TRUE,FALSE))</formula>
    </cfRule>
  </conditionalFormatting>
  <conditionalFormatting sqref="S69">
    <cfRule type="expression" dxfId="636" priority="757">
      <formula>IF(S69="",TRUE,IF(S69="-",TRUE,FALSE))</formula>
    </cfRule>
  </conditionalFormatting>
  <conditionalFormatting sqref="S68">
    <cfRule type="expression" dxfId="635" priority="756">
      <formula>IF(S68="",TRUE,IF(S68="-",TRUE,FALSE))</formula>
    </cfRule>
  </conditionalFormatting>
  <conditionalFormatting sqref="S66">
    <cfRule type="expression" dxfId="634" priority="754">
      <formula>IF(S66="",TRUE,IF(S66="-",TRUE,FALSE))</formula>
    </cfRule>
  </conditionalFormatting>
  <conditionalFormatting sqref="S64">
    <cfRule type="expression" dxfId="633" priority="752">
      <formula>IF(S64="",TRUE,IF(S64="-",TRUE,FALSE))</formula>
    </cfRule>
  </conditionalFormatting>
  <conditionalFormatting sqref="S63">
    <cfRule type="expression" dxfId="632" priority="751">
      <formula>IF(S63="",TRUE,IF(S63="-",TRUE,FALSE))</formula>
    </cfRule>
  </conditionalFormatting>
  <conditionalFormatting sqref="S62">
    <cfRule type="expression" dxfId="631" priority="750">
      <formula>IF(S62="",TRUE,IF(S62="-",TRUE,FALSE))</formula>
    </cfRule>
  </conditionalFormatting>
  <conditionalFormatting sqref="S61">
    <cfRule type="expression" dxfId="630" priority="749">
      <formula>IF(S61="",TRUE,IF(S61="-",TRUE,FALSE))</formula>
    </cfRule>
  </conditionalFormatting>
  <conditionalFormatting sqref="S59">
    <cfRule type="expression" dxfId="629" priority="747">
      <formula>IF(S59="",TRUE,IF(S59="-",TRUE,FALSE))</formula>
    </cfRule>
  </conditionalFormatting>
  <conditionalFormatting sqref="S58">
    <cfRule type="expression" dxfId="628" priority="746">
      <formula>IF(S58="",TRUE,IF(S58="-",TRUE,FALSE))</formula>
    </cfRule>
  </conditionalFormatting>
  <conditionalFormatting sqref="S55">
    <cfRule type="expression" dxfId="627" priority="743">
      <formula>IF(S55="",TRUE,IF(S55="-",TRUE,FALSE))</formula>
    </cfRule>
  </conditionalFormatting>
  <conditionalFormatting sqref="S53">
    <cfRule type="expression" dxfId="626" priority="742">
      <formula>IF(S53="",TRUE,IF(S53="-",TRUE,FALSE))</formula>
    </cfRule>
  </conditionalFormatting>
  <conditionalFormatting sqref="S52">
    <cfRule type="expression" dxfId="625" priority="741">
      <formula>IF(S52="",TRUE,IF(S52="-",TRUE,FALSE))</formula>
    </cfRule>
  </conditionalFormatting>
  <conditionalFormatting sqref="S51">
    <cfRule type="expression" dxfId="624" priority="740">
      <formula>IF(S51="",TRUE,IF(S51="-",TRUE,FALSE))</formula>
    </cfRule>
  </conditionalFormatting>
  <conditionalFormatting sqref="S50">
    <cfRule type="expression" dxfId="623" priority="739">
      <formula>IF(S50="",TRUE,IF(S50="-",TRUE,FALSE))</formula>
    </cfRule>
  </conditionalFormatting>
  <conditionalFormatting sqref="S49">
    <cfRule type="expression" dxfId="622" priority="738">
      <formula>IF(S49="",TRUE,IF(S49="-",TRUE,FALSE))</formula>
    </cfRule>
  </conditionalFormatting>
  <conditionalFormatting sqref="V52">
    <cfRule type="expression" dxfId="621" priority="673">
      <formula>IF(V52="",TRUE,IF(V52="-",TRUE,FALSE))</formula>
    </cfRule>
  </conditionalFormatting>
  <conditionalFormatting sqref="V48">
    <cfRule type="expression" dxfId="620" priority="677">
      <formula>IF(V48="",TRUE,IF(V48="-",TRUE,FALSE))</formula>
    </cfRule>
  </conditionalFormatting>
  <conditionalFormatting sqref="S48">
    <cfRule type="expression" dxfId="619" priority="737">
      <formula>IF(S48="",TRUE,IF(S48="-",TRUE,FALSE))</formula>
    </cfRule>
  </conditionalFormatting>
  <conditionalFormatting sqref="T48">
    <cfRule type="expression" dxfId="618" priority="736">
      <formula>IF(T48="",TRUE,IF(T48="-",TRUE,FALSE))</formula>
    </cfRule>
  </conditionalFormatting>
  <conditionalFormatting sqref="T49">
    <cfRule type="expression" dxfId="617" priority="735">
      <formula>IF(T49="",TRUE,IF(T49="-",TRUE,FALSE))</formula>
    </cfRule>
  </conditionalFormatting>
  <conditionalFormatting sqref="T52">
    <cfRule type="expression" dxfId="616" priority="732">
      <formula>IF(T52="",TRUE,IF(T52="-",TRUE,FALSE))</formula>
    </cfRule>
  </conditionalFormatting>
  <conditionalFormatting sqref="T53">
    <cfRule type="expression" dxfId="615" priority="731">
      <formula>IF(T53="",TRUE,IF(T53="-",TRUE,FALSE))</formula>
    </cfRule>
  </conditionalFormatting>
  <conditionalFormatting sqref="T54">
    <cfRule type="expression" dxfId="614" priority="730">
      <formula>IF(T54="",TRUE,IF(T54="-",TRUE,FALSE))</formula>
    </cfRule>
  </conditionalFormatting>
  <conditionalFormatting sqref="T55">
    <cfRule type="expression" dxfId="613" priority="729">
      <formula>IF(T55="",TRUE,IF(T55="-",TRUE,FALSE))</formula>
    </cfRule>
  </conditionalFormatting>
  <conditionalFormatting sqref="T56">
    <cfRule type="expression" dxfId="612" priority="728">
      <formula>IF(T56="",TRUE,IF(T56="-",TRUE,FALSE))</formula>
    </cfRule>
  </conditionalFormatting>
  <conditionalFormatting sqref="T60">
    <cfRule type="expression" dxfId="611" priority="724">
      <formula>IF(T60="",TRUE,IF(T60="-",TRUE,FALSE))</formula>
    </cfRule>
  </conditionalFormatting>
  <conditionalFormatting sqref="T61">
    <cfRule type="expression" dxfId="610" priority="723">
      <formula>IF(T61="",TRUE,IF(T61="-",TRUE,FALSE))</formula>
    </cfRule>
  </conditionalFormatting>
  <conditionalFormatting sqref="T62">
    <cfRule type="expression" dxfId="609" priority="722">
      <formula>IF(T62="",TRUE,IF(T62="-",TRUE,FALSE))</formula>
    </cfRule>
  </conditionalFormatting>
  <conditionalFormatting sqref="T63">
    <cfRule type="expression" dxfId="608" priority="721">
      <formula>IF(T63="",TRUE,IF(T63="-",TRUE,FALSE))</formula>
    </cfRule>
  </conditionalFormatting>
  <conditionalFormatting sqref="T64">
    <cfRule type="expression" dxfId="607" priority="720">
      <formula>IF(T64="",TRUE,IF(T64="-",TRUE,FALSE))</formula>
    </cfRule>
  </conditionalFormatting>
  <conditionalFormatting sqref="T65">
    <cfRule type="expression" dxfId="606" priority="719">
      <formula>IF(T65="",TRUE,IF(T65="-",TRUE,FALSE))</formula>
    </cfRule>
  </conditionalFormatting>
  <conditionalFormatting sqref="T66">
    <cfRule type="expression" dxfId="605" priority="718">
      <formula>IF(T66="",TRUE,IF(T66="-",TRUE,FALSE))</formula>
    </cfRule>
  </conditionalFormatting>
  <conditionalFormatting sqref="T67">
    <cfRule type="expression" dxfId="604" priority="717">
      <formula>IF(T67="",TRUE,IF(T67="-",TRUE,FALSE))</formula>
    </cfRule>
  </conditionalFormatting>
  <conditionalFormatting sqref="T68">
    <cfRule type="expression" dxfId="603" priority="716">
      <formula>IF(T68="",TRUE,IF(T68="-",TRUE,FALSE))</formula>
    </cfRule>
  </conditionalFormatting>
  <conditionalFormatting sqref="T69">
    <cfRule type="expression" dxfId="602" priority="715">
      <formula>IF(T69="",TRUE,IF(T69="-",TRUE,FALSE))</formula>
    </cfRule>
  </conditionalFormatting>
  <conditionalFormatting sqref="T70">
    <cfRule type="expression" dxfId="601" priority="714">
      <formula>IF(T70="",TRUE,IF(T70="-",TRUE,FALSE))</formula>
    </cfRule>
  </conditionalFormatting>
  <conditionalFormatting sqref="T71">
    <cfRule type="expression" dxfId="600" priority="713">
      <formula>IF(T71="",TRUE,IF(T71="-",TRUE,FALSE))</formula>
    </cfRule>
  </conditionalFormatting>
  <conditionalFormatting sqref="T72">
    <cfRule type="expression" dxfId="599" priority="712">
      <formula>IF(T72="",TRUE,IF(T72="-",TRUE,FALSE))</formula>
    </cfRule>
  </conditionalFormatting>
  <conditionalFormatting sqref="T76">
    <cfRule type="expression" dxfId="598" priority="708">
      <formula>IF(T76="",TRUE,IF(T76="-",TRUE,FALSE))</formula>
    </cfRule>
  </conditionalFormatting>
  <conditionalFormatting sqref="T77">
    <cfRule type="expression" dxfId="597" priority="707">
      <formula>IF(T77="",TRUE,IF(T77="-",TRUE,FALSE))</formula>
    </cfRule>
  </conditionalFormatting>
  <conditionalFormatting sqref="U77">
    <cfRule type="expression" dxfId="596" priority="706">
      <formula>IF(U77="",TRUE,IF(U77="-",TRUE,FALSE))</formula>
    </cfRule>
  </conditionalFormatting>
  <conditionalFormatting sqref="U76">
    <cfRule type="expression" dxfId="595" priority="705">
      <formula>IF(U76="",TRUE,IF(U76="-",TRUE,FALSE))</formula>
    </cfRule>
  </conditionalFormatting>
  <conditionalFormatting sqref="U75">
    <cfRule type="expression" dxfId="594" priority="704">
      <formula>IF(U75="",TRUE,IF(U75="-",TRUE,FALSE))</formula>
    </cfRule>
  </conditionalFormatting>
  <conditionalFormatting sqref="U71">
    <cfRule type="expression" dxfId="593" priority="700">
      <formula>IF(U71="",TRUE,IF(U71="-",TRUE,FALSE))</formula>
    </cfRule>
  </conditionalFormatting>
  <conditionalFormatting sqref="U69">
    <cfRule type="expression" dxfId="592" priority="699">
      <formula>IF(U69="",TRUE,IF(U69="-",TRUE,FALSE))</formula>
    </cfRule>
  </conditionalFormatting>
  <conditionalFormatting sqref="U70">
    <cfRule type="expression" dxfId="591" priority="698">
      <formula>IF(U70="",TRUE,IF(U70="-",TRUE,FALSE))</formula>
    </cfRule>
  </conditionalFormatting>
  <conditionalFormatting sqref="U68">
    <cfRule type="expression" dxfId="590" priority="697">
      <formula>IF(U68="",TRUE,IF(U68="-",TRUE,FALSE))</formula>
    </cfRule>
  </conditionalFormatting>
  <conditionalFormatting sqref="U67">
    <cfRule type="expression" dxfId="589" priority="696">
      <formula>IF(U67="",TRUE,IF(U67="-",TRUE,FALSE))</formula>
    </cfRule>
  </conditionalFormatting>
  <conditionalFormatting sqref="U66">
    <cfRule type="expression" dxfId="588" priority="695">
      <formula>IF(U66="",TRUE,IF(U66="-",TRUE,FALSE))</formula>
    </cfRule>
  </conditionalFormatting>
  <conditionalFormatting sqref="U65">
    <cfRule type="expression" dxfId="587" priority="694">
      <formula>IF(U65="",TRUE,IF(U65="-",TRUE,FALSE))</formula>
    </cfRule>
  </conditionalFormatting>
  <conditionalFormatting sqref="U64">
    <cfRule type="expression" dxfId="586" priority="693">
      <formula>IF(U64="",TRUE,IF(U64="-",TRUE,FALSE))</formula>
    </cfRule>
  </conditionalFormatting>
  <conditionalFormatting sqref="U63">
    <cfRule type="expression" dxfId="585" priority="692">
      <formula>IF(U63="",TRUE,IF(U63="-",TRUE,FALSE))</formula>
    </cfRule>
  </conditionalFormatting>
  <conditionalFormatting sqref="U62">
    <cfRule type="expression" dxfId="584" priority="691">
      <formula>IF(U62="",TRUE,IF(U62="-",TRUE,FALSE))</formula>
    </cfRule>
  </conditionalFormatting>
  <conditionalFormatting sqref="U61">
    <cfRule type="expression" dxfId="583" priority="690">
      <formula>IF(U61="",TRUE,IF(U61="-",TRUE,FALSE))</formula>
    </cfRule>
  </conditionalFormatting>
  <conditionalFormatting sqref="U60">
    <cfRule type="expression" dxfId="582" priority="689">
      <formula>IF(U60="",TRUE,IF(U60="-",TRUE,FALSE))</formula>
    </cfRule>
  </conditionalFormatting>
  <conditionalFormatting sqref="U59">
    <cfRule type="expression" dxfId="581" priority="688">
      <formula>IF(U59="",TRUE,IF(U59="-",TRUE,FALSE))</formula>
    </cfRule>
  </conditionalFormatting>
  <conditionalFormatting sqref="U57">
    <cfRule type="expression" dxfId="580" priority="687">
      <formula>IF(U57="",TRUE,IF(U57="-",TRUE,FALSE))</formula>
    </cfRule>
  </conditionalFormatting>
  <conditionalFormatting sqref="U56">
    <cfRule type="expression" dxfId="579" priority="686">
      <formula>IF(U56="",TRUE,IF(U56="-",TRUE,FALSE))</formula>
    </cfRule>
  </conditionalFormatting>
  <conditionalFormatting sqref="U55">
    <cfRule type="expression" dxfId="578" priority="685">
      <formula>IF(U55="",TRUE,IF(U55="-",TRUE,FALSE))</formula>
    </cfRule>
  </conditionalFormatting>
  <conditionalFormatting sqref="U54">
    <cfRule type="expression" dxfId="577" priority="684">
      <formula>IF(U54="",TRUE,IF(U54="-",TRUE,FALSE))</formula>
    </cfRule>
  </conditionalFormatting>
  <conditionalFormatting sqref="U51">
    <cfRule type="expression" dxfId="576" priority="681">
      <formula>IF(U51="",TRUE,IF(U51="-",TRUE,FALSE))</formula>
    </cfRule>
  </conditionalFormatting>
  <conditionalFormatting sqref="U50">
    <cfRule type="expression" dxfId="575" priority="680">
      <formula>IF(U50="",TRUE,IF(U50="-",TRUE,FALSE))</formula>
    </cfRule>
  </conditionalFormatting>
  <conditionalFormatting sqref="U49">
    <cfRule type="expression" dxfId="574" priority="679">
      <formula>IF(U49="",TRUE,IF(U49="-",TRUE,FALSE))</formula>
    </cfRule>
  </conditionalFormatting>
  <conditionalFormatting sqref="U48">
    <cfRule type="expression" dxfId="573" priority="678">
      <formula>IF(U48="",TRUE,IF(U48="-",TRUE,FALSE))</formula>
    </cfRule>
  </conditionalFormatting>
  <conditionalFormatting sqref="V49">
    <cfRule type="expression" dxfId="572" priority="676">
      <formula>IF(V49="",TRUE,IF(V49="-",TRUE,FALSE))</formula>
    </cfRule>
  </conditionalFormatting>
  <conditionalFormatting sqref="V50">
    <cfRule type="expression" dxfId="571" priority="675">
      <formula>IF(V50="",TRUE,IF(V50="-",TRUE,FALSE))</formula>
    </cfRule>
  </conditionalFormatting>
  <conditionalFormatting sqref="V51">
    <cfRule type="expression" dxfId="570" priority="674">
      <formula>IF(V51="",TRUE,IF(V51="-",TRUE,FALSE))</formula>
    </cfRule>
  </conditionalFormatting>
  <conditionalFormatting sqref="V54">
    <cfRule type="expression" dxfId="569" priority="671">
      <formula>IF(V54="",TRUE,IF(V54="-",TRUE,FALSE))</formula>
    </cfRule>
  </conditionalFormatting>
  <conditionalFormatting sqref="V56">
    <cfRule type="expression" dxfId="568" priority="669">
      <formula>IF(V56="",TRUE,IF(V56="-",TRUE,FALSE))</formula>
    </cfRule>
  </conditionalFormatting>
  <conditionalFormatting sqref="V58">
    <cfRule type="expression" dxfId="567" priority="668">
      <formula>IF(V58="",TRUE,IF(V58="-",TRUE,FALSE))</formula>
    </cfRule>
  </conditionalFormatting>
  <conditionalFormatting sqref="V59">
    <cfRule type="expression" dxfId="566" priority="667">
      <formula>IF(V59="",TRUE,IF(V59="-",TRUE,FALSE))</formula>
    </cfRule>
  </conditionalFormatting>
  <conditionalFormatting sqref="V65">
    <cfRule type="expression" dxfId="565" priority="661">
      <formula>IF(V65="",TRUE,IF(V65="-",TRUE,FALSE))</formula>
    </cfRule>
  </conditionalFormatting>
  <conditionalFormatting sqref="V66">
    <cfRule type="expression" dxfId="564" priority="660">
      <formula>IF(V66="",TRUE,IF(V66="-",TRUE,FALSE))</formula>
    </cfRule>
  </conditionalFormatting>
  <conditionalFormatting sqref="V67">
    <cfRule type="expression" dxfId="563" priority="659">
      <formula>IF(V67="",TRUE,IF(V67="-",TRUE,FALSE))</formula>
    </cfRule>
  </conditionalFormatting>
  <conditionalFormatting sqref="W59">
    <cfRule type="expression" dxfId="562" priority="630">
      <formula>IF(W59="",TRUE,IF(W59="-",TRUE,FALSE))</formula>
    </cfRule>
  </conditionalFormatting>
  <conditionalFormatting sqref="W70">
    <cfRule type="expression" dxfId="561" priority="641">
      <formula>IF(W70="",TRUE,IF(W70="-",TRUE,FALSE))</formula>
    </cfRule>
  </conditionalFormatting>
  <conditionalFormatting sqref="W69">
    <cfRule type="expression" dxfId="560" priority="640">
      <formula>IF(W69="",TRUE,IF(W69="-",TRUE,FALSE))</formula>
    </cfRule>
  </conditionalFormatting>
  <conditionalFormatting sqref="W60">
    <cfRule type="expression" dxfId="559" priority="631">
      <formula>IF(W60="",TRUE,IF(W60="-",TRUE,FALSE))</formula>
    </cfRule>
  </conditionalFormatting>
  <conditionalFormatting sqref="W64">
    <cfRule type="expression" dxfId="558" priority="635">
      <formula>IF(W64="",TRUE,IF(W64="-",TRUE,FALSE))</formula>
    </cfRule>
  </conditionalFormatting>
  <conditionalFormatting sqref="V55">
    <cfRule type="expression" dxfId="557" priority="670">
      <formula>IF(V55="",TRUE,IF(V55="-",TRUE,FALSE))</formula>
    </cfRule>
  </conditionalFormatting>
  <conditionalFormatting sqref="V60">
    <cfRule type="expression" dxfId="556" priority="666">
      <formula>IF(V60="",TRUE,IF(V60="-",TRUE,FALSE))</formula>
    </cfRule>
  </conditionalFormatting>
  <conditionalFormatting sqref="V61">
    <cfRule type="expression" dxfId="555" priority="665">
      <formula>IF(V61="",TRUE,IF(V61="-",TRUE,FALSE))</formula>
    </cfRule>
  </conditionalFormatting>
  <conditionalFormatting sqref="V62">
    <cfRule type="expression" dxfId="554" priority="664">
      <formula>IF(V62="",TRUE,IF(V62="-",TRUE,FALSE))</formula>
    </cfRule>
  </conditionalFormatting>
  <conditionalFormatting sqref="V63">
    <cfRule type="expression" dxfId="553" priority="663">
      <formula>IF(V63="",TRUE,IF(V63="-",TRUE,FALSE))</formula>
    </cfRule>
  </conditionalFormatting>
  <conditionalFormatting sqref="V64">
    <cfRule type="expression" dxfId="552" priority="662">
      <formula>IF(V64="",TRUE,IF(V64="-",TRUE,FALSE))</formula>
    </cfRule>
  </conditionalFormatting>
  <conditionalFormatting sqref="V68">
    <cfRule type="expression" dxfId="551" priority="658">
      <formula>IF(V68="",TRUE,IF(V68="-",TRUE,FALSE))</formula>
    </cfRule>
  </conditionalFormatting>
  <conditionalFormatting sqref="V69">
    <cfRule type="expression" dxfId="550" priority="657">
      <formula>IF(V69="",TRUE,IF(V69="-",TRUE,FALSE))</formula>
    </cfRule>
  </conditionalFormatting>
  <conditionalFormatting sqref="V70">
    <cfRule type="expression" dxfId="549" priority="656">
      <formula>IF(V70="",TRUE,IF(V70="-",TRUE,FALSE))</formula>
    </cfRule>
  </conditionalFormatting>
  <conditionalFormatting sqref="V71">
    <cfRule type="expression" dxfId="548" priority="655">
      <formula>IF(V71="",TRUE,IF(V71="-",TRUE,FALSE))</formula>
    </cfRule>
  </conditionalFormatting>
  <conditionalFormatting sqref="V72">
    <cfRule type="expression" dxfId="547" priority="654">
      <formula>IF(V72="",TRUE,IF(V72="-",TRUE,FALSE))</formula>
    </cfRule>
  </conditionalFormatting>
  <conditionalFormatting sqref="V73">
    <cfRule type="expression" dxfId="546" priority="653">
      <formula>IF(V73="",TRUE,IF(V73="-",TRUE,FALSE))</formula>
    </cfRule>
  </conditionalFormatting>
  <conditionalFormatting sqref="V74">
    <cfRule type="expression" dxfId="545" priority="652">
      <formula>IF(V74="",TRUE,IF(V74="-",TRUE,FALSE))</formula>
    </cfRule>
  </conditionalFormatting>
  <conditionalFormatting sqref="V75">
    <cfRule type="expression" dxfId="544" priority="651">
      <formula>IF(V75="",TRUE,IF(V75="-",TRUE,FALSE))</formula>
    </cfRule>
  </conditionalFormatting>
  <conditionalFormatting sqref="V76">
    <cfRule type="expression" dxfId="543" priority="650">
      <formula>IF(V76="",TRUE,IF(V76="-",TRUE,FALSE))</formula>
    </cfRule>
  </conditionalFormatting>
  <conditionalFormatting sqref="V77">
    <cfRule type="expression" dxfId="542" priority="649">
      <formula>IF(V77="",TRUE,IF(V77="-",TRUE,FALSE))</formula>
    </cfRule>
  </conditionalFormatting>
  <conditionalFormatting sqref="W77">
    <cfRule type="expression" dxfId="541" priority="648">
      <formula>IF(W77="",TRUE,IF(W77="-",TRUE,FALSE))</formula>
    </cfRule>
  </conditionalFormatting>
  <conditionalFormatting sqref="W76">
    <cfRule type="expression" dxfId="540" priority="647">
      <formula>IF(W76="",TRUE,IF(W76="-",TRUE,FALSE))</formula>
    </cfRule>
  </conditionalFormatting>
  <conditionalFormatting sqref="W75">
    <cfRule type="expression" dxfId="539" priority="646">
      <formula>IF(W75="",TRUE,IF(W75="-",TRUE,FALSE))</formula>
    </cfRule>
  </conditionalFormatting>
  <conditionalFormatting sqref="W74">
    <cfRule type="expression" dxfId="538" priority="645">
      <formula>IF(W74="",TRUE,IF(W74="-",TRUE,FALSE))</formula>
    </cfRule>
  </conditionalFormatting>
  <conditionalFormatting sqref="W73">
    <cfRule type="expression" dxfId="537" priority="644">
      <formula>IF(W73="",TRUE,IF(W73="-",TRUE,FALSE))</formula>
    </cfRule>
  </conditionalFormatting>
  <conditionalFormatting sqref="W72">
    <cfRule type="expression" dxfId="536" priority="643">
      <formula>IF(W72="",TRUE,IF(W72="-",TRUE,FALSE))</formula>
    </cfRule>
  </conditionalFormatting>
  <conditionalFormatting sqref="W71">
    <cfRule type="expression" dxfId="535" priority="642">
      <formula>IF(W71="",TRUE,IF(W71="-",TRUE,FALSE))</formula>
    </cfRule>
  </conditionalFormatting>
  <conditionalFormatting sqref="W68">
    <cfRule type="expression" dxfId="534" priority="639">
      <formula>IF(W68="",TRUE,IF(W68="-",TRUE,FALSE))</formula>
    </cfRule>
  </conditionalFormatting>
  <conditionalFormatting sqref="W67">
    <cfRule type="expression" dxfId="533" priority="638">
      <formula>IF(W67="",TRUE,IF(W67="-",TRUE,FALSE))</formula>
    </cfRule>
  </conditionalFormatting>
  <conditionalFormatting sqref="W66">
    <cfRule type="expression" dxfId="532" priority="637">
      <formula>IF(W66="",TRUE,IF(W66="-",TRUE,FALSE))</formula>
    </cfRule>
  </conditionalFormatting>
  <conditionalFormatting sqref="W65">
    <cfRule type="expression" dxfId="531" priority="636">
      <formula>IF(W65="",TRUE,IF(W65="-",TRUE,FALSE))</formula>
    </cfRule>
  </conditionalFormatting>
  <conditionalFormatting sqref="W63">
    <cfRule type="expression" dxfId="530" priority="634">
      <formula>IF(W63="",TRUE,IF(W63="-",TRUE,FALSE))</formula>
    </cfRule>
  </conditionalFormatting>
  <conditionalFormatting sqref="W62">
    <cfRule type="expression" dxfId="529" priority="633">
      <formula>IF(W62="",TRUE,IF(W62="-",TRUE,FALSE))</formula>
    </cfRule>
  </conditionalFormatting>
  <conditionalFormatting sqref="W61">
    <cfRule type="expression" dxfId="528" priority="632">
      <formula>IF(W61="",TRUE,IF(W61="-",TRUE,FALSE))</formula>
    </cfRule>
  </conditionalFormatting>
  <conditionalFormatting sqref="X50">
    <cfRule type="expression" dxfId="527" priority="616">
      <formula>IF(X50="",TRUE,IF(X50="-",TRUE,FALSE))</formula>
    </cfRule>
  </conditionalFormatting>
  <conditionalFormatting sqref="W58">
    <cfRule type="expression" dxfId="526" priority="629">
      <formula>IF(W58="",TRUE,IF(W58="-",TRUE,FALSE))</formula>
    </cfRule>
  </conditionalFormatting>
  <conditionalFormatting sqref="W57">
    <cfRule type="expression" dxfId="525" priority="628">
      <formula>IF(W57="",TRUE,IF(W57="-",TRUE,FALSE))</formula>
    </cfRule>
  </conditionalFormatting>
  <conditionalFormatting sqref="W56">
    <cfRule type="expression" dxfId="524" priority="627">
      <formula>IF(W56="",TRUE,IF(W56="-",TRUE,FALSE))</formula>
    </cfRule>
  </conditionalFormatting>
  <conditionalFormatting sqref="W55">
    <cfRule type="expression" dxfId="523" priority="626">
      <formula>IF(W55="",TRUE,IF(W55="-",TRUE,FALSE))</formula>
    </cfRule>
  </conditionalFormatting>
  <conditionalFormatting sqref="W54">
    <cfRule type="expression" dxfId="522" priority="625">
      <formula>IF(W54="",TRUE,IF(W54="-",TRUE,FALSE))</formula>
    </cfRule>
  </conditionalFormatting>
  <conditionalFormatting sqref="W53">
    <cfRule type="expression" dxfId="521" priority="624">
      <formula>IF(W53="",TRUE,IF(W53="-",TRUE,FALSE))</formula>
    </cfRule>
  </conditionalFormatting>
  <conditionalFormatting sqref="W52">
    <cfRule type="expression" dxfId="520" priority="623">
      <formula>IF(W52="",TRUE,IF(W52="-",TRUE,FALSE))</formula>
    </cfRule>
  </conditionalFormatting>
  <conditionalFormatting sqref="W51">
    <cfRule type="expression" dxfId="519" priority="622">
      <formula>IF(W51="",TRUE,IF(W51="-",TRUE,FALSE))</formula>
    </cfRule>
  </conditionalFormatting>
  <conditionalFormatting sqref="W50">
    <cfRule type="expression" dxfId="518" priority="621">
      <formula>IF(W50="",TRUE,IF(W50="-",TRUE,FALSE))</formula>
    </cfRule>
  </conditionalFormatting>
  <conditionalFormatting sqref="W49">
    <cfRule type="expression" dxfId="517" priority="620">
      <formula>IF(W49="",TRUE,IF(W49="-",TRUE,FALSE))</formula>
    </cfRule>
  </conditionalFormatting>
  <conditionalFormatting sqref="W48">
    <cfRule type="expression" dxfId="516" priority="619">
      <formula>IF(W48="",TRUE,IF(W48="-",TRUE,FALSE))</formula>
    </cfRule>
  </conditionalFormatting>
  <conditionalFormatting sqref="X48">
    <cfRule type="expression" dxfId="515" priority="618">
      <formula>IF(X48="",TRUE,IF(X48="-",TRUE,FALSE))</formula>
    </cfRule>
  </conditionalFormatting>
  <conditionalFormatting sqref="Y59">
    <cfRule type="expression" dxfId="514" priority="577">
      <formula>IF(Y59="",TRUE,IF(Y59="-",TRUE,FALSE))</formula>
    </cfRule>
  </conditionalFormatting>
  <conditionalFormatting sqref="X49">
    <cfRule type="expression" dxfId="513" priority="617">
      <formula>IF(X49="",TRUE,IF(X49="-",TRUE,FALSE))</formula>
    </cfRule>
  </conditionalFormatting>
  <conditionalFormatting sqref="X51">
    <cfRule type="expression" dxfId="512" priority="615">
      <formula>IF(X51="",TRUE,IF(X51="-",TRUE,FALSE))</formula>
    </cfRule>
  </conditionalFormatting>
  <conditionalFormatting sqref="X52">
    <cfRule type="expression" dxfId="511" priority="614">
      <formula>IF(X52="",TRUE,IF(X52="-",TRUE,FALSE))</formula>
    </cfRule>
  </conditionalFormatting>
  <conditionalFormatting sqref="X53">
    <cfRule type="expression" dxfId="510" priority="613">
      <formula>IF(X53="",TRUE,IF(X53="-",TRUE,FALSE))</formula>
    </cfRule>
  </conditionalFormatting>
  <conditionalFormatting sqref="X54">
    <cfRule type="expression" dxfId="509" priority="612">
      <formula>IF(X54="",TRUE,IF(X54="-",TRUE,FALSE))</formula>
    </cfRule>
  </conditionalFormatting>
  <conditionalFormatting sqref="X55">
    <cfRule type="expression" dxfId="508" priority="611">
      <formula>IF(X55="",TRUE,IF(X55="-",TRUE,FALSE))</formula>
    </cfRule>
  </conditionalFormatting>
  <conditionalFormatting sqref="X69">
    <cfRule type="expression" dxfId="507" priority="597">
      <formula>IF(X69="",TRUE,IF(X69="-",TRUE,FALSE))</formula>
    </cfRule>
  </conditionalFormatting>
  <conditionalFormatting sqref="X56">
    <cfRule type="expression" dxfId="506" priority="610">
      <formula>IF(X56="",TRUE,IF(X56="-",TRUE,FALSE))</formula>
    </cfRule>
  </conditionalFormatting>
  <conditionalFormatting sqref="X57">
    <cfRule type="expression" dxfId="505" priority="609">
      <formula>IF(X57="",TRUE,IF(X57="-",TRUE,FALSE))</formula>
    </cfRule>
  </conditionalFormatting>
  <conditionalFormatting sqref="X58">
    <cfRule type="expression" dxfId="504" priority="608">
      <formula>IF(X58="",TRUE,IF(X58="-",TRUE,FALSE))</formula>
    </cfRule>
  </conditionalFormatting>
  <conditionalFormatting sqref="X59">
    <cfRule type="expression" dxfId="503" priority="607">
      <formula>IF(X59="",TRUE,IF(X59="-",TRUE,FALSE))</formula>
    </cfRule>
  </conditionalFormatting>
  <conditionalFormatting sqref="X60">
    <cfRule type="expression" dxfId="502" priority="606">
      <formula>IF(X60="",TRUE,IF(X60="-",TRUE,FALSE))</formula>
    </cfRule>
  </conditionalFormatting>
  <conditionalFormatting sqref="X61">
    <cfRule type="expression" dxfId="501" priority="605">
      <formula>IF(X61="",TRUE,IF(X61="-",TRUE,FALSE))</formula>
    </cfRule>
  </conditionalFormatting>
  <conditionalFormatting sqref="X62">
    <cfRule type="expression" dxfId="500" priority="604">
      <formula>IF(X62="",TRUE,IF(X62="-",TRUE,FALSE))</formula>
    </cfRule>
  </conditionalFormatting>
  <conditionalFormatting sqref="X63">
    <cfRule type="expression" dxfId="499" priority="603">
      <formula>IF(X63="",TRUE,IF(X63="-",TRUE,FALSE))</formula>
    </cfRule>
  </conditionalFormatting>
  <conditionalFormatting sqref="X64">
    <cfRule type="expression" dxfId="498" priority="602">
      <formula>IF(X64="",TRUE,IF(X64="-",TRUE,FALSE))</formula>
    </cfRule>
  </conditionalFormatting>
  <conditionalFormatting sqref="X65">
    <cfRule type="expression" dxfId="497" priority="601">
      <formula>IF(X65="",TRUE,IF(X65="-",TRUE,FALSE))</formula>
    </cfRule>
  </conditionalFormatting>
  <conditionalFormatting sqref="X66">
    <cfRule type="expression" dxfId="496" priority="600">
      <formula>IF(X66="",TRUE,IF(X66="-",TRUE,FALSE))</formula>
    </cfRule>
  </conditionalFormatting>
  <conditionalFormatting sqref="X67">
    <cfRule type="expression" dxfId="495" priority="599">
      <formula>IF(X67="",TRUE,IF(X67="-",TRUE,FALSE))</formula>
    </cfRule>
  </conditionalFormatting>
  <conditionalFormatting sqref="X68">
    <cfRule type="expression" dxfId="494" priority="598">
      <formula>IF(X68="",TRUE,IF(X68="-",TRUE,FALSE))</formula>
    </cfRule>
  </conditionalFormatting>
  <conditionalFormatting sqref="X70">
    <cfRule type="expression" dxfId="493" priority="596">
      <formula>IF(X70="",TRUE,IF(X70="-",TRUE,FALSE))</formula>
    </cfRule>
  </conditionalFormatting>
  <conditionalFormatting sqref="X71">
    <cfRule type="expression" dxfId="492" priority="595">
      <formula>IF(X71="",TRUE,IF(X71="-",TRUE,FALSE))</formula>
    </cfRule>
  </conditionalFormatting>
  <conditionalFormatting sqref="X72">
    <cfRule type="expression" dxfId="491" priority="594">
      <formula>IF(X72="",TRUE,IF(X72="-",TRUE,FALSE))</formula>
    </cfRule>
  </conditionalFormatting>
  <conditionalFormatting sqref="X73">
    <cfRule type="expression" dxfId="490" priority="593">
      <formula>IF(X73="",TRUE,IF(X73="-",TRUE,FALSE))</formula>
    </cfRule>
  </conditionalFormatting>
  <conditionalFormatting sqref="X74">
    <cfRule type="expression" dxfId="489" priority="592">
      <formula>IF(X74="",TRUE,IF(X74="-",TRUE,FALSE))</formula>
    </cfRule>
  </conditionalFormatting>
  <conditionalFormatting sqref="X75">
    <cfRule type="expression" dxfId="488" priority="591">
      <formula>IF(X75="",TRUE,IF(X75="-",TRUE,FALSE))</formula>
    </cfRule>
  </conditionalFormatting>
  <conditionalFormatting sqref="X76">
    <cfRule type="expression" dxfId="487" priority="590">
      <formula>IF(X76="",TRUE,IF(X76="-",TRUE,FALSE))</formula>
    </cfRule>
  </conditionalFormatting>
  <conditionalFormatting sqref="X77">
    <cfRule type="expression" dxfId="486" priority="589">
      <formula>IF(X77="",TRUE,IF(X77="-",TRUE,FALSE))</formula>
    </cfRule>
  </conditionalFormatting>
  <conditionalFormatting sqref="Y48">
    <cfRule type="expression" dxfId="485" priority="588">
      <formula>IF(Y48="",TRUE,IF(Y48="-",TRUE,FALSE))</formula>
    </cfRule>
  </conditionalFormatting>
  <conditionalFormatting sqref="Y49">
    <cfRule type="expression" dxfId="484" priority="587">
      <formula>IF(Y49="",TRUE,IF(Y49="-",TRUE,FALSE))</formula>
    </cfRule>
  </conditionalFormatting>
  <conditionalFormatting sqref="Y50">
    <cfRule type="expression" dxfId="483" priority="586">
      <formula>IF(Y50="",TRUE,IF(Y50="-",TRUE,FALSE))</formula>
    </cfRule>
  </conditionalFormatting>
  <conditionalFormatting sqref="Y51">
    <cfRule type="expression" dxfId="482" priority="585">
      <formula>IF(Y51="",TRUE,IF(Y51="-",TRUE,FALSE))</formula>
    </cfRule>
  </conditionalFormatting>
  <conditionalFormatting sqref="Y52">
    <cfRule type="expression" dxfId="481" priority="584">
      <formula>IF(Y52="",TRUE,IF(Y52="-",TRUE,FALSE))</formula>
    </cfRule>
  </conditionalFormatting>
  <conditionalFormatting sqref="Y53">
    <cfRule type="expression" dxfId="480" priority="583">
      <formula>IF(Y53="",TRUE,IF(Y53="-",TRUE,FALSE))</formula>
    </cfRule>
  </conditionalFormatting>
  <conditionalFormatting sqref="Y54">
    <cfRule type="expression" dxfId="479" priority="582">
      <formula>IF(Y54="",TRUE,IF(Y54="-",TRUE,FALSE))</formula>
    </cfRule>
  </conditionalFormatting>
  <conditionalFormatting sqref="Y55">
    <cfRule type="expression" dxfId="478" priority="581">
      <formula>IF(Y55="",TRUE,IF(Y55="-",TRUE,FALSE))</formula>
    </cfRule>
  </conditionalFormatting>
  <conditionalFormatting sqref="Y56">
    <cfRule type="expression" dxfId="477" priority="580">
      <formula>IF(Y56="",TRUE,IF(Y56="-",TRUE,FALSE))</formula>
    </cfRule>
  </conditionalFormatting>
  <conditionalFormatting sqref="Y57">
    <cfRule type="expression" dxfId="476" priority="579">
      <formula>IF(Y57="",TRUE,IF(Y57="-",TRUE,FALSE))</formula>
    </cfRule>
  </conditionalFormatting>
  <conditionalFormatting sqref="Y58">
    <cfRule type="expression" dxfId="475" priority="578">
      <formula>IF(Y58="",TRUE,IF(Y58="-",TRUE,FALSE))</formula>
    </cfRule>
  </conditionalFormatting>
  <conditionalFormatting sqref="Y60">
    <cfRule type="expression" dxfId="474" priority="576">
      <formula>IF(Y60="",TRUE,IF(Y60="-",TRUE,FALSE))</formula>
    </cfRule>
  </conditionalFormatting>
  <conditionalFormatting sqref="Y61">
    <cfRule type="expression" dxfId="473" priority="575">
      <formula>IF(Y61="",TRUE,IF(Y61="-",TRUE,FALSE))</formula>
    </cfRule>
  </conditionalFormatting>
  <conditionalFormatting sqref="Y62">
    <cfRule type="expression" dxfId="472" priority="574">
      <formula>IF(Y62="",TRUE,IF(Y62="-",TRUE,FALSE))</formula>
    </cfRule>
  </conditionalFormatting>
  <conditionalFormatting sqref="Y63">
    <cfRule type="expression" dxfId="471" priority="573">
      <formula>IF(Y63="",TRUE,IF(Y63="-",TRUE,FALSE))</formula>
    </cfRule>
  </conditionalFormatting>
  <conditionalFormatting sqref="Y64">
    <cfRule type="expression" dxfId="470" priority="572">
      <formula>IF(Y64="",TRUE,IF(Y64="-",TRUE,FALSE))</formula>
    </cfRule>
  </conditionalFormatting>
  <conditionalFormatting sqref="AB62">
    <cfRule type="expression" dxfId="469" priority="471">
      <formula>IF(AB62="",TRUE,IF(AB62="-",TRUE,FALSE))</formula>
    </cfRule>
  </conditionalFormatting>
  <conditionalFormatting sqref="AB55">
    <cfRule type="expression" dxfId="468" priority="464">
      <formula>IF(AB55="",TRUE,IF(AB55="-",TRUE,FALSE))</formula>
    </cfRule>
  </conditionalFormatting>
  <conditionalFormatting sqref="AB54">
    <cfRule type="expression" dxfId="467" priority="463">
      <formula>IF(AB54="",TRUE,IF(AB54="-",TRUE,FALSE))</formula>
    </cfRule>
  </conditionalFormatting>
  <conditionalFormatting sqref="AB53">
    <cfRule type="expression" dxfId="466" priority="462">
      <formula>IF(AB53="",TRUE,IF(AB53="-",TRUE,FALSE))</formula>
    </cfRule>
  </conditionalFormatting>
  <conditionalFormatting sqref="AC48">
    <cfRule type="expression" dxfId="465" priority="456">
      <formula>IF(AC48="",TRUE,IF(AC48="-",TRUE,FALSE))</formula>
    </cfRule>
  </conditionalFormatting>
  <conditionalFormatting sqref="AC51">
    <cfRule type="expression" dxfId="464" priority="453">
      <formula>IF(AC51="",TRUE,IF(AC51="-",TRUE,FALSE))</formula>
    </cfRule>
  </conditionalFormatting>
  <conditionalFormatting sqref="AC52">
    <cfRule type="expression" dxfId="463" priority="452">
      <formula>IF(AC52="",TRUE,IF(AC52="-",TRUE,FALSE))</formula>
    </cfRule>
  </conditionalFormatting>
  <conditionalFormatting sqref="AC54">
    <cfRule type="expression" dxfId="462" priority="450">
      <formula>IF(AC54="",TRUE,IF(AC54="-",TRUE,FALSE))</formula>
    </cfRule>
  </conditionalFormatting>
  <conditionalFormatting sqref="AC64">
    <cfRule type="expression" dxfId="461" priority="442">
      <formula>IF(AC64="",TRUE,IF(AC64="-",TRUE,FALSE))</formula>
    </cfRule>
  </conditionalFormatting>
  <conditionalFormatting sqref="AC56">
    <cfRule type="expression" dxfId="460" priority="440">
      <formula>IF(AC56="",TRUE,IF(AC56="-",TRUE,FALSE))</formula>
    </cfRule>
  </conditionalFormatting>
  <conditionalFormatting sqref="AC70">
    <cfRule type="expression" dxfId="459" priority="435">
      <formula>IF(AC70="",TRUE,IF(AC70="-",TRUE,FALSE))</formula>
    </cfRule>
  </conditionalFormatting>
  <conditionalFormatting sqref="AC73">
    <cfRule type="expression" dxfId="458" priority="432">
      <formula>IF(AC73="",TRUE,IF(AC73="-",TRUE,FALSE))</formula>
    </cfRule>
  </conditionalFormatting>
  <conditionalFormatting sqref="AD73">
    <cfRule type="expression" dxfId="457" priority="431">
      <formula>IF(AD73="",TRUE,IF(AD73="-",TRUE,FALSE))</formula>
    </cfRule>
  </conditionalFormatting>
  <conditionalFormatting sqref="AD53">
    <cfRule type="expression" dxfId="456" priority="421">
      <formula>IF(AD53="",TRUE,IF(AD53="-",TRUE,FALSE))</formula>
    </cfRule>
  </conditionalFormatting>
  <conditionalFormatting sqref="AD54">
    <cfRule type="expression" dxfId="455" priority="420">
      <formula>IF(AD54="",TRUE,IF(AD54="-",TRUE,FALSE))</formula>
    </cfRule>
  </conditionalFormatting>
  <conditionalFormatting sqref="AD58">
    <cfRule type="expression" dxfId="454" priority="414">
      <formula>IF(AD58="",TRUE,IF(AD58="-",TRUE,FALSE))</formula>
    </cfRule>
  </conditionalFormatting>
  <conditionalFormatting sqref="AD60">
    <cfRule type="expression" dxfId="453" priority="413">
      <formula>IF(AD60="",TRUE,IF(AD60="-",TRUE,FALSE))</formula>
    </cfRule>
  </conditionalFormatting>
  <conditionalFormatting sqref="AD61">
    <cfRule type="expression" dxfId="452" priority="412">
      <formula>IF(AD61="",TRUE,IF(AD61="-",TRUE,FALSE))</formula>
    </cfRule>
  </conditionalFormatting>
  <conditionalFormatting sqref="AE49">
    <cfRule type="expression" dxfId="451" priority="398">
      <formula>IF(AE49="",TRUE,IF(AE49="-",TRUE,FALSE))</formula>
    </cfRule>
  </conditionalFormatting>
  <conditionalFormatting sqref="AE50">
    <cfRule type="expression" dxfId="450" priority="397">
      <formula>IF(AE50="",TRUE,IF(AE50="-",TRUE,FALSE))</formula>
    </cfRule>
  </conditionalFormatting>
  <conditionalFormatting sqref="AE51">
    <cfRule type="expression" dxfId="449" priority="396">
      <formula>IF(AE51="",TRUE,IF(AE51="-",TRUE,FALSE))</formula>
    </cfRule>
  </conditionalFormatting>
  <conditionalFormatting sqref="AE57">
    <cfRule type="expression" dxfId="448" priority="390">
      <formula>IF(AE57="",TRUE,IF(AE57="-",TRUE,FALSE))</formula>
    </cfRule>
  </conditionalFormatting>
  <conditionalFormatting sqref="AE58">
    <cfRule type="expression" dxfId="447" priority="389">
      <formula>IF(AE58="",TRUE,IF(AE58="-",TRUE,FALSE))</formula>
    </cfRule>
  </conditionalFormatting>
  <conditionalFormatting sqref="AE59">
    <cfRule type="expression" dxfId="446" priority="388">
      <formula>IF(AE59="",TRUE,IF(AE59="-",TRUE,FALSE))</formula>
    </cfRule>
  </conditionalFormatting>
  <conditionalFormatting sqref="Y65">
    <cfRule type="expression" dxfId="445" priority="571">
      <formula>IF(Y65="",TRUE,IF(Y65="-",TRUE,FALSE))</formula>
    </cfRule>
  </conditionalFormatting>
  <conditionalFormatting sqref="Y66">
    <cfRule type="expression" dxfId="444" priority="570">
      <formula>IF(Y66="",TRUE,IF(Y66="-",TRUE,FALSE))</formula>
    </cfRule>
  </conditionalFormatting>
  <conditionalFormatting sqref="Y67">
    <cfRule type="expression" dxfId="443" priority="569">
      <formula>IF(Y67="",TRUE,IF(Y67="-",TRUE,FALSE))</formula>
    </cfRule>
  </conditionalFormatting>
  <conditionalFormatting sqref="Y68">
    <cfRule type="expression" dxfId="442" priority="568">
      <formula>IF(Y68="",TRUE,IF(Y68="-",TRUE,FALSE))</formula>
    </cfRule>
  </conditionalFormatting>
  <conditionalFormatting sqref="Y69">
    <cfRule type="expression" dxfId="441" priority="567">
      <formula>IF(Y69="",TRUE,IF(Y69="-",TRUE,FALSE))</formula>
    </cfRule>
  </conditionalFormatting>
  <conditionalFormatting sqref="Y70">
    <cfRule type="expression" dxfId="440" priority="566">
      <formula>IF(Y70="",TRUE,IF(Y70="-",TRUE,FALSE))</formula>
    </cfRule>
  </conditionalFormatting>
  <conditionalFormatting sqref="Y71">
    <cfRule type="expression" dxfId="439" priority="565">
      <formula>IF(Y71="",TRUE,IF(Y71="-",TRUE,FALSE))</formula>
    </cfRule>
  </conditionalFormatting>
  <conditionalFormatting sqref="Y72">
    <cfRule type="expression" dxfId="438" priority="564">
      <formula>IF(Y72="",TRUE,IF(Y72="-",TRUE,FALSE))</formula>
    </cfRule>
  </conditionalFormatting>
  <conditionalFormatting sqref="Y73">
    <cfRule type="expression" dxfId="437" priority="563">
      <formula>IF(Y73="",TRUE,IF(Y73="-",TRUE,FALSE))</formula>
    </cfRule>
  </conditionalFormatting>
  <conditionalFormatting sqref="Y74">
    <cfRule type="expression" dxfId="436" priority="562">
      <formula>IF(Y74="",TRUE,IF(Y74="-",TRUE,FALSE))</formula>
    </cfRule>
  </conditionalFormatting>
  <conditionalFormatting sqref="Y75">
    <cfRule type="expression" dxfId="435" priority="561">
      <formula>IF(Y75="",TRUE,IF(Y75="-",TRUE,FALSE))</formula>
    </cfRule>
  </conditionalFormatting>
  <conditionalFormatting sqref="Y76">
    <cfRule type="expression" dxfId="434" priority="560">
      <formula>IF(Y76="",TRUE,IF(Y76="-",TRUE,FALSE))</formula>
    </cfRule>
  </conditionalFormatting>
  <conditionalFormatting sqref="Y77">
    <cfRule type="expression" dxfId="433" priority="559">
      <formula>IF(Y77="",TRUE,IF(Y77="-",TRUE,FALSE))</formula>
    </cfRule>
  </conditionalFormatting>
  <conditionalFormatting sqref="Z77">
    <cfRule type="expression" dxfId="432" priority="558">
      <formula>IF(Z77="",TRUE,IF(Z77="-",TRUE,FALSE))</formula>
    </cfRule>
  </conditionalFormatting>
  <conditionalFormatting sqref="Z76">
    <cfRule type="expression" dxfId="431" priority="557">
      <formula>IF(Z76="",TRUE,IF(Z76="-",TRUE,FALSE))</formula>
    </cfRule>
  </conditionalFormatting>
  <conditionalFormatting sqref="Z75">
    <cfRule type="expression" dxfId="430" priority="556">
      <formula>IF(Z75="",TRUE,IF(Z75="-",TRUE,FALSE))</formula>
    </cfRule>
  </conditionalFormatting>
  <conditionalFormatting sqref="Z74">
    <cfRule type="expression" dxfId="429" priority="555">
      <formula>IF(Z74="",TRUE,IF(Z74="-",TRUE,FALSE))</formula>
    </cfRule>
  </conditionalFormatting>
  <conditionalFormatting sqref="Z73">
    <cfRule type="expression" dxfId="428" priority="554">
      <formula>IF(Z73="",TRUE,IF(Z73="-",TRUE,FALSE))</formula>
    </cfRule>
  </conditionalFormatting>
  <conditionalFormatting sqref="L67">
    <cfRule type="expression" dxfId="427" priority="359">
      <formula>IF(L67="",TRUE,IF(L67="-",TRUE,FALSE))</formula>
    </cfRule>
  </conditionalFormatting>
  <conditionalFormatting sqref="Z72">
    <cfRule type="expression" dxfId="426" priority="553">
      <formula>IF(Z72="",TRUE,IF(Z72="-",TRUE,FALSE))</formula>
    </cfRule>
  </conditionalFormatting>
  <conditionalFormatting sqref="Z71">
    <cfRule type="expression" dxfId="425" priority="552">
      <formula>IF(Z71="",TRUE,IF(Z71="-",TRUE,FALSE))</formula>
    </cfRule>
  </conditionalFormatting>
  <conditionalFormatting sqref="Z70">
    <cfRule type="expression" dxfId="424" priority="551">
      <formula>IF(Z70="",TRUE,IF(Z70="-",TRUE,FALSE))</formula>
    </cfRule>
  </conditionalFormatting>
  <conditionalFormatting sqref="Z69">
    <cfRule type="expression" dxfId="423" priority="550">
      <formula>IF(Z69="",TRUE,IF(Z69="-",TRUE,FALSE))</formula>
    </cfRule>
  </conditionalFormatting>
  <conditionalFormatting sqref="Z68">
    <cfRule type="expression" dxfId="422" priority="549">
      <formula>IF(Z68="",TRUE,IF(Z68="-",TRUE,FALSE))</formula>
    </cfRule>
  </conditionalFormatting>
  <conditionalFormatting sqref="Z67">
    <cfRule type="expression" dxfId="421" priority="548">
      <formula>IF(Z67="",TRUE,IF(Z67="-",TRUE,FALSE))</formula>
    </cfRule>
  </conditionalFormatting>
  <conditionalFormatting sqref="Z66">
    <cfRule type="expression" dxfId="420" priority="547">
      <formula>IF(Z66="",TRUE,IF(Z66="-",TRUE,FALSE))</formula>
    </cfRule>
  </conditionalFormatting>
  <conditionalFormatting sqref="Z65">
    <cfRule type="expression" dxfId="419" priority="546">
      <formula>IF(Z65="",TRUE,IF(Z65="-",TRUE,FALSE))</formula>
    </cfRule>
  </conditionalFormatting>
  <conditionalFormatting sqref="Z64">
    <cfRule type="expression" dxfId="418" priority="545">
      <formula>IF(Z64="",TRUE,IF(Z64="-",TRUE,FALSE))</formula>
    </cfRule>
  </conditionalFormatting>
  <conditionalFormatting sqref="Z63">
    <cfRule type="expression" dxfId="417" priority="544">
      <formula>IF(Z63="",TRUE,IF(Z63="-",TRUE,FALSE))</formula>
    </cfRule>
  </conditionalFormatting>
  <conditionalFormatting sqref="Z62">
    <cfRule type="expression" dxfId="416" priority="543">
      <formula>IF(Z62="",TRUE,IF(Z62="-",TRUE,FALSE))</formula>
    </cfRule>
  </conditionalFormatting>
  <conditionalFormatting sqref="Z61">
    <cfRule type="expression" dxfId="415" priority="542">
      <formula>IF(Z61="",TRUE,IF(Z61="-",TRUE,FALSE))</formula>
    </cfRule>
  </conditionalFormatting>
  <conditionalFormatting sqref="Z60">
    <cfRule type="expression" dxfId="414" priority="541">
      <formula>IF(Z60="",TRUE,IF(Z60="-",TRUE,FALSE))</formula>
    </cfRule>
  </conditionalFormatting>
  <conditionalFormatting sqref="Z59">
    <cfRule type="expression" dxfId="413" priority="540">
      <formula>IF(Z59="",TRUE,IF(Z59="-",TRUE,FALSE))</formula>
    </cfRule>
  </conditionalFormatting>
  <conditionalFormatting sqref="Z58">
    <cfRule type="expression" dxfId="412" priority="539">
      <formula>IF(Z58="",TRUE,IF(Z58="-",TRUE,FALSE))</formula>
    </cfRule>
  </conditionalFormatting>
  <conditionalFormatting sqref="Z57">
    <cfRule type="expression" dxfId="411" priority="538">
      <formula>IF(Z57="",TRUE,IF(Z57="-",TRUE,FALSE))</formula>
    </cfRule>
  </conditionalFormatting>
  <conditionalFormatting sqref="Z56">
    <cfRule type="expression" dxfId="410" priority="537">
      <formula>IF(Z56="",TRUE,IF(Z56="-",TRUE,FALSE))</formula>
    </cfRule>
  </conditionalFormatting>
  <conditionalFormatting sqref="Z55">
    <cfRule type="expression" dxfId="409" priority="536">
      <formula>IF(Z55="",TRUE,IF(Z55="-",TRUE,FALSE))</formula>
    </cfRule>
  </conditionalFormatting>
  <conditionalFormatting sqref="Z54">
    <cfRule type="expression" dxfId="408" priority="535">
      <formula>IF(Z54="",TRUE,IF(Z54="-",TRUE,FALSE))</formula>
    </cfRule>
  </conditionalFormatting>
  <conditionalFormatting sqref="Z53">
    <cfRule type="expression" dxfId="407" priority="534">
      <formula>IF(Z53="",TRUE,IF(Z53="-",TRUE,FALSE))</formula>
    </cfRule>
  </conditionalFormatting>
  <conditionalFormatting sqref="Z52">
    <cfRule type="expression" dxfId="406" priority="533">
      <formula>IF(Z52="",TRUE,IF(Z52="-",TRUE,FALSE))</formula>
    </cfRule>
  </conditionalFormatting>
  <conditionalFormatting sqref="Z51">
    <cfRule type="expression" dxfId="405" priority="532">
      <formula>IF(Z51="",TRUE,IF(Z51="-",TRUE,FALSE))</formula>
    </cfRule>
  </conditionalFormatting>
  <conditionalFormatting sqref="Z50">
    <cfRule type="expression" dxfId="404" priority="531">
      <formula>IF(Z50="",TRUE,IF(Z50="-",TRUE,FALSE))</formula>
    </cfRule>
  </conditionalFormatting>
  <conditionalFormatting sqref="Z49">
    <cfRule type="expression" dxfId="403" priority="530">
      <formula>IF(Z49="",TRUE,IF(Z49="-",TRUE,FALSE))</formula>
    </cfRule>
  </conditionalFormatting>
  <conditionalFormatting sqref="Z48">
    <cfRule type="expression" dxfId="402" priority="529">
      <formula>IF(Z48="",TRUE,IF(Z48="-",TRUE,FALSE))</formula>
    </cfRule>
  </conditionalFormatting>
  <conditionalFormatting sqref="AA48">
    <cfRule type="expression" dxfId="401" priority="528">
      <formula>IF(AA48="",TRUE,IF(AA48="-",TRUE,FALSE))</formula>
    </cfRule>
  </conditionalFormatting>
  <conditionalFormatting sqref="AA49">
    <cfRule type="expression" dxfId="400" priority="527">
      <formula>IF(AA49="",TRUE,IF(AA49="-",TRUE,FALSE))</formula>
    </cfRule>
  </conditionalFormatting>
  <conditionalFormatting sqref="AA50">
    <cfRule type="expression" dxfId="399" priority="526">
      <formula>IF(AA50="",TRUE,IF(AA50="-",TRUE,FALSE))</formula>
    </cfRule>
  </conditionalFormatting>
  <conditionalFormatting sqref="AA51">
    <cfRule type="expression" dxfId="398" priority="525">
      <formula>IF(AA51="",TRUE,IF(AA51="-",TRUE,FALSE))</formula>
    </cfRule>
  </conditionalFormatting>
  <conditionalFormatting sqref="AA52">
    <cfRule type="expression" dxfId="397" priority="524">
      <formula>IF(AA52="",TRUE,IF(AA52="-",TRUE,FALSE))</formula>
    </cfRule>
  </conditionalFormatting>
  <conditionalFormatting sqref="AA53">
    <cfRule type="expression" dxfId="396" priority="523">
      <formula>IF(AA53="",TRUE,IF(AA53="-",TRUE,FALSE))</formula>
    </cfRule>
  </conditionalFormatting>
  <conditionalFormatting sqref="AA54">
    <cfRule type="expression" dxfId="395" priority="522">
      <formula>IF(AA54="",TRUE,IF(AA54="-",TRUE,FALSE))</formula>
    </cfRule>
  </conditionalFormatting>
  <conditionalFormatting sqref="AA55">
    <cfRule type="expression" dxfId="394" priority="521">
      <formula>IF(AA55="",TRUE,IF(AA55="-",TRUE,FALSE))</formula>
    </cfRule>
  </conditionalFormatting>
  <conditionalFormatting sqref="AA56">
    <cfRule type="expression" dxfId="393" priority="520">
      <formula>IF(AA56="",TRUE,IF(AA56="-",TRUE,FALSE))</formula>
    </cfRule>
  </conditionalFormatting>
  <conditionalFormatting sqref="AA57">
    <cfRule type="expression" dxfId="392" priority="519">
      <formula>IF(AA57="",TRUE,IF(AA57="-",TRUE,FALSE))</formula>
    </cfRule>
  </conditionalFormatting>
  <conditionalFormatting sqref="AA58">
    <cfRule type="expression" dxfId="391" priority="518">
      <formula>IF(AA58="",TRUE,IF(AA58="-",TRUE,FALSE))</formula>
    </cfRule>
  </conditionalFormatting>
  <conditionalFormatting sqref="AA59">
    <cfRule type="expression" dxfId="390" priority="517">
      <formula>IF(AA59="",TRUE,IF(AA59="-",TRUE,FALSE))</formula>
    </cfRule>
  </conditionalFormatting>
  <conditionalFormatting sqref="AA60">
    <cfRule type="expression" dxfId="389" priority="516">
      <formula>IF(AA60="",TRUE,IF(AA60="-",TRUE,FALSE))</formula>
    </cfRule>
  </conditionalFormatting>
  <conditionalFormatting sqref="AA61">
    <cfRule type="expression" dxfId="388" priority="515">
      <formula>IF(AA61="",TRUE,IF(AA61="-",TRUE,FALSE))</formula>
    </cfRule>
  </conditionalFormatting>
  <conditionalFormatting sqref="AA62">
    <cfRule type="expression" dxfId="387" priority="514">
      <formula>IF(AA62="",TRUE,IF(AA62="-",TRUE,FALSE))</formula>
    </cfRule>
  </conditionalFormatting>
  <conditionalFormatting sqref="AA63">
    <cfRule type="expression" dxfId="386" priority="513">
      <formula>IF(AA63="",TRUE,IF(AA63="-",TRUE,FALSE))</formula>
    </cfRule>
  </conditionalFormatting>
  <conditionalFormatting sqref="AA64">
    <cfRule type="expression" dxfId="385" priority="512">
      <formula>IF(AA64="",TRUE,IF(AA64="-",TRUE,FALSE))</formula>
    </cfRule>
  </conditionalFormatting>
  <conditionalFormatting sqref="AA65">
    <cfRule type="expression" dxfId="384" priority="511">
      <formula>IF(AA65="",TRUE,IF(AA65="-",TRUE,FALSE))</formula>
    </cfRule>
  </conditionalFormatting>
  <conditionalFormatting sqref="AA66">
    <cfRule type="expression" dxfId="383" priority="510">
      <formula>IF(AA66="",TRUE,IF(AA66="-",TRUE,FALSE))</formula>
    </cfRule>
  </conditionalFormatting>
  <conditionalFormatting sqref="AA67">
    <cfRule type="expression" dxfId="382" priority="509">
      <formula>IF(AA67="",TRUE,IF(AA67="-",TRUE,FALSE))</formula>
    </cfRule>
  </conditionalFormatting>
  <conditionalFormatting sqref="AA68">
    <cfRule type="expression" dxfId="381" priority="508">
      <formula>IF(AA68="",TRUE,IF(AA68="-",TRUE,FALSE))</formula>
    </cfRule>
  </conditionalFormatting>
  <conditionalFormatting sqref="AA69">
    <cfRule type="expression" dxfId="380" priority="507">
      <formula>IF(AA69="",TRUE,IF(AA69="-",TRUE,FALSE))</formula>
    </cfRule>
  </conditionalFormatting>
  <conditionalFormatting sqref="AA70">
    <cfRule type="expression" dxfId="379" priority="506">
      <formula>IF(AA70="",TRUE,IF(AA70="-",TRUE,FALSE))</formula>
    </cfRule>
  </conditionalFormatting>
  <conditionalFormatting sqref="AA71">
    <cfRule type="expression" dxfId="378" priority="505">
      <formula>IF(AA71="",TRUE,IF(AA71="-",TRUE,FALSE))</formula>
    </cfRule>
  </conditionalFormatting>
  <conditionalFormatting sqref="AA72">
    <cfRule type="expression" dxfId="377" priority="504">
      <formula>IF(AA72="",TRUE,IF(AA72="-",TRUE,FALSE))</formula>
    </cfRule>
  </conditionalFormatting>
  <conditionalFormatting sqref="AA73">
    <cfRule type="expression" dxfId="376" priority="503">
      <formula>IF(AA73="",TRUE,IF(AA73="-",TRUE,FALSE))</formula>
    </cfRule>
  </conditionalFormatting>
  <conditionalFormatting sqref="AA74">
    <cfRule type="expression" dxfId="375" priority="502">
      <formula>IF(AA74="",TRUE,IF(AA74="-",TRUE,FALSE))</formula>
    </cfRule>
  </conditionalFormatting>
  <conditionalFormatting sqref="AA75">
    <cfRule type="expression" dxfId="374" priority="501">
      <formula>IF(AA75="",TRUE,IF(AA75="-",TRUE,FALSE))</formula>
    </cfRule>
  </conditionalFormatting>
  <conditionalFormatting sqref="AA76">
    <cfRule type="expression" dxfId="373" priority="500">
      <formula>IF(AA76="",TRUE,IF(AA76="-",TRUE,FALSE))</formula>
    </cfRule>
  </conditionalFormatting>
  <conditionalFormatting sqref="AA77">
    <cfRule type="expression" dxfId="372" priority="499">
      <formula>IF(AA77="",TRUE,IF(AA77="-",TRUE,FALSE))</formula>
    </cfRule>
  </conditionalFormatting>
  <conditionalFormatting sqref="AB77">
    <cfRule type="expression" dxfId="371" priority="498">
      <formula>IF(AB77="",TRUE,IF(AB77="-",TRUE,FALSE))</formula>
    </cfRule>
  </conditionalFormatting>
  <conditionalFormatting sqref="AB76">
    <cfRule type="expression" dxfId="370" priority="497">
      <formula>IF(AB76="",TRUE,IF(AB76="-",TRUE,FALSE))</formula>
    </cfRule>
  </conditionalFormatting>
  <conditionalFormatting sqref="AB75">
    <cfRule type="expression" dxfId="369" priority="496">
      <formula>IF(AB75="",TRUE,IF(AB75="-",TRUE,FALSE))</formula>
    </cfRule>
  </conditionalFormatting>
  <conditionalFormatting sqref="C48">
    <cfRule type="expression" dxfId="368" priority="370">
      <formula>IF(C48="",TRUE,IF(C48="-",TRUE,FALSE))</formula>
    </cfRule>
  </conditionalFormatting>
  <conditionalFormatting sqref="AC75">
    <cfRule type="expression" dxfId="367" priority="495">
      <formula>IF(AC75="",TRUE,IF(AC75="-",TRUE,FALSE))</formula>
    </cfRule>
  </conditionalFormatting>
  <conditionalFormatting sqref="AC76">
    <cfRule type="expression" dxfId="366" priority="494">
      <formula>IF(AC76="",TRUE,IF(AC76="-",TRUE,FALSE))</formula>
    </cfRule>
  </conditionalFormatting>
  <conditionalFormatting sqref="AC77">
    <cfRule type="expression" dxfId="365" priority="493">
      <formula>IF(AC77="",TRUE,IF(AC77="-",TRUE,FALSE))</formula>
    </cfRule>
  </conditionalFormatting>
  <conditionalFormatting sqref="AD77">
    <cfRule type="expression" dxfId="364" priority="492">
      <formula>IF(AD77="",TRUE,IF(AD77="-",TRUE,FALSE))</formula>
    </cfRule>
  </conditionalFormatting>
  <conditionalFormatting sqref="AE77">
    <cfRule type="expression" dxfId="363" priority="491">
      <formula>IF(AE77="",TRUE,IF(AE77="-",TRUE,FALSE))</formula>
    </cfRule>
  </conditionalFormatting>
  <conditionalFormatting sqref="AE76">
    <cfRule type="expression" dxfId="362" priority="490">
      <formula>IF(AE76="",TRUE,IF(AE76="-",TRUE,FALSE))</formula>
    </cfRule>
  </conditionalFormatting>
  <conditionalFormatting sqref="AD76">
    <cfRule type="expression" dxfId="361" priority="489">
      <formula>IF(AD76="",TRUE,IF(AD76="-",TRUE,FALSE))</formula>
    </cfRule>
  </conditionalFormatting>
  <conditionalFormatting sqref="AD75">
    <cfRule type="expression" dxfId="360" priority="488">
      <formula>IF(AD75="",TRUE,IF(AD75="-",TRUE,FALSE))</formula>
    </cfRule>
  </conditionalFormatting>
  <conditionalFormatting sqref="AE75">
    <cfRule type="expression" dxfId="359" priority="487">
      <formula>IF(AE75="",TRUE,IF(AE75="-",TRUE,FALSE))</formula>
    </cfRule>
  </conditionalFormatting>
  <conditionalFormatting sqref="AE74">
    <cfRule type="expression" dxfId="358" priority="486">
      <formula>IF(AE74="",TRUE,IF(AE74="-",TRUE,FALSE))</formula>
    </cfRule>
  </conditionalFormatting>
  <conditionalFormatting sqref="AD74">
    <cfRule type="expression" dxfId="357" priority="485">
      <formula>IF(AD74="",TRUE,IF(AD74="-",TRUE,FALSE))</formula>
    </cfRule>
  </conditionalFormatting>
  <conditionalFormatting sqref="AC74">
    <cfRule type="expression" dxfId="356" priority="484">
      <formula>IF(AC74="",TRUE,IF(AC74="-",TRUE,FALSE))</formula>
    </cfRule>
  </conditionalFormatting>
  <conditionalFormatting sqref="AB74">
    <cfRule type="expression" dxfId="355" priority="483">
      <formula>IF(AB74="",TRUE,IF(AB74="-",TRUE,FALSE))</formula>
    </cfRule>
  </conditionalFormatting>
  <conditionalFormatting sqref="AB73">
    <cfRule type="expression" dxfId="354" priority="482">
      <formula>IF(AB73="",TRUE,IF(AB73="-",TRUE,FALSE))</formula>
    </cfRule>
  </conditionalFormatting>
  <conditionalFormatting sqref="AB72">
    <cfRule type="expression" dxfId="353" priority="481">
      <formula>IF(AB72="",TRUE,IF(AB72="-",TRUE,FALSE))</formula>
    </cfRule>
  </conditionalFormatting>
  <conditionalFormatting sqref="AB71">
    <cfRule type="expression" dxfId="352" priority="480">
      <formula>IF(AB71="",TRUE,IF(AB71="-",TRUE,FALSE))</formula>
    </cfRule>
  </conditionalFormatting>
  <conditionalFormatting sqref="AB70">
    <cfRule type="expression" dxfId="351" priority="479">
      <formula>IF(AB70="",TRUE,IF(AB70="-",TRUE,FALSE))</formula>
    </cfRule>
  </conditionalFormatting>
  <conditionalFormatting sqref="AB69">
    <cfRule type="expression" dxfId="350" priority="478">
      <formula>IF(AB69="",TRUE,IF(AB69="-",TRUE,FALSE))</formula>
    </cfRule>
  </conditionalFormatting>
  <conditionalFormatting sqref="AB68">
    <cfRule type="expression" dxfId="349" priority="477">
      <formula>IF(AB68="",TRUE,IF(AB68="-",TRUE,FALSE))</formula>
    </cfRule>
  </conditionalFormatting>
  <conditionalFormatting sqref="AB67">
    <cfRule type="expression" dxfId="348" priority="476">
      <formula>IF(AB67="",TRUE,IF(AB67="-",TRUE,FALSE))</formula>
    </cfRule>
  </conditionalFormatting>
  <conditionalFormatting sqref="AB66">
    <cfRule type="expression" dxfId="347" priority="475">
      <formula>IF(AB66="",TRUE,IF(AB66="-",TRUE,FALSE))</formula>
    </cfRule>
  </conditionalFormatting>
  <conditionalFormatting sqref="AB65">
    <cfRule type="expression" dxfId="346" priority="474">
      <formula>IF(AB65="",TRUE,IF(AB65="-",TRUE,FALSE))</formula>
    </cfRule>
  </conditionalFormatting>
  <conditionalFormatting sqref="AB64">
    <cfRule type="expression" dxfId="345" priority="473">
      <formula>IF(AB64="",TRUE,IF(AB64="-",TRUE,FALSE))</formula>
    </cfRule>
  </conditionalFormatting>
  <conditionalFormatting sqref="AB63">
    <cfRule type="expression" dxfId="344" priority="472">
      <formula>IF(AB63="",TRUE,IF(AB63="-",TRUE,FALSE))</formula>
    </cfRule>
  </conditionalFormatting>
  <conditionalFormatting sqref="AB61">
    <cfRule type="expression" dxfId="343" priority="470">
      <formula>IF(AB61="",TRUE,IF(AB61="-",TRUE,FALSE))</formula>
    </cfRule>
  </conditionalFormatting>
  <conditionalFormatting sqref="AB60">
    <cfRule type="expression" dxfId="342" priority="469">
      <formula>IF(AB60="",TRUE,IF(AB60="-",TRUE,FALSE))</formula>
    </cfRule>
  </conditionalFormatting>
  <conditionalFormatting sqref="AB59">
    <cfRule type="expression" dxfId="341" priority="468">
      <formula>IF(AB59="",TRUE,IF(AB59="-",TRUE,FALSE))</formula>
    </cfRule>
  </conditionalFormatting>
  <conditionalFormatting sqref="AB58">
    <cfRule type="expression" dxfId="340" priority="467">
      <formula>IF(AB58="",TRUE,IF(AB58="-",TRUE,FALSE))</formula>
    </cfRule>
  </conditionalFormatting>
  <conditionalFormatting sqref="AB57">
    <cfRule type="expression" dxfId="339" priority="466">
      <formula>IF(AB57="",TRUE,IF(AB57="-",TRUE,FALSE))</formula>
    </cfRule>
  </conditionalFormatting>
  <conditionalFormatting sqref="AB56">
    <cfRule type="expression" dxfId="338" priority="465">
      <formula>IF(AB56="",TRUE,IF(AB56="-",TRUE,FALSE))</formula>
    </cfRule>
  </conditionalFormatting>
  <conditionalFormatting sqref="AB52">
    <cfRule type="expression" dxfId="337" priority="461">
      <formula>IF(AB52="",TRUE,IF(AB52="-",TRUE,FALSE))</formula>
    </cfRule>
  </conditionalFormatting>
  <conditionalFormatting sqref="AB51">
    <cfRule type="expression" dxfId="336" priority="460">
      <formula>IF(AB51="",TRUE,IF(AB51="-",TRUE,FALSE))</formula>
    </cfRule>
  </conditionalFormatting>
  <conditionalFormatting sqref="AB50">
    <cfRule type="expression" dxfId="335" priority="459">
      <formula>IF(AB50="",TRUE,IF(AB50="-",TRUE,FALSE))</formula>
    </cfRule>
  </conditionalFormatting>
  <conditionalFormatting sqref="AB49">
    <cfRule type="expression" dxfId="334" priority="458">
      <formula>IF(AB49="",TRUE,IF(AB49="-",TRUE,FALSE))</formula>
    </cfRule>
  </conditionalFormatting>
  <conditionalFormatting sqref="AB48">
    <cfRule type="expression" dxfId="333" priority="457">
      <formula>IF(AB48="",TRUE,IF(AB48="-",TRUE,FALSE))</formula>
    </cfRule>
  </conditionalFormatting>
  <conditionalFormatting sqref="AC49">
    <cfRule type="expression" dxfId="332" priority="455">
      <formula>IF(AC49="",TRUE,IF(AC49="-",TRUE,FALSE))</formula>
    </cfRule>
  </conditionalFormatting>
  <conditionalFormatting sqref="AC50">
    <cfRule type="expression" dxfId="331" priority="454">
      <formula>IF(AC50="",TRUE,IF(AC50="-",TRUE,FALSE))</formula>
    </cfRule>
  </conditionalFormatting>
  <conditionalFormatting sqref="AC53">
    <cfRule type="expression" dxfId="330" priority="451">
      <formula>IF(AC53="",TRUE,IF(AC53="-",TRUE,FALSE))</formula>
    </cfRule>
  </conditionalFormatting>
  <conditionalFormatting sqref="D48">
    <cfRule type="expression" dxfId="329" priority="369">
      <formula>IF(D48="",TRUE,IF(D48="-",TRUE,FALSE))</formula>
    </cfRule>
  </conditionalFormatting>
  <conditionalFormatting sqref="AC57">
    <cfRule type="expression" dxfId="328" priority="449">
      <formula>IF(AC57="",TRUE,IF(AC57="-",TRUE,FALSE))</formula>
    </cfRule>
  </conditionalFormatting>
  <conditionalFormatting sqref="AC58">
    <cfRule type="expression" dxfId="327" priority="448">
      <formula>IF(AC58="",TRUE,IF(AC58="-",TRUE,FALSE))</formula>
    </cfRule>
  </conditionalFormatting>
  <conditionalFormatting sqref="AC59">
    <cfRule type="expression" dxfId="326" priority="447">
      <formula>IF(AC59="",TRUE,IF(AC59="-",TRUE,FALSE))</formula>
    </cfRule>
  </conditionalFormatting>
  <conditionalFormatting sqref="AC60">
    <cfRule type="expression" dxfId="325" priority="446">
      <formula>IF(AC60="",TRUE,IF(AC60="-",TRUE,FALSE))</formula>
    </cfRule>
  </conditionalFormatting>
  <conditionalFormatting sqref="AC61">
    <cfRule type="expression" dxfId="324" priority="445">
      <formula>IF(AC61="",TRUE,IF(AC61="-",TRUE,FALSE))</formula>
    </cfRule>
  </conditionalFormatting>
  <conditionalFormatting sqref="AC62">
    <cfRule type="expression" dxfId="323" priority="444">
      <formula>IF(AC62="",TRUE,IF(AC62="-",TRUE,FALSE))</formula>
    </cfRule>
  </conditionalFormatting>
  <conditionalFormatting sqref="AC63">
    <cfRule type="expression" dxfId="322" priority="443">
      <formula>IF(AC63="",TRUE,IF(AC63="-",TRUE,FALSE))</formula>
    </cfRule>
  </conditionalFormatting>
  <conditionalFormatting sqref="AC55 AC65">
    <cfRule type="expression" dxfId="321" priority="441">
      <formula>IF(AC55="",TRUE,IF(AC55="-",TRUE,FALSE))</formula>
    </cfRule>
  </conditionalFormatting>
  <conditionalFormatting sqref="AC66">
    <cfRule type="expression" dxfId="320" priority="439">
      <formula>IF(AC66="",TRUE,IF(AC66="-",TRUE,FALSE))</formula>
    </cfRule>
  </conditionalFormatting>
  <conditionalFormatting sqref="AC67">
    <cfRule type="expression" dxfId="319" priority="438">
      <formula>IF(AC67="",TRUE,IF(AC67="-",TRUE,FALSE))</formula>
    </cfRule>
  </conditionalFormatting>
  <conditionalFormatting sqref="AC68">
    <cfRule type="expression" dxfId="318" priority="437">
      <formula>IF(AC68="",TRUE,IF(AC68="-",TRUE,FALSE))</formula>
    </cfRule>
  </conditionalFormatting>
  <conditionalFormatting sqref="AC69">
    <cfRule type="expression" dxfId="317" priority="436">
      <formula>IF(AC69="",TRUE,IF(AC69="-",TRUE,FALSE))</formula>
    </cfRule>
  </conditionalFormatting>
  <conditionalFormatting sqref="AC71">
    <cfRule type="expression" dxfId="316" priority="434">
      <formula>IF(AC71="",TRUE,IF(AC71="-",TRUE,FALSE))</formula>
    </cfRule>
  </conditionalFormatting>
  <conditionalFormatting sqref="AC72">
    <cfRule type="expression" dxfId="315" priority="433">
      <formula>IF(AC72="",TRUE,IF(AC72="-",TRUE,FALSE))</formula>
    </cfRule>
  </conditionalFormatting>
  <conditionalFormatting sqref="AE73">
    <cfRule type="expression" dxfId="314" priority="430">
      <formula>IF(AE73="",TRUE,IF(AE73="-",TRUE,FALSE))</formula>
    </cfRule>
  </conditionalFormatting>
  <conditionalFormatting sqref="AE72">
    <cfRule type="expression" dxfId="313" priority="429">
      <formula>IF(AE72="",TRUE,IF(AE72="-",TRUE,FALSE))</formula>
    </cfRule>
  </conditionalFormatting>
  <conditionalFormatting sqref="AD72">
    <cfRule type="expression" dxfId="312" priority="428">
      <formula>IF(AD72="",TRUE,IF(AD72="-",TRUE,FALSE))</formula>
    </cfRule>
  </conditionalFormatting>
  <conditionalFormatting sqref="AD71">
    <cfRule type="expression" dxfId="311" priority="427">
      <formula>IF(AD71="",TRUE,IF(AD71="-",TRUE,FALSE))</formula>
    </cfRule>
  </conditionalFormatting>
  <conditionalFormatting sqref="AE71">
    <cfRule type="expression" dxfId="310" priority="426">
      <formula>IF(AE71="",TRUE,IF(AE71="-",TRUE,FALSE))</formula>
    </cfRule>
  </conditionalFormatting>
  <conditionalFormatting sqref="AD48">
    <cfRule type="expression" dxfId="309" priority="425">
      <formula>IF(AD48="",TRUE,IF(AD48="-",TRUE,FALSE))</formula>
    </cfRule>
  </conditionalFormatting>
  <conditionalFormatting sqref="I63">
    <cfRule type="expression" dxfId="308" priority="360">
      <formula>IF(I63="",TRUE,IF(I63="-",TRUE,FALSE))</formula>
    </cfRule>
  </conditionalFormatting>
  <conditionalFormatting sqref="I48">
    <cfRule type="expression" dxfId="307" priority="364">
      <formula>IF(I48="",TRUE,IF(I48="-",TRUE,FALSE))</formula>
    </cfRule>
  </conditionalFormatting>
  <conditionalFormatting sqref="AD50">
    <cfRule type="expression" dxfId="306" priority="424">
      <formula>IF(AD50="",TRUE,IF(AD50="-",TRUE,FALSE))</formula>
    </cfRule>
  </conditionalFormatting>
  <conditionalFormatting sqref="AD51">
    <cfRule type="expression" dxfId="305" priority="423">
      <formula>IF(AD51="",TRUE,IF(AD51="-",TRUE,FALSE))</formula>
    </cfRule>
  </conditionalFormatting>
  <conditionalFormatting sqref="AD52">
    <cfRule type="expression" dxfId="304" priority="422">
      <formula>IF(AD52="",TRUE,IF(AD52="-",TRUE,FALSE))</formula>
    </cfRule>
  </conditionalFormatting>
  <conditionalFormatting sqref="AD55">
    <cfRule type="expression" dxfId="303" priority="419">
      <formula>IF(AD55="",TRUE,IF(AD55="-",TRUE,FALSE))</formula>
    </cfRule>
  </conditionalFormatting>
  <conditionalFormatting sqref="AD49">
    <cfRule type="expression" dxfId="302" priority="418">
      <formula>IF(AD49="",TRUE,IF(AD49="-",TRUE,FALSE))</formula>
    </cfRule>
  </conditionalFormatting>
  <conditionalFormatting sqref="AD56">
    <cfRule type="expression" dxfId="301" priority="417">
      <formula>IF(AD56="",TRUE,IF(AD56="-",TRUE,FALSE))</formula>
    </cfRule>
  </conditionalFormatting>
  <conditionalFormatting sqref="AD57">
    <cfRule type="expression" dxfId="300" priority="416">
      <formula>IF(AD57="",TRUE,IF(AD57="-",TRUE,FALSE))</formula>
    </cfRule>
  </conditionalFormatting>
  <conditionalFormatting sqref="AD59">
    <cfRule type="expression" dxfId="299" priority="415">
      <formula>IF(AD59="",TRUE,IF(AD59="-",TRUE,FALSE))</formula>
    </cfRule>
  </conditionalFormatting>
  <conditionalFormatting sqref="AD62">
    <cfRule type="expression" dxfId="298" priority="411">
      <formula>IF(AD62="",TRUE,IF(AD62="-",TRUE,FALSE))</formula>
    </cfRule>
  </conditionalFormatting>
  <conditionalFormatting sqref="AD63">
    <cfRule type="expression" dxfId="297" priority="410">
      <formula>IF(AD63="",TRUE,IF(AD63="-",TRUE,FALSE))</formula>
    </cfRule>
  </conditionalFormatting>
  <conditionalFormatting sqref="AD64">
    <cfRule type="expression" dxfId="296" priority="409">
      <formula>IF(AD64="",TRUE,IF(AD64="-",TRUE,FALSE))</formula>
    </cfRule>
  </conditionalFormatting>
  <conditionalFormatting sqref="AD65">
    <cfRule type="expression" dxfId="295" priority="408">
      <formula>IF(AD65="",TRUE,IF(AD65="-",TRUE,FALSE))</formula>
    </cfRule>
  </conditionalFormatting>
  <conditionalFormatting sqref="AD66">
    <cfRule type="expression" dxfId="294" priority="407">
      <formula>IF(AD66="",TRUE,IF(AD66="-",TRUE,FALSE))</formula>
    </cfRule>
  </conditionalFormatting>
  <conditionalFormatting sqref="AD67">
    <cfRule type="expression" dxfId="293" priority="406">
      <formula>IF(AD67="",TRUE,IF(AD67="-",TRUE,FALSE))</formula>
    </cfRule>
  </conditionalFormatting>
  <conditionalFormatting sqref="AD68">
    <cfRule type="expression" dxfId="292" priority="405">
      <formula>IF(AD68="",TRUE,IF(AD68="-",TRUE,FALSE))</formula>
    </cfRule>
  </conditionalFormatting>
  <conditionalFormatting sqref="AD69">
    <cfRule type="expression" dxfId="291" priority="404">
      <formula>IF(AD69="",TRUE,IF(AD69="-",TRUE,FALSE))</formula>
    </cfRule>
  </conditionalFormatting>
  <conditionalFormatting sqref="AD70">
    <cfRule type="expression" dxfId="290" priority="403">
      <formula>IF(AD70="",TRUE,IF(AD70="-",TRUE,FALSE))</formula>
    </cfRule>
  </conditionalFormatting>
  <conditionalFormatting sqref="AE70">
    <cfRule type="expression" dxfId="289" priority="402">
      <formula>IF(AE70="",TRUE,IF(AE70="-",TRUE,FALSE))</formula>
    </cfRule>
  </conditionalFormatting>
  <conditionalFormatting sqref="AE69">
    <cfRule type="expression" dxfId="288" priority="401">
      <formula>IF(AE69="",TRUE,IF(AE69="-",TRUE,FALSE))</formula>
    </cfRule>
  </conditionalFormatting>
  <conditionalFormatting sqref="AE68">
    <cfRule type="expression" dxfId="287" priority="400">
      <formula>IF(AE68="",TRUE,IF(AE68="-",TRUE,FALSE))</formula>
    </cfRule>
  </conditionalFormatting>
  <conditionalFormatting sqref="AE48">
    <cfRule type="expression" dxfId="286" priority="399">
      <formula>IF(AE48="",TRUE,IF(AE48="-",TRUE,FALSE))</formula>
    </cfRule>
  </conditionalFormatting>
  <conditionalFormatting sqref="AE52">
    <cfRule type="expression" dxfId="285" priority="395">
      <formula>IF(AE52="",TRUE,IF(AE52="-",TRUE,FALSE))</formula>
    </cfRule>
  </conditionalFormatting>
  <conditionalFormatting sqref="AE53">
    <cfRule type="expression" dxfId="284" priority="394">
      <formula>IF(AE53="",TRUE,IF(AE53="-",TRUE,FALSE))</formula>
    </cfRule>
  </conditionalFormatting>
  <conditionalFormatting sqref="AE54">
    <cfRule type="expression" dxfId="283" priority="393">
      <formula>IF(AE54="",TRUE,IF(AE54="-",TRUE,FALSE))</formula>
    </cfRule>
  </conditionalFormatting>
  <conditionalFormatting sqref="AE55">
    <cfRule type="expression" dxfId="282" priority="392">
      <formula>IF(AE55="",TRUE,IF(AE55="-",TRUE,FALSE))</formula>
    </cfRule>
  </conditionalFormatting>
  <conditionalFormatting sqref="AE56">
    <cfRule type="expression" dxfId="281" priority="391">
      <formula>IF(AE56="",TRUE,IF(AE56="-",TRUE,FALSE))</formula>
    </cfRule>
  </conditionalFormatting>
  <conditionalFormatting sqref="AE60">
    <cfRule type="expression" dxfId="280" priority="387">
      <formula>IF(AE60="",TRUE,IF(AE60="-",TRUE,FALSE))</formula>
    </cfRule>
  </conditionalFormatting>
  <conditionalFormatting sqref="AE61">
    <cfRule type="expression" dxfId="279" priority="386">
      <formula>IF(AE61="",TRUE,IF(AE61="-",TRUE,FALSE))</formula>
    </cfRule>
  </conditionalFormatting>
  <conditionalFormatting sqref="AE62">
    <cfRule type="expression" dxfId="278" priority="385">
      <formula>IF(AE62="",TRUE,IF(AE62="-",TRUE,FALSE))</formula>
    </cfRule>
  </conditionalFormatting>
  <conditionalFormatting sqref="AE63">
    <cfRule type="expression" dxfId="277" priority="384">
      <formula>IF(AE63="",TRUE,IF(AE63="-",TRUE,FALSE))</formula>
    </cfRule>
  </conditionalFormatting>
  <conditionalFormatting sqref="AE64">
    <cfRule type="expression" dxfId="276" priority="383">
      <formula>IF(AE64="",TRUE,IF(AE64="-",TRUE,FALSE))</formula>
    </cfRule>
  </conditionalFormatting>
  <conditionalFormatting sqref="AE65">
    <cfRule type="expression" dxfId="275" priority="382">
      <formula>IF(AE65="",TRUE,IF(AE65="-",TRUE,FALSE))</formula>
    </cfRule>
  </conditionalFormatting>
  <conditionalFormatting sqref="AE66">
    <cfRule type="expression" dxfId="274" priority="381">
      <formula>IF(AE66="",TRUE,IF(AE66="-",TRUE,FALSE))</formula>
    </cfRule>
  </conditionalFormatting>
  <conditionalFormatting sqref="AE67">
    <cfRule type="expression" dxfId="273" priority="380">
      <formula>IF(AE67="",TRUE,IF(AE67="-",TRUE,FALSE))</formula>
    </cfRule>
  </conditionalFormatting>
  <conditionalFormatting sqref="N50">
    <cfRule type="expression" dxfId="272" priority="379">
      <formula>IF(N50="",TRUE,IF(N50="-",TRUE,FALSE))</formula>
    </cfRule>
  </conditionalFormatting>
  <conditionalFormatting sqref="O51">
    <cfRule type="expression" dxfId="271" priority="378">
      <formula>IF(O51="",TRUE,IF(O51="-",TRUE,FALSE))</formula>
    </cfRule>
  </conditionalFormatting>
  <conditionalFormatting sqref="P52">
    <cfRule type="expression" dxfId="270" priority="377">
      <formula>IF(P52="",TRUE,IF(P52="-",TRUE,FALSE))</formula>
    </cfRule>
  </conditionalFormatting>
  <conditionalFormatting sqref="Q55">
    <cfRule type="expression" dxfId="269" priority="376">
      <formula>IF(Q55="",TRUE,IF(Q55="-",TRUE,FALSE))</formula>
    </cfRule>
  </conditionalFormatting>
  <conditionalFormatting sqref="R53">
    <cfRule type="expression" dxfId="268" priority="375">
      <formula>IF(R53="",TRUE,IF(R53="-",TRUE,FALSE))</formula>
    </cfRule>
  </conditionalFormatting>
  <conditionalFormatting sqref="S54">
    <cfRule type="expression" dxfId="267" priority="374">
      <formula>IF(S54="",TRUE,IF(S54="-",TRUE,FALSE))</formula>
    </cfRule>
  </conditionalFormatting>
  <conditionalFormatting sqref="U58">
    <cfRule type="expression" dxfId="266" priority="373">
      <formula>IF(U58="",TRUE,IF(U58="-",TRUE,FALSE))</formula>
    </cfRule>
  </conditionalFormatting>
  <conditionalFormatting sqref="V57">
    <cfRule type="expression" dxfId="265" priority="372">
      <formula>IF(V57="",TRUE,IF(V57="-",TRUE,FALSE))</formula>
    </cfRule>
  </conditionalFormatting>
  <conditionalFormatting sqref="B48">
    <cfRule type="expression" dxfId="264" priority="371">
      <formula>IF(B48="",TRUE,IF(B48="-",TRUE,FALSE))</formula>
    </cfRule>
  </conditionalFormatting>
  <conditionalFormatting sqref="E48">
    <cfRule type="expression" dxfId="263" priority="368">
      <formula>IF(E48="",TRUE,IF(E48="-",TRUE,FALSE))</formula>
    </cfRule>
  </conditionalFormatting>
  <conditionalFormatting sqref="F48">
    <cfRule type="expression" dxfId="262" priority="367">
      <formula>IF(F48="",TRUE,IF(F48="-",TRUE,FALSE))</formula>
    </cfRule>
  </conditionalFormatting>
  <conditionalFormatting sqref="G48">
    <cfRule type="expression" dxfId="261" priority="366">
      <formula>IF(G48="",TRUE,IF(G48="-",TRUE,FALSE))</formula>
    </cfRule>
  </conditionalFormatting>
  <conditionalFormatting sqref="H48">
    <cfRule type="expression" dxfId="260" priority="365">
      <formula>IF(H48="",TRUE,IF(H48="-",TRUE,FALSE))</formula>
    </cfRule>
  </conditionalFormatting>
  <conditionalFormatting sqref="J48">
    <cfRule type="expression" dxfId="259" priority="363">
      <formula>IF(J48="",TRUE,IF(J48="-",TRUE,FALSE))</formula>
    </cfRule>
  </conditionalFormatting>
  <conditionalFormatting sqref="K48">
    <cfRule type="expression" dxfId="258" priority="362">
      <formula>IF(K48="",TRUE,IF(K48="-",TRUE,FALSE))</formula>
    </cfRule>
  </conditionalFormatting>
  <conditionalFormatting sqref="L48">
    <cfRule type="expression" dxfId="257" priority="361">
      <formula>IF(L48="",TRUE,IF(L48="-",TRUE,FALSE))</formula>
    </cfRule>
  </conditionalFormatting>
  <conditionalFormatting sqref="G64">
    <cfRule type="expression" dxfId="256" priority="358">
      <formula>IF(G64="",TRUE,IF(G64="-",TRUE,FALSE))</formula>
    </cfRule>
  </conditionalFormatting>
  <conditionalFormatting sqref="B84">
    <cfRule type="expression" dxfId="255" priority="357">
      <formula>IF(B84="",TRUE,IF(B84="-",TRUE,FALSE))</formula>
    </cfRule>
  </conditionalFormatting>
  <conditionalFormatting sqref="B85">
    <cfRule type="expression" dxfId="254" priority="356">
      <formula>IF(B85="",TRUE,IF(B85="-",TRUE,FALSE))</formula>
    </cfRule>
  </conditionalFormatting>
  <conditionalFormatting sqref="B88:B89">
    <cfRule type="expression" dxfId="253" priority="355">
      <formula>IF(B88="",TRUE,IF(B88="-",TRUE,FALSE))</formula>
    </cfRule>
  </conditionalFormatting>
  <conditionalFormatting sqref="C84">
    <cfRule type="expression" dxfId="252" priority="354">
      <formula>IF(C84="",TRUE,IF(C84="-",TRUE,FALSE))</formula>
    </cfRule>
  </conditionalFormatting>
  <conditionalFormatting sqref="D84">
    <cfRule type="expression" dxfId="251" priority="353">
      <formula>IF(D84="",TRUE,IF(D84="-",TRUE,FALSE))</formula>
    </cfRule>
  </conditionalFormatting>
  <conditionalFormatting sqref="E84">
    <cfRule type="expression" dxfId="250" priority="352">
      <formula>IF(E84="",TRUE,IF(E84="-",TRUE,FALSE))</formula>
    </cfRule>
  </conditionalFormatting>
  <conditionalFormatting sqref="J84">
    <cfRule type="expression" dxfId="249" priority="347">
      <formula>IF(J84="",TRUE,IF(J84="-",TRUE,FALSE))</formula>
    </cfRule>
  </conditionalFormatting>
  <conditionalFormatting sqref="K84">
    <cfRule type="expression" dxfId="248" priority="346">
      <formula>IF(K84="",TRUE,IF(K84="-",TRUE,FALSE))</formula>
    </cfRule>
  </conditionalFormatting>
  <conditionalFormatting sqref="L84">
    <cfRule type="expression" dxfId="247" priority="345">
      <formula>IF(L84="",TRUE,IF(L84="-",TRUE,FALSE))</formula>
    </cfRule>
  </conditionalFormatting>
  <conditionalFormatting sqref="M83">
    <cfRule type="expression" dxfId="246" priority="344">
      <formula>IF(M83="",TRUE,IF(M83="-",TRUE,FALSE))</formula>
    </cfRule>
  </conditionalFormatting>
  <conditionalFormatting sqref="M84">
    <cfRule type="expression" dxfId="245" priority="343">
      <formula>IF(M84="",TRUE,IF(M84="-",TRUE,FALSE))</formula>
    </cfRule>
  </conditionalFormatting>
  <conditionalFormatting sqref="N84">
    <cfRule type="expression" dxfId="244" priority="342">
      <formula>IF(N84="",TRUE,IF(N84="-",TRUE,FALSE))</formula>
    </cfRule>
  </conditionalFormatting>
  <conditionalFormatting sqref="N83">
    <cfRule type="expression" dxfId="243" priority="341">
      <formula>IF(N83="",TRUE,IF(N83="-",TRUE,FALSE))</formula>
    </cfRule>
  </conditionalFormatting>
  <conditionalFormatting sqref="O83">
    <cfRule type="expression" dxfId="242" priority="340">
      <formula>IF(O83="",TRUE,IF(O83="-",TRUE,FALSE))</formula>
    </cfRule>
  </conditionalFormatting>
  <conditionalFormatting sqref="O84">
    <cfRule type="expression" dxfId="241" priority="339">
      <formula>IF(O84="",TRUE,IF(O84="-",TRUE,FALSE))</formula>
    </cfRule>
  </conditionalFormatting>
  <conditionalFormatting sqref="P84">
    <cfRule type="expression" dxfId="240" priority="338">
      <formula>IF(P84="",TRUE,IF(P84="-",TRUE,FALSE))</formula>
    </cfRule>
  </conditionalFormatting>
  <conditionalFormatting sqref="P83">
    <cfRule type="expression" dxfId="239" priority="337">
      <formula>IF(P83="",TRUE,IF(P83="-",TRUE,FALSE))</formula>
    </cfRule>
  </conditionalFormatting>
  <conditionalFormatting sqref="Q83">
    <cfRule type="expression" dxfId="238" priority="336">
      <formula>IF(Q83="",TRUE,IF(Q83="-",TRUE,FALSE))</formula>
    </cfRule>
  </conditionalFormatting>
  <conditionalFormatting sqref="Q84">
    <cfRule type="expression" dxfId="237" priority="335">
      <formula>IF(Q84="",TRUE,IF(Q84="-",TRUE,FALSE))</formula>
    </cfRule>
  </conditionalFormatting>
  <conditionalFormatting sqref="R83">
    <cfRule type="expression" dxfId="236" priority="334">
      <formula>IF(R83="",TRUE,IF(R83="-",TRUE,FALSE))</formula>
    </cfRule>
  </conditionalFormatting>
  <conditionalFormatting sqref="U83">
    <cfRule type="expression" dxfId="235" priority="330">
      <formula>IF(U83="",TRUE,IF(U83="-",TRUE,FALSE))</formula>
    </cfRule>
  </conditionalFormatting>
  <conditionalFormatting sqref="F84">
    <cfRule type="expression" dxfId="234" priority="351">
      <formula>IF(F84="",TRUE,IF(F84="-",TRUE,FALSE))</formula>
    </cfRule>
  </conditionalFormatting>
  <conditionalFormatting sqref="G84">
    <cfRule type="expression" dxfId="233" priority="350">
      <formula>IF(G84="",TRUE,IF(G84="-",TRUE,FALSE))</formula>
    </cfRule>
  </conditionalFormatting>
  <conditionalFormatting sqref="W83">
    <cfRule type="expression" dxfId="232" priority="328">
      <formula>IF(W83="",TRUE,IF(W83="-",TRUE,FALSE))</formula>
    </cfRule>
  </conditionalFormatting>
  <conditionalFormatting sqref="X83">
    <cfRule type="expression" dxfId="231" priority="327">
      <formula>IF(X83="",TRUE,IF(X83="-",TRUE,FALSE))</formula>
    </cfRule>
  </conditionalFormatting>
  <conditionalFormatting sqref="H84">
    <cfRule type="expression" dxfId="230" priority="349">
      <formula>IF(H84="",TRUE,IF(H84="-",TRUE,FALSE))</formula>
    </cfRule>
  </conditionalFormatting>
  <conditionalFormatting sqref="I84">
    <cfRule type="expression" dxfId="229" priority="348">
      <formula>IF(I84="",TRUE,IF(I84="-",TRUE,FALSE))</formula>
    </cfRule>
  </conditionalFormatting>
  <conditionalFormatting sqref="Z83">
    <cfRule type="expression" dxfId="228" priority="325">
      <formula>IF(Z83="",TRUE,IF(Z83="-",TRUE,FALSE))</formula>
    </cfRule>
  </conditionalFormatting>
  <conditionalFormatting sqref="AA83">
    <cfRule type="expression" dxfId="227" priority="324">
      <formula>IF(AA83="",TRUE,IF(AA83="-",TRUE,FALSE))</formula>
    </cfRule>
  </conditionalFormatting>
  <conditionalFormatting sqref="AB83">
    <cfRule type="expression" dxfId="226" priority="323">
      <formula>IF(AB83="",TRUE,IF(AB83="-",TRUE,FALSE))</formula>
    </cfRule>
  </conditionalFormatting>
  <conditionalFormatting sqref="AC83">
    <cfRule type="expression" dxfId="225" priority="322">
      <formula>IF(AC83="",TRUE,IF(AC83="-",TRUE,FALSE))</formula>
    </cfRule>
  </conditionalFormatting>
  <conditionalFormatting sqref="AD85">
    <cfRule type="expression" dxfId="224" priority="318">
      <formula>IF(AD85="",TRUE,IF(AD85="-",TRUE,FALSE))</formula>
    </cfRule>
  </conditionalFormatting>
  <conditionalFormatting sqref="AD84">
    <cfRule type="expression" dxfId="223" priority="317">
      <formula>IF(AD84="",TRUE,IF(AD84="-",TRUE,FALSE))</formula>
    </cfRule>
  </conditionalFormatting>
  <conditionalFormatting sqref="R84">
    <cfRule type="expression" dxfId="222" priority="333">
      <formula>IF(R84="",TRUE,IF(R84="-",TRUE,FALSE))</formula>
    </cfRule>
  </conditionalFormatting>
  <conditionalFormatting sqref="D83">
    <cfRule type="expression" dxfId="221" priority="311">
      <formula>IF(D83="",TRUE,IF(D83="-",TRUE,FALSE))</formula>
    </cfRule>
  </conditionalFormatting>
  <conditionalFormatting sqref="E83">
    <cfRule type="expression" dxfId="220" priority="310">
      <formula>IF(E83="",TRUE,IF(E83="-",TRUE,FALSE))</formula>
    </cfRule>
  </conditionalFormatting>
  <conditionalFormatting sqref="F83">
    <cfRule type="expression" dxfId="219" priority="309">
      <formula>IF(F83="",TRUE,IF(F83="-",TRUE,FALSE))</formula>
    </cfRule>
  </conditionalFormatting>
  <conditionalFormatting sqref="G83">
    <cfRule type="expression" dxfId="218" priority="308">
      <formula>IF(G83="",TRUE,IF(G83="-",TRUE,FALSE))</formula>
    </cfRule>
  </conditionalFormatting>
  <conditionalFormatting sqref="S84">
    <cfRule type="expression" dxfId="217" priority="302">
      <formula>IF(S84="",TRUE,IF(S84="-",TRUE,FALSE))</formula>
    </cfRule>
  </conditionalFormatting>
  <conditionalFormatting sqref="S83">
    <cfRule type="expression" dxfId="216" priority="332">
      <formula>IF(S83="",TRUE,IF(S83="-",TRUE,FALSE))</formula>
    </cfRule>
  </conditionalFormatting>
  <conditionalFormatting sqref="T83">
    <cfRule type="expression" dxfId="215" priority="331">
      <formula>IF(T83="",TRUE,IF(T83="-",TRUE,FALSE))</formula>
    </cfRule>
  </conditionalFormatting>
  <conditionalFormatting sqref="K83">
    <cfRule type="expression" dxfId="214" priority="304">
      <formula>IF(K83="",TRUE,IF(K83="-",TRUE,FALSE))</formula>
    </cfRule>
  </conditionalFormatting>
  <conditionalFormatting sqref="L83">
    <cfRule type="expression" dxfId="213" priority="303">
      <formula>IF(L83="",TRUE,IF(L83="-",TRUE,FALSE))</formula>
    </cfRule>
  </conditionalFormatting>
  <conditionalFormatting sqref="T84">
    <cfRule type="expression" dxfId="212" priority="301">
      <formula>IF(T84="",TRUE,IF(T84="-",TRUE,FALSE))</formula>
    </cfRule>
  </conditionalFormatting>
  <conditionalFormatting sqref="U84">
    <cfRule type="expression" dxfId="211" priority="300">
      <formula>IF(U84="",TRUE,IF(U84="-",TRUE,FALSE))</formula>
    </cfRule>
  </conditionalFormatting>
  <conditionalFormatting sqref="V84">
    <cfRule type="expression" dxfId="210" priority="299">
      <formula>IF(V84="",TRUE,IF(V84="-",TRUE,FALSE))</formula>
    </cfRule>
  </conditionalFormatting>
  <conditionalFormatting sqref="V83">
    <cfRule type="expression" dxfId="209" priority="329">
      <formula>IF(V83="",TRUE,IF(V83="-",TRUE,FALSE))</formula>
    </cfRule>
  </conditionalFormatting>
  <conditionalFormatting sqref="Y84">
    <cfRule type="expression" dxfId="208" priority="296">
      <formula>IF(Y84="",TRUE,IF(Y84="-",TRUE,FALSE))</formula>
    </cfRule>
  </conditionalFormatting>
  <conditionalFormatting sqref="Z84">
    <cfRule type="expression" dxfId="207" priority="295">
      <formula>IF(Z84="",TRUE,IF(Z84="-",TRUE,FALSE))</formula>
    </cfRule>
  </conditionalFormatting>
  <conditionalFormatting sqref="AA84">
    <cfRule type="expression" dxfId="206" priority="294">
      <formula>IF(AA84="",TRUE,IF(AA84="-",TRUE,FALSE))</formula>
    </cfRule>
  </conditionalFormatting>
  <conditionalFormatting sqref="AB84">
    <cfRule type="expression" dxfId="205" priority="293">
      <formula>IF(AB84="",TRUE,IF(AB84="-",TRUE,FALSE))</formula>
    </cfRule>
  </conditionalFormatting>
  <conditionalFormatting sqref="C88:AE89">
    <cfRule type="expression" dxfId="204" priority="292">
      <formula>IF(C88="",TRUE,IF(C88="-",TRUE,FALSE))</formula>
    </cfRule>
  </conditionalFormatting>
  <conditionalFormatting sqref="C85">
    <cfRule type="expression" dxfId="203" priority="291">
      <formula>IF(C85="",TRUE,IF(C85="-",TRUE,FALSE))</formula>
    </cfRule>
  </conditionalFormatting>
  <conditionalFormatting sqref="F85">
    <cfRule type="expression" dxfId="202" priority="288">
      <formula>IF(F85="",TRUE,IF(F85="-",TRUE,FALSE))</formula>
    </cfRule>
  </conditionalFormatting>
  <conditionalFormatting sqref="G85">
    <cfRule type="expression" dxfId="201" priority="287">
      <formula>IF(G85="",TRUE,IF(G85="-",TRUE,FALSE))</formula>
    </cfRule>
  </conditionalFormatting>
  <conditionalFormatting sqref="H85">
    <cfRule type="expression" dxfId="200" priority="286">
      <formula>IF(H85="",TRUE,IF(H85="-",TRUE,FALSE))</formula>
    </cfRule>
  </conditionalFormatting>
  <conditionalFormatting sqref="Y83">
    <cfRule type="expression" dxfId="199" priority="326">
      <formula>IF(Y83="",TRUE,IF(Y83="-",TRUE,FALSE))</formula>
    </cfRule>
  </conditionalFormatting>
  <conditionalFormatting sqref="J85">
    <cfRule type="expression" dxfId="198" priority="284">
      <formula>IF(J85="",TRUE,IF(J85="-",TRUE,FALSE))</formula>
    </cfRule>
  </conditionalFormatting>
  <conditionalFormatting sqref="K85">
    <cfRule type="expression" dxfId="197" priority="283">
      <formula>IF(K85="",TRUE,IF(K85="-",TRUE,FALSE))</formula>
    </cfRule>
  </conditionalFormatting>
  <conditionalFormatting sqref="L85">
    <cfRule type="expression" dxfId="196" priority="282">
      <formula>IF(L85="",TRUE,IF(L85="-",TRUE,FALSE))</formula>
    </cfRule>
  </conditionalFormatting>
  <conditionalFormatting sqref="M85">
    <cfRule type="expression" dxfId="195" priority="281">
      <formula>IF(M85="",TRUE,IF(M85="-",TRUE,FALSE))</formula>
    </cfRule>
  </conditionalFormatting>
  <conditionalFormatting sqref="N85">
    <cfRule type="expression" dxfId="194" priority="280">
      <formula>IF(N85="",TRUE,IF(N85="-",TRUE,FALSE))</formula>
    </cfRule>
  </conditionalFormatting>
  <conditionalFormatting sqref="O85">
    <cfRule type="expression" dxfId="193" priority="279">
      <formula>IF(O85="",TRUE,IF(O85="-",TRUE,FALSE))</formula>
    </cfRule>
  </conditionalFormatting>
  <conditionalFormatting sqref="U85">
    <cfRule type="expression" dxfId="192" priority="273">
      <formula>IF(U85="",TRUE,IF(U85="-",TRUE,FALSE))</formula>
    </cfRule>
  </conditionalFormatting>
  <conditionalFormatting sqref="R85">
    <cfRule type="expression" dxfId="191" priority="276">
      <formula>IF(R85="",TRUE,IF(R85="-",TRUE,FALSE))</formula>
    </cfRule>
  </conditionalFormatting>
  <conditionalFormatting sqref="S85">
    <cfRule type="expression" dxfId="190" priority="275">
      <formula>IF(S85="",TRUE,IF(S85="-",TRUE,FALSE))</formula>
    </cfRule>
  </conditionalFormatting>
  <conditionalFormatting sqref="T85">
    <cfRule type="expression" dxfId="189" priority="274">
      <formula>IF(T85="",TRUE,IF(T85="-",TRUE,FALSE))</formula>
    </cfRule>
  </conditionalFormatting>
  <conditionalFormatting sqref="V85">
    <cfRule type="expression" dxfId="188" priority="272">
      <formula>IF(V85="",TRUE,IF(V85="-",TRUE,FALSE))</formula>
    </cfRule>
  </conditionalFormatting>
  <conditionalFormatting sqref="W85">
    <cfRule type="expression" dxfId="187" priority="271">
      <formula>IF(W85="",TRUE,IF(W85="-",TRUE,FALSE))</formula>
    </cfRule>
  </conditionalFormatting>
  <conditionalFormatting sqref="AC84">
    <cfRule type="expression" dxfId="186" priority="321">
      <formula>IF(AC84="",TRUE,IF(AC84="-",TRUE,FALSE))</formula>
    </cfRule>
  </conditionalFormatting>
  <conditionalFormatting sqref="AC85">
    <cfRule type="expression" dxfId="185" priority="320">
      <formula>IF(AC85="",TRUE,IF(AC85="-",TRUE,FALSE))</formula>
    </cfRule>
  </conditionalFormatting>
  <conditionalFormatting sqref="AB85">
    <cfRule type="expression" dxfId="184" priority="266">
      <formula>IF(AB85="",TRUE,IF(AB85="-",TRUE,FALSE))</formula>
    </cfRule>
  </conditionalFormatting>
  <conditionalFormatting sqref="AD83">
    <cfRule type="expression" dxfId="183" priority="319">
      <formula>IF(AD83="",TRUE,IF(AD83="-",TRUE,FALSE))</formula>
    </cfRule>
  </conditionalFormatting>
  <conditionalFormatting sqref="AE83">
    <cfRule type="expression" dxfId="182" priority="316">
      <formula>IF(AE83="",TRUE,IF(AE83="-",TRUE,FALSE))</formula>
    </cfRule>
  </conditionalFormatting>
  <conditionalFormatting sqref="AE84">
    <cfRule type="expression" dxfId="181" priority="315">
      <formula>IF(AE84="",TRUE,IF(AE84="-",TRUE,FALSE))</formula>
    </cfRule>
  </conditionalFormatting>
  <conditionalFormatting sqref="AE85">
    <cfRule type="expression" dxfId="180" priority="314">
      <formula>IF(AE85="",TRUE,IF(AE85="-",TRUE,FALSE))</formula>
    </cfRule>
  </conditionalFormatting>
  <conditionalFormatting sqref="B83">
    <cfRule type="expression" dxfId="179" priority="313">
      <formula>IF(B83="",TRUE,IF(B83="-",TRUE,FALSE))</formula>
    </cfRule>
  </conditionalFormatting>
  <conditionalFormatting sqref="C83">
    <cfRule type="expression" dxfId="178" priority="312">
      <formula>IF(C83="",TRUE,IF(C83="-",TRUE,FALSE))</formula>
    </cfRule>
  </conditionalFormatting>
  <conditionalFormatting sqref="H83">
    <cfRule type="expression" dxfId="177" priority="307">
      <formula>IF(H83="",TRUE,IF(H83="-",TRUE,FALSE))</formula>
    </cfRule>
  </conditionalFormatting>
  <conditionalFormatting sqref="I83">
    <cfRule type="expression" dxfId="176" priority="306">
      <formula>IF(I83="",TRUE,IF(I83="-",TRUE,FALSE))</formula>
    </cfRule>
  </conditionalFormatting>
  <conditionalFormatting sqref="W84">
    <cfRule type="expression" dxfId="175" priority="298">
      <formula>IF(W84="",TRUE,IF(W84="-",TRUE,FALSE))</formula>
    </cfRule>
  </conditionalFormatting>
  <conditionalFormatting sqref="X84">
    <cfRule type="expression" dxfId="174" priority="297">
      <formula>IF(X84="",TRUE,IF(X84="-",TRUE,FALSE))</formula>
    </cfRule>
  </conditionalFormatting>
  <conditionalFormatting sqref="D85">
    <cfRule type="expression" dxfId="173" priority="290">
      <formula>IF(D85="",TRUE,IF(D85="-",TRUE,FALSE))</formula>
    </cfRule>
  </conditionalFormatting>
  <conditionalFormatting sqref="E85">
    <cfRule type="expression" dxfId="172" priority="289">
      <formula>IF(E85="",TRUE,IF(E85="-",TRUE,FALSE))</formula>
    </cfRule>
  </conditionalFormatting>
  <conditionalFormatting sqref="I85">
    <cfRule type="expression" dxfId="171" priority="285">
      <formula>IF(I85="",TRUE,IF(I85="-",TRUE,FALSE))</formula>
    </cfRule>
  </conditionalFormatting>
  <conditionalFormatting sqref="P85">
    <cfRule type="expression" dxfId="170" priority="278">
      <formula>IF(P85="",TRUE,IF(P85="-",TRUE,FALSE))</formula>
    </cfRule>
  </conditionalFormatting>
  <conditionalFormatting sqref="Q85">
    <cfRule type="expression" dxfId="169" priority="277">
      <formula>IF(Q85="",TRUE,IF(Q85="-",TRUE,FALSE))</formula>
    </cfRule>
  </conditionalFormatting>
  <conditionalFormatting sqref="X85">
    <cfRule type="expression" dxfId="168" priority="270">
      <formula>IF(X85="",TRUE,IF(X85="-",TRUE,FALSE))</formula>
    </cfRule>
  </conditionalFormatting>
  <conditionalFormatting sqref="Y85">
    <cfRule type="expression" dxfId="167" priority="269">
      <formula>IF(Y85="",TRUE,IF(Y85="-",TRUE,FALSE))</formula>
    </cfRule>
  </conditionalFormatting>
  <conditionalFormatting sqref="Z85">
    <cfRule type="expression" dxfId="166" priority="268">
      <formula>IF(Z85="",TRUE,IF(Z85="-",TRUE,FALSE))</formula>
    </cfRule>
  </conditionalFormatting>
  <conditionalFormatting sqref="AA85">
    <cfRule type="expression" dxfId="165" priority="267">
      <formula>IF(AA85="",TRUE,IF(AA85="-",TRUE,FALSE))</formula>
    </cfRule>
  </conditionalFormatting>
  <conditionalFormatting sqref="J83">
    <cfRule type="expression" dxfId="164" priority="305">
      <formula>IF(J83="",TRUE,IF(J83="-",TRUE,FALSE))</formula>
    </cfRule>
  </conditionalFormatting>
  <conditionalFormatting sqref="B87">
    <cfRule type="expression" dxfId="163" priority="265">
      <formula>IF(B87="",TRUE,IF(B87="-",TRUE,FALSE))</formula>
    </cfRule>
  </conditionalFormatting>
  <conditionalFormatting sqref="C87">
    <cfRule type="expression" dxfId="162" priority="261">
      <formula>IF(C87="",TRUE,IF(C87="-",TRUE,FALSE))</formula>
    </cfRule>
  </conditionalFormatting>
  <conditionalFormatting sqref="E87">
    <cfRule type="expression" dxfId="161" priority="259">
      <formula>IF(E87="",TRUE,IF(E87="-",TRUE,FALSE))</formula>
    </cfRule>
  </conditionalFormatting>
  <conditionalFormatting sqref="F87">
    <cfRule type="expression" dxfId="160" priority="258">
      <formula>IF(F87="",TRUE,IF(F87="-",TRUE,FALSE))</formula>
    </cfRule>
  </conditionalFormatting>
  <conditionalFormatting sqref="H87">
    <cfRule type="expression" dxfId="159" priority="256">
      <formula>IF(H87="",TRUE,IF(H87="-",TRUE,FALSE))</formula>
    </cfRule>
  </conditionalFormatting>
  <conditionalFormatting sqref="I87">
    <cfRule type="expression" dxfId="158" priority="255">
      <formula>IF(I87="",TRUE,IF(I87="-",TRUE,FALSE))</formula>
    </cfRule>
  </conditionalFormatting>
  <conditionalFormatting sqref="K87">
    <cfRule type="expression" dxfId="157" priority="253">
      <formula>IF(K87="",TRUE,IF(K87="-",TRUE,FALSE))</formula>
    </cfRule>
  </conditionalFormatting>
  <conditionalFormatting sqref="L87">
    <cfRule type="expression" dxfId="156" priority="252">
      <formula>IF(L87="",TRUE,IF(L87="-",TRUE,FALSE))</formula>
    </cfRule>
  </conditionalFormatting>
  <conditionalFormatting sqref="AE86:AE87">
    <cfRule type="expression" dxfId="155" priority="262">
      <formula>IF(AE86="",TRUE,IF(AE86="-",TRUE,FALSE))</formula>
    </cfRule>
  </conditionalFormatting>
  <conditionalFormatting sqref="AC87">
    <cfRule type="expression" dxfId="154" priority="264">
      <formula>IF(AC87="",TRUE,IF(AC87="-",TRUE,FALSE))</formula>
    </cfRule>
  </conditionalFormatting>
  <conditionalFormatting sqref="AD86:AD87">
    <cfRule type="expression" dxfId="153" priority="263">
      <formula>IF(AD86="",TRUE,IF(AD86="-",TRUE,FALSE))</formula>
    </cfRule>
  </conditionalFormatting>
  <conditionalFormatting sqref="D87">
    <cfRule type="expression" dxfId="152" priority="260">
      <formula>IF(D87="",TRUE,IF(D87="-",TRUE,FALSE))</formula>
    </cfRule>
  </conditionalFormatting>
  <conditionalFormatting sqref="G87">
    <cfRule type="expression" dxfId="151" priority="257">
      <formula>IF(G87="",TRUE,IF(G87="-",TRUE,FALSE))</formula>
    </cfRule>
  </conditionalFormatting>
  <conditionalFormatting sqref="J87">
    <cfRule type="expression" dxfId="150" priority="254">
      <formula>IF(J87="",TRUE,IF(J87="-",TRUE,FALSE))</formula>
    </cfRule>
  </conditionalFormatting>
  <conditionalFormatting sqref="B86">
    <cfRule type="expression" dxfId="149" priority="251">
      <formula>IF(B86="",TRUE,IF(B86="-",TRUE,FALSE))</formula>
    </cfRule>
  </conditionalFormatting>
  <conditionalFormatting sqref="C86">
    <cfRule type="expression" dxfId="148" priority="250">
      <formula>IF(C86="",TRUE,IF(C86="-",TRUE,FALSE))</formula>
    </cfRule>
  </conditionalFormatting>
  <conditionalFormatting sqref="E86">
    <cfRule type="expression" dxfId="147" priority="248">
      <formula>IF(E86="",TRUE,IF(E86="-",TRUE,FALSE))</formula>
    </cfRule>
  </conditionalFormatting>
  <conditionalFormatting sqref="F86">
    <cfRule type="expression" dxfId="146" priority="247">
      <formula>IF(F86="",TRUE,IF(F86="-",TRUE,FALSE))</formula>
    </cfRule>
  </conditionalFormatting>
  <conditionalFormatting sqref="H86">
    <cfRule type="expression" dxfId="145" priority="245">
      <formula>IF(H86="",TRUE,IF(H86="-",TRUE,FALSE))</formula>
    </cfRule>
  </conditionalFormatting>
  <conditionalFormatting sqref="I86">
    <cfRule type="expression" dxfId="144" priority="244">
      <formula>IF(I86="",TRUE,IF(I86="-",TRUE,FALSE))</formula>
    </cfRule>
  </conditionalFormatting>
  <conditionalFormatting sqref="K86">
    <cfRule type="expression" dxfId="143" priority="242">
      <formula>IF(K86="",TRUE,IF(K86="-",TRUE,FALSE))</formula>
    </cfRule>
  </conditionalFormatting>
  <conditionalFormatting sqref="L86">
    <cfRule type="expression" dxfId="142" priority="241">
      <formula>IF(L86="",TRUE,IF(L86="-",TRUE,FALSE))</formula>
    </cfRule>
  </conditionalFormatting>
  <conditionalFormatting sqref="N86">
    <cfRule type="expression" dxfId="141" priority="239">
      <formula>IF(N86="",TRUE,IF(N86="-",TRUE,FALSE))</formula>
    </cfRule>
  </conditionalFormatting>
  <conditionalFormatting sqref="O86">
    <cfRule type="expression" dxfId="140" priority="238">
      <formula>IF(O86="",TRUE,IF(O86="-",TRUE,FALSE))</formula>
    </cfRule>
  </conditionalFormatting>
  <conditionalFormatting sqref="Q86">
    <cfRule type="expression" dxfId="139" priority="236">
      <formula>IF(Q86="",TRUE,IF(Q86="-",TRUE,FALSE))</formula>
    </cfRule>
  </conditionalFormatting>
  <conditionalFormatting sqref="R86">
    <cfRule type="expression" dxfId="138" priority="235">
      <formula>IF(R86="",TRUE,IF(R86="-",TRUE,FALSE))</formula>
    </cfRule>
  </conditionalFormatting>
  <conditionalFormatting sqref="T86">
    <cfRule type="expression" dxfId="137" priority="233">
      <formula>IF(T86="",TRUE,IF(T86="-",TRUE,FALSE))</formula>
    </cfRule>
  </conditionalFormatting>
  <conditionalFormatting sqref="W86">
    <cfRule type="expression" dxfId="136" priority="230">
      <formula>IF(W86="",TRUE,IF(W86="-",TRUE,FALSE))</formula>
    </cfRule>
  </conditionalFormatting>
  <conditionalFormatting sqref="U86">
    <cfRule type="expression" dxfId="135" priority="232">
      <formula>IF(U86="",TRUE,IF(U86="-",TRUE,FALSE))</formula>
    </cfRule>
  </conditionalFormatting>
  <conditionalFormatting sqref="Y86">
    <cfRule type="expression" dxfId="134" priority="228">
      <formula>IF(Y86="",TRUE,IF(Y86="-",TRUE,FALSE))</formula>
    </cfRule>
  </conditionalFormatting>
  <conditionalFormatting sqref="AA86">
    <cfRule type="expression" dxfId="133" priority="226">
      <formula>IF(AA86="",TRUE,IF(AA86="-",TRUE,FALSE))</formula>
    </cfRule>
  </conditionalFormatting>
  <conditionalFormatting sqref="AB86">
    <cfRule type="expression" dxfId="132" priority="225">
      <formula>IF(AB86="",TRUE,IF(AB86="-",TRUE,FALSE))</formula>
    </cfRule>
  </conditionalFormatting>
  <conditionalFormatting sqref="D86">
    <cfRule type="expression" dxfId="131" priority="249">
      <formula>IF(D86="",TRUE,IF(D86="-",TRUE,FALSE))</formula>
    </cfRule>
  </conditionalFormatting>
  <conditionalFormatting sqref="G86">
    <cfRule type="expression" dxfId="130" priority="246">
      <formula>IF(G86="",TRUE,IF(G86="-",TRUE,FALSE))</formula>
    </cfRule>
  </conditionalFormatting>
  <conditionalFormatting sqref="J86">
    <cfRule type="expression" dxfId="129" priority="243">
      <formula>IF(J86="",TRUE,IF(J86="-",TRUE,FALSE))</formula>
    </cfRule>
  </conditionalFormatting>
  <conditionalFormatting sqref="M86">
    <cfRule type="expression" dxfId="128" priority="240">
      <formula>IF(M86="",TRUE,IF(M86="-",TRUE,FALSE))</formula>
    </cfRule>
  </conditionalFormatting>
  <conditionalFormatting sqref="P86">
    <cfRule type="expression" dxfId="127" priority="237">
      <formula>IF(P86="",TRUE,IF(P86="-",TRUE,FALSE))</formula>
    </cfRule>
  </conditionalFormatting>
  <conditionalFormatting sqref="S86">
    <cfRule type="expression" dxfId="126" priority="234">
      <formula>IF(S86="",TRUE,IF(S86="-",TRUE,FALSE))</formula>
    </cfRule>
  </conditionalFormatting>
  <conditionalFormatting sqref="X86">
    <cfRule type="expression" dxfId="125" priority="229">
      <formula>IF(X86="",TRUE,IF(X86="-",TRUE,FALSE))</formula>
    </cfRule>
  </conditionalFormatting>
  <conditionalFormatting sqref="V86">
    <cfRule type="expression" dxfId="124" priority="231">
      <formula>IF(V86="",TRUE,IF(V86="-",TRUE,FALSE))</formula>
    </cfRule>
  </conditionalFormatting>
  <conditionalFormatting sqref="Z86">
    <cfRule type="expression" dxfId="123" priority="227">
      <formula>IF(Z86="",TRUE,IF(Z86="-",TRUE,FALSE))</formula>
    </cfRule>
  </conditionalFormatting>
  <conditionalFormatting sqref="AC86">
    <cfRule type="expression" dxfId="122" priority="224">
      <formula>IF(AC86="",TRUE,IF(AC86="-",TRUE,FALSE))</formula>
    </cfRule>
  </conditionalFormatting>
  <conditionalFormatting sqref="N87">
    <cfRule type="expression" dxfId="121" priority="222">
      <formula>IF(N87="",TRUE,IF(N87="-",TRUE,FALSE))</formula>
    </cfRule>
  </conditionalFormatting>
  <conditionalFormatting sqref="O87">
    <cfRule type="expression" dxfId="120" priority="221">
      <formula>IF(O87="",TRUE,IF(O87="-",TRUE,FALSE))</formula>
    </cfRule>
  </conditionalFormatting>
  <conditionalFormatting sqref="Q87">
    <cfRule type="expression" dxfId="119" priority="219">
      <formula>IF(Q87="",TRUE,IF(Q87="-",TRUE,FALSE))</formula>
    </cfRule>
  </conditionalFormatting>
  <conditionalFormatting sqref="R87">
    <cfRule type="expression" dxfId="118" priority="218">
      <formula>IF(R87="",TRUE,IF(R87="-",TRUE,FALSE))</formula>
    </cfRule>
  </conditionalFormatting>
  <conditionalFormatting sqref="T87">
    <cfRule type="expression" dxfId="117" priority="216">
      <formula>IF(T87="",TRUE,IF(T87="-",TRUE,FALSE))</formula>
    </cfRule>
  </conditionalFormatting>
  <conditionalFormatting sqref="W87">
    <cfRule type="expression" dxfId="116" priority="213">
      <formula>IF(W87="",TRUE,IF(W87="-",TRUE,FALSE))</formula>
    </cfRule>
  </conditionalFormatting>
  <conditionalFormatting sqref="U87">
    <cfRule type="expression" dxfId="115" priority="215">
      <formula>IF(U87="",TRUE,IF(U87="-",TRUE,FALSE))</formula>
    </cfRule>
  </conditionalFormatting>
  <conditionalFormatting sqref="Y87">
    <cfRule type="expression" dxfId="114" priority="211">
      <formula>IF(Y87="",TRUE,IF(Y87="-",TRUE,FALSE))</formula>
    </cfRule>
  </conditionalFormatting>
  <conditionalFormatting sqref="AA87">
    <cfRule type="expression" dxfId="113" priority="209">
      <formula>IF(AA87="",TRUE,IF(AA87="-",TRUE,FALSE))</formula>
    </cfRule>
  </conditionalFormatting>
  <conditionalFormatting sqref="AB87">
    <cfRule type="expression" dxfId="112" priority="208">
      <formula>IF(AB87="",TRUE,IF(AB87="-",TRUE,FALSE))</formula>
    </cfRule>
  </conditionalFormatting>
  <conditionalFormatting sqref="M87">
    <cfRule type="expression" dxfId="111" priority="223">
      <formula>IF(M87="",TRUE,IF(M87="-",TRUE,FALSE))</formula>
    </cfRule>
  </conditionalFormatting>
  <conditionalFormatting sqref="P87">
    <cfRule type="expression" dxfId="110" priority="220">
      <formula>IF(P87="",TRUE,IF(P87="-",TRUE,FALSE))</formula>
    </cfRule>
  </conditionalFormatting>
  <conditionalFormatting sqref="S87">
    <cfRule type="expression" dxfId="109" priority="217">
      <formula>IF(S87="",TRUE,IF(S87="-",TRUE,FALSE))</formula>
    </cfRule>
  </conditionalFormatting>
  <conditionalFormatting sqref="X87">
    <cfRule type="expression" dxfId="108" priority="212">
      <formula>IF(X87="",TRUE,IF(X87="-",TRUE,FALSE))</formula>
    </cfRule>
  </conditionalFormatting>
  <conditionalFormatting sqref="V87">
    <cfRule type="expression" dxfId="107" priority="214">
      <formula>IF(V87="",TRUE,IF(V87="-",TRUE,FALSE))</formula>
    </cfRule>
  </conditionalFormatting>
  <conditionalFormatting sqref="Z87">
    <cfRule type="expression" dxfId="106" priority="210">
      <formula>IF(Z87="",TRUE,IF(Z87="-",TRUE,FALSE))</formula>
    </cfRule>
  </conditionalFormatting>
  <conditionalFormatting sqref="G95">
    <cfRule type="expression" dxfId="105" priority="202">
      <formula>IF(G95="",TRUE,IF(G95="-",TRUE,FALSE))</formula>
    </cfRule>
  </conditionalFormatting>
  <conditionalFormatting sqref="H95">
    <cfRule type="expression" dxfId="104" priority="201">
      <formula>IF(H95="",TRUE,IF(H95="-",TRUE,FALSE))</formula>
    </cfRule>
  </conditionalFormatting>
  <conditionalFormatting sqref="B95">
    <cfRule type="expression" dxfId="103" priority="207">
      <formula>IF(B95="",TRUE,IF(B95="-",TRUE,FALSE))</formula>
    </cfRule>
  </conditionalFormatting>
  <conditionalFormatting sqref="W95">
    <cfRule type="expression" dxfId="102" priority="156">
      <formula>IF(W95="",TRUE,IF(W95="-",TRUE,FALSE))</formula>
    </cfRule>
  </conditionalFormatting>
  <conditionalFormatting sqref="X95">
    <cfRule type="expression" dxfId="101" priority="155">
      <formula>IF(X95="",TRUE,IF(X95="-",TRUE,FALSE))</formula>
    </cfRule>
  </conditionalFormatting>
  <conditionalFormatting sqref="C95">
    <cfRule type="expression" dxfId="100" priority="206">
      <formula>IF(C95="",TRUE,IF(C95="-",TRUE,FALSE))</formula>
    </cfRule>
  </conditionalFormatting>
  <conditionalFormatting sqref="D95">
    <cfRule type="expression" dxfId="99" priority="205">
      <formula>IF(D95="",TRUE,IF(D95="-",TRUE,FALSE))</formula>
    </cfRule>
  </conditionalFormatting>
  <conditionalFormatting sqref="E95">
    <cfRule type="expression" dxfId="98" priority="204">
      <formula>IF(E95="",TRUE,IF(E95="-",TRUE,FALSE))</formula>
    </cfRule>
  </conditionalFormatting>
  <conditionalFormatting sqref="F95">
    <cfRule type="expression" dxfId="97" priority="203">
      <formula>IF(F95="",TRUE,IF(F95="-",TRUE,FALSE))</formula>
    </cfRule>
  </conditionalFormatting>
  <conditionalFormatting sqref="J95">
    <cfRule type="expression" dxfId="96" priority="200">
      <formula>IF(J95="",TRUE,IF(J95="-",TRUE,FALSE))</formula>
    </cfRule>
  </conditionalFormatting>
  <conditionalFormatting sqref="K95">
    <cfRule type="expression" dxfId="95" priority="199">
      <formula>IF(K95="",TRUE,IF(K95="-",TRUE,FALSE))</formula>
    </cfRule>
  </conditionalFormatting>
  <conditionalFormatting sqref="L95">
    <cfRule type="expression" dxfId="94" priority="198">
      <formula>IF(L95="",TRUE,IF(L95="-",TRUE,FALSE))</formula>
    </cfRule>
  </conditionalFormatting>
  <conditionalFormatting sqref="M94">
    <cfRule type="expression" dxfId="93" priority="197">
      <formula>IF(M94="",TRUE,IF(M94="-",TRUE,FALSE))</formula>
    </cfRule>
  </conditionalFormatting>
  <conditionalFormatting sqref="M95">
    <cfRule type="expression" dxfId="92" priority="196">
      <formula>IF(M95="",TRUE,IF(M95="-",TRUE,FALSE))</formula>
    </cfRule>
  </conditionalFormatting>
  <conditionalFormatting sqref="N95">
    <cfRule type="expression" dxfId="91" priority="195">
      <formula>IF(N95="",TRUE,IF(N95="-",TRUE,FALSE))</formula>
    </cfRule>
  </conditionalFormatting>
  <conditionalFormatting sqref="N94">
    <cfRule type="expression" dxfId="90" priority="194">
      <formula>IF(N94="",TRUE,IF(N94="-",TRUE,FALSE))</formula>
    </cfRule>
  </conditionalFormatting>
  <conditionalFormatting sqref="O94">
    <cfRule type="expression" dxfId="89" priority="193">
      <formula>IF(O94="",TRUE,IF(O94="-",TRUE,FALSE))</formula>
    </cfRule>
  </conditionalFormatting>
  <conditionalFormatting sqref="O95">
    <cfRule type="expression" dxfId="88" priority="192">
      <formula>IF(O95="",TRUE,IF(O95="-",TRUE,FALSE))</formula>
    </cfRule>
  </conditionalFormatting>
  <conditionalFormatting sqref="P95">
    <cfRule type="expression" dxfId="87" priority="191">
      <formula>IF(P95="",TRUE,IF(P95="-",TRUE,FALSE))</formula>
    </cfRule>
  </conditionalFormatting>
  <conditionalFormatting sqref="P94">
    <cfRule type="expression" dxfId="86" priority="190">
      <formula>IF(P94="",TRUE,IF(P94="-",TRUE,FALSE))</formula>
    </cfRule>
  </conditionalFormatting>
  <conditionalFormatting sqref="R94">
    <cfRule type="expression" dxfId="85" priority="189">
      <formula>IF(R94="",TRUE,IF(R94="-",TRUE,FALSE))</formula>
    </cfRule>
  </conditionalFormatting>
  <conditionalFormatting sqref="R95">
    <cfRule type="expression" dxfId="84" priority="188">
      <formula>IF(R95="",TRUE,IF(R95="-",TRUE,FALSE))</formula>
    </cfRule>
  </conditionalFormatting>
  <conditionalFormatting sqref="S94">
    <cfRule type="expression" dxfId="83" priority="187">
      <formula>IF(S94="",TRUE,IF(S94="-",TRUE,FALSE))</formula>
    </cfRule>
  </conditionalFormatting>
  <conditionalFormatting sqref="T94">
    <cfRule type="expression" dxfId="82" priority="186">
      <formula>IF(T94="",TRUE,IF(T94="-",TRUE,FALSE))</formula>
    </cfRule>
  </conditionalFormatting>
  <conditionalFormatting sqref="U94">
    <cfRule type="expression" dxfId="81" priority="185">
      <formula>IF(U94="",TRUE,IF(U94="-",TRUE,FALSE))</formula>
    </cfRule>
  </conditionalFormatting>
  <conditionalFormatting sqref="V94">
    <cfRule type="expression" dxfId="80" priority="184">
      <formula>IF(V94="",TRUE,IF(V94="-",TRUE,FALSE))</formula>
    </cfRule>
  </conditionalFormatting>
  <conditionalFormatting sqref="W94">
    <cfRule type="expression" dxfId="79" priority="183">
      <formula>IF(W94="",TRUE,IF(W94="-",TRUE,FALSE))</formula>
    </cfRule>
  </conditionalFormatting>
  <conditionalFormatting sqref="X94">
    <cfRule type="expression" dxfId="78" priority="182">
      <formula>IF(X94="",TRUE,IF(X94="-",TRUE,FALSE))</formula>
    </cfRule>
  </conditionalFormatting>
  <conditionalFormatting sqref="Y94">
    <cfRule type="expression" dxfId="77" priority="181">
      <formula>IF(Y94="",TRUE,IF(Y94="-",TRUE,FALSE))</formula>
    </cfRule>
  </conditionalFormatting>
  <conditionalFormatting sqref="AA94">
    <cfRule type="expression" dxfId="76" priority="179">
      <formula>IF(AA94="",TRUE,IF(AA94="-",TRUE,FALSE))</formula>
    </cfRule>
  </conditionalFormatting>
  <conditionalFormatting sqref="AB94">
    <cfRule type="expression" dxfId="75" priority="178">
      <formula>IF(AB94="",TRUE,IF(AB94="-",TRUE,FALSE))</formula>
    </cfRule>
  </conditionalFormatting>
  <conditionalFormatting sqref="AC94">
    <cfRule type="expression" dxfId="74" priority="177">
      <formula>IF(AC94="",TRUE,IF(AC94="-",TRUE,FALSE))</formula>
    </cfRule>
  </conditionalFormatting>
  <conditionalFormatting sqref="AC95">
    <cfRule type="expression" dxfId="73" priority="176">
      <formula>IF(AC95="",TRUE,IF(AC95="-",TRUE,FALSE))</formula>
    </cfRule>
  </conditionalFormatting>
  <conditionalFormatting sqref="AD94">
    <cfRule type="expression" dxfId="72" priority="175">
      <formula>IF(AD94="",TRUE,IF(AD94="-",TRUE,FALSE))</formula>
    </cfRule>
  </conditionalFormatting>
  <conditionalFormatting sqref="AD95">
    <cfRule type="expression" dxfId="71" priority="174">
      <formula>IF(AD95="",TRUE,IF(AD95="-",TRUE,FALSE))</formula>
    </cfRule>
  </conditionalFormatting>
  <conditionalFormatting sqref="AE94">
    <cfRule type="expression" dxfId="70" priority="173">
      <formula>IF(AE94="",TRUE,IF(AE94="-",TRUE,FALSE))</formula>
    </cfRule>
  </conditionalFormatting>
  <conditionalFormatting sqref="AE95">
    <cfRule type="expression" dxfId="69" priority="172">
      <formula>IF(AE95="",TRUE,IF(AE95="-",TRUE,FALSE))</formula>
    </cfRule>
  </conditionalFormatting>
  <conditionalFormatting sqref="B94">
    <cfRule type="expression" dxfId="68" priority="171">
      <formula>IF(B94="",TRUE,IF(B94="-",TRUE,FALSE))</formula>
    </cfRule>
  </conditionalFormatting>
  <conditionalFormatting sqref="C94">
    <cfRule type="expression" dxfId="67" priority="170">
      <formula>IF(C94="",TRUE,IF(C94="-",TRUE,FALSE))</formula>
    </cfRule>
  </conditionalFormatting>
  <conditionalFormatting sqref="D94">
    <cfRule type="expression" dxfId="66" priority="169">
      <formula>IF(D94="",TRUE,IF(D94="-",TRUE,FALSE))</formula>
    </cfRule>
  </conditionalFormatting>
  <conditionalFormatting sqref="E94">
    <cfRule type="expression" dxfId="65" priority="168">
      <formula>IF(E94="",TRUE,IF(E94="-",TRUE,FALSE))</formula>
    </cfRule>
  </conditionalFormatting>
  <conditionalFormatting sqref="G94">
    <cfRule type="expression" dxfId="64" priority="166">
      <formula>IF(G94="",TRUE,IF(G94="-",TRUE,FALSE))</formula>
    </cfRule>
  </conditionalFormatting>
  <conditionalFormatting sqref="H94">
    <cfRule type="expression" dxfId="63" priority="165">
      <formula>IF(H94="",TRUE,IF(H94="-",TRUE,FALSE))</formula>
    </cfRule>
  </conditionalFormatting>
  <conditionalFormatting sqref="I94">
    <cfRule type="expression" dxfId="62" priority="164">
      <formula>IF(I94="",TRUE,IF(I94="-",TRUE,FALSE))</formula>
    </cfRule>
  </conditionalFormatting>
  <conditionalFormatting sqref="J94">
    <cfRule type="expression" dxfId="61" priority="163">
      <formula>IF(J94="",TRUE,IF(J94="-",TRUE,FALSE))</formula>
    </cfRule>
  </conditionalFormatting>
  <conditionalFormatting sqref="K94">
    <cfRule type="expression" dxfId="60" priority="162">
      <formula>IF(K94="",TRUE,IF(K94="-",TRUE,FALSE))</formula>
    </cfRule>
  </conditionalFormatting>
  <conditionalFormatting sqref="S95">
    <cfRule type="expression" dxfId="59" priority="160">
      <formula>IF(S95="",TRUE,IF(S95="-",TRUE,FALSE))</formula>
    </cfRule>
  </conditionalFormatting>
  <conditionalFormatting sqref="T95">
    <cfRule type="expression" dxfId="58" priority="159">
      <formula>IF(T95="",TRUE,IF(T95="-",TRUE,FALSE))</formula>
    </cfRule>
  </conditionalFormatting>
  <conditionalFormatting sqref="U95">
    <cfRule type="expression" dxfId="57" priority="158">
      <formula>IF(U95="",TRUE,IF(U95="-",TRUE,FALSE))</formula>
    </cfRule>
  </conditionalFormatting>
  <conditionalFormatting sqref="V95">
    <cfRule type="expression" dxfId="56" priority="157">
      <formula>IF(V95="",TRUE,IF(V95="-",TRUE,FALSE))</formula>
    </cfRule>
  </conditionalFormatting>
  <conditionalFormatting sqref="Y95">
    <cfRule type="expression" dxfId="55" priority="154">
      <formula>IF(Y95="",TRUE,IF(Y95="-",TRUE,FALSE))</formula>
    </cfRule>
  </conditionalFormatting>
  <conditionalFormatting sqref="Z95">
    <cfRule type="expression" dxfId="54" priority="153">
      <formula>IF(Z95="",TRUE,IF(Z95="-",TRUE,FALSE))</formula>
    </cfRule>
  </conditionalFormatting>
  <conditionalFormatting sqref="AA95">
    <cfRule type="expression" dxfId="53" priority="152">
      <formula>IF(AA95="",TRUE,IF(AA95="-",TRUE,FALSE))</formula>
    </cfRule>
  </conditionalFormatting>
  <conditionalFormatting sqref="AB95">
    <cfRule type="expression" dxfId="52" priority="151">
      <formula>IF(AB95="",TRUE,IF(AB95="-",TRUE,FALSE))</formula>
    </cfRule>
  </conditionalFormatting>
  <conditionalFormatting sqref="I95">
    <cfRule type="expression" dxfId="51" priority="150">
      <formula>IF(I95="",TRUE,IF(I95="-",TRUE,FALSE))</formula>
    </cfRule>
  </conditionalFormatting>
  <conditionalFormatting sqref="Q94">
    <cfRule type="expression" dxfId="50" priority="149">
      <formula>IF(Q94="",TRUE,IF(Q94="-",TRUE,FALSE))</formula>
    </cfRule>
  </conditionalFormatting>
  <conditionalFormatting sqref="Q95">
    <cfRule type="expression" dxfId="49" priority="148">
      <formula>IF(Q95="",TRUE,IF(Q95="-",TRUE,FALSE))</formula>
    </cfRule>
  </conditionalFormatting>
  <conditionalFormatting sqref="Z94">
    <cfRule type="expression" dxfId="48" priority="180">
      <formula>IF(Z94="",TRUE,IF(Z94="-",TRUE,FALSE))</formula>
    </cfRule>
  </conditionalFormatting>
  <conditionalFormatting sqref="L94">
    <cfRule type="expression" dxfId="47" priority="161">
      <formula>IF(L94="",TRUE,IF(L94="-",TRUE,FALSE))</formula>
    </cfRule>
  </conditionalFormatting>
  <conditionalFormatting sqref="F94">
    <cfRule type="expression" dxfId="46" priority="167">
      <formula>IF(F94="",TRUE,IF(F94="-",TRUE,FALSE))</formula>
    </cfRule>
  </conditionalFormatting>
  <conditionalFormatting sqref="H65">
    <cfRule type="expression" dxfId="45" priority="147">
      <formula>IF(H65="",TRUE,IF(H65="-",TRUE,FALSE))</formula>
    </cfRule>
  </conditionalFormatting>
  <conditionalFormatting sqref="K68">
    <cfRule type="expression" dxfId="44" priority="146">
      <formula>IF(K68="",TRUE,IF(K68="-",TRUE,FALSE))</formula>
    </cfRule>
  </conditionalFormatting>
  <conditionalFormatting sqref="B100">
    <cfRule type="expression" dxfId="43" priority="109">
      <formula>IF(B100="",TRUE,IF(B100="-",TRUE,FALSE))</formula>
    </cfRule>
  </conditionalFormatting>
  <conditionalFormatting sqref="J100">
    <cfRule type="expression" dxfId="42" priority="101">
      <formula>IF(J100="",TRUE,IF(J100="-",TRUE,FALSE))</formula>
    </cfRule>
  </conditionalFormatting>
  <conditionalFormatting sqref="I100">
    <cfRule type="expression" dxfId="41" priority="102">
      <formula>IF(I100="",TRUE,IF(I100="-",TRUE,FALSE))</formula>
    </cfRule>
  </conditionalFormatting>
  <conditionalFormatting sqref="C100">
    <cfRule type="expression" dxfId="40" priority="85">
      <formula>IF(C100="",TRUE,IF(C100="-",TRUE,FALSE))</formula>
    </cfRule>
  </conditionalFormatting>
  <conditionalFormatting sqref="D100">
    <cfRule type="expression" dxfId="39" priority="84">
      <formula>IF(D100="",TRUE,IF(D100="-",TRUE,FALSE))</formula>
    </cfRule>
  </conditionalFormatting>
  <conditionalFormatting sqref="E100">
    <cfRule type="expression" dxfId="38" priority="83">
      <formula>IF(E100="",TRUE,IF(E100="-",TRUE,FALSE))</formula>
    </cfRule>
  </conditionalFormatting>
  <conditionalFormatting sqref="F100">
    <cfRule type="expression" dxfId="37" priority="82">
      <formula>IF(F100="",TRUE,IF(F100="-",TRUE,FALSE))</formula>
    </cfRule>
  </conditionalFormatting>
  <conditionalFormatting sqref="G100">
    <cfRule type="expression" dxfId="36" priority="81">
      <formula>IF(G100="",TRUE,IF(G100="-",TRUE,FALSE))</formula>
    </cfRule>
  </conditionalFormatting>
  <conditionalFormatting sqref="K100">
    <cfRule type="expression" dxfId="35" priority="80">
      <formula>IF(K100="",TRUE,IF(K100="-",TRUE,FALSE))</formula>
    </cfRule>
  </conditionalFormatting>
  <conditionalFormatting sqref="L100">
    <cfRule type="expression" dxfId="34" priority="79">
      <formula>IF(L100="",TRUE,IF(L100="-",TRUE,FALSE))</formula>
    </cfRule>
  </conditionalFormatting>
  <conditionalFormatting sqref="H100">
    <cfRule type="expression" dxfId="33" priority="78">
      <formula>IF(H100="",TRUE,IF(H100="-",TRUE,FALSE))</formula>
    </cfRule>
  </conditionalFormatting>
  <conditionalFormatting sqref="B101">
    <cfRule type="expression" dxfId="32" priority="77">
      <formula>IF(B101="",TRUE,IF(B101="-",TRUE,FALSE))</formula>
    </cfRule>
  </conditionalFormatting>
  <conditionalFormatting sqref="I101">
    <cfRule type="expression" dxfId="31" priority="76">
      <formula>IF(I101="",TRUE,IF(I101="-",TRUE,FALSE))</formula>
    </cfRule>
  </conditionalFormatting>
  <conditionalFormatting sqref="C101">
    <cfRule type="expression" dxfId="30" priority="74">
      <formula>IF(C101="",TRUE,IF(C101="-",TRUE,FALSE))</formula>
    </cfRule>
  </conditionalFormatting>
  <conditionalFormatting sqref="D101">
    <cfRule type="expression" dxfId="29" priority="73">
      <formula>IF(D101="",TRUE,IF(D101="-",TRUE,FALSE))</formula>
    </cfRule>
  </conditionalFormatting>
  <conditionalFormatting sqref="E101">
    <cfRule type="expression" dxfId="28" priority="72">
      <formula>IF(E101="",TRUE,IF(E101="-",TRUE,FALSE))</formula>
    </cfRule>
  </conditionalFormatting>
  <conditionalFormatting sqref="F101">
    <cfRule type="expression" dxfId="27" priority="71">
      <formula>IF(F101="",TRUE,IF(F101="-",TRUE,FALSE))</formula>
    </cfRule>
  </conditionalFormatting>
  <conditionalFormatting sqref="G101">
    <cfRule type="expression" dxfId="26" priority="70">
      <formula>IF(G101="",TRUE,IF(G101="-",TRUE,FALSE))</formula>
    </cfRule>
  </conditionalFormatting>
  <conditionalFormatting sqref="L101">
    <cfRule type="expression" dxfId="25" priority="68">
      <formula>IF(L101="",TRUE,IF(L101="-",TRUE,FALSE))</formula>
    </cfRule>
  </conditionalFormatting>
  <conditionalFormatting sqref="H101">
    <cfRule type="expression" dxfId="24" priority="67">
      <formula>IF(H101="",TRUE,IF(H101="-",TRUE,FALSE))</formula>
    </cfRule>
  </conditionalFormatting>
  <conditionalFormatting sqref="J101">
    <cfRule type="expression" dxfId="23" priority="66">
      <formula>IF(J101="",TRUE,IF(J101="-",TRUE,FALSE))</formula>
    </cfRule>
  </conditionalFormatting>
  <conditionalFormatting sqref="K101">
    <cfRule type="expression" dxfId="22" priority="65">
      <formula>IF(K101="",TRUE,IF(K101="-",TRUE,FALSE))</formula>
    </cfRule>
  </conditionalFormatting>
  <conditionalFormatting sqref="T22">
    <cfRule type="expression" dxfId="21" priority="40">
      <formula>IF(T22="",TRUE,IF(T22="-",TRUE,FALSE))</formula>
    </cfRule>
  </conditionalFormatting>
  <conditionalFormatting sqref="T13">
    <cfRule type="expression" dxfId="20" priority="64">
      <formula>IF(T13="",TRUE,IF(T13="-",TRUE,FALSE))</formula>
    </cfRule>
  </conditionalFormatting>
  <conditionalFormatting sqref="T14">
    <cfRule type="expression" dxfId="19" priority="63">
      <formula>IF(T14="",TRUE,IF(T14="-",TRUE,FALSE))</formula>
    </cfRule>
  </conditionalFormatting>
  <conditionalFormatting sqref="T15">
    <cfRule type="expression" dxfId="18" priority="62">
      <formula>IF(T15="",TRUE,IF(T15="-",TRUE,FALSE))</formula>
    </cfRule>
  </conditionalFormatting>
  <conditionalFormatting sqref="T16">
    <cfRule type="expression" dxfId="17" priority="61">
      <formula>IF(T16="",TRUE,IF(T16="-",TRUE,FALSE))</formula>
    </cfRule>
  </conditionalFormatting>
  <conditionalFormatting sqref="T17">
    <cfRule type="expression" dxfId="16" priority="60">
      <formula>IF(T17="",TRUE,IF(T17="-",TRUE,FALSE))</formula>
    </cfRule>
  </conditionalFormatting>
  <conditionalFormatting sqref="T23">
    <cfRule type="expression" dxfId="15" priority="59">
      <formula>IF(T23="",TRUE,IF(T23="-",TRUE,FALSE))</formula>
    </cfRule>
  </conditionalFormatting>
  <conditionalFormatting sqref="T24 T28 T32 T36">
    <cfRule type="expression" dxfId="14" priority="58">
      <formula>IF(T24="",TRUE,IF(T24="-",TRUE,FALSE))</formula>
    </cfRule>
  </conditionalFormatting>
  <conditionalFormatting sqref="T25 T29 T33 T37">
    <cfRule type="expression" dxfId="13" priority="57">
      <formula>IF(T25="",TRUE,IF(T25="-",TRUE,FALSE))</formula>
    </cfRule>
  </conditionalFormatting>
  <conditionalFormatting sqref="T26 T30 T34 T38">
    <cfRule type="expression" dxfId="12" priority="56">
      <formula>IF(T26="",TRUE,IF(T26="-",TRUE,FALSE))</formula>
    </cfRule>
  </conditionalFormatting>
  <conditionalFormatting sqref="T27 T31 T35 T39">
    <cfRule type="expression" dxfId="11" priority="55">
      <formula>IF(T27="",TRUE,IF(T27="-",TRUE,FALSE))</formula>
    </cfRule>
  </conditionalFormatting>
  <conditionalFormatting sqref="T40">
    <cfRule type="expression" dxfId="10" priority="53">
      <formula>IF(T40="",TRUE,IF(T40="-",TRUE,FALSE))</formula>
    </cfRule>
  </conditionalFormatting>
  <conditionalFormatting sqref="U13:V13">
    <cfRule type="expression" dxfId="9" priority="52">
      <formula>IF(U13="",TRUE,IF(U13="-",TRUE,FALSE))</formula>
    </cfRule>
  </conditionalFormatting>
  <conditionalFormatting sqref="U14:V14">
    <cfRule type="expression" dxfId="8" priority="51">
      <formula>IF(U14="",TRUE,IF(U14="-",TRUE,FALSE))</formula>
    </cfRule>
  </conditionalFormatting>
  <conditionalFormatting sqref="U15:V15">
    <cfRule type="expression" dxfId="7" priority="50">
      <formula>IF(U15="",TRUE,IF(U15="-",TRUE,FALSE))</formula>
    </cfRule>
  </conditionalFormatting>
  <conditionalFormatting sqref="U16:V42">
    <cfRule type="expression" dxfId="6" priority="49">
      <formula>IF(U16="",TRUE,IF(U16="-",TRUE,FALSE))</formula>
    </cfRule>
  </conditionalFormatting>
  <conditionalFormatting sqref="T18">
    <cfRule type="expression" dxfId="5" priority="44">
      <formula>IF(T18="",TRUE,IF(T18="-",TRUE,FALSE))</formula>
    </cfRule>
  </conditionalFormatting>
  <conditionalFormatting sqref="T19">
    <cfRule type="expression" dxfId="4" priority="43">
      <formula>IF(T19="",TRUE,IF(T19="-",TRUE,FALSE))</formula>
    </cfRule>
  </conditionalFormatting>
  <conditionalFormatting sqref="T20">
    <cfRule type="expression" dxfId="3" priority="42">
      <formula>IF(T20="",TRUE,IF(T20="-",TRUE,FALSE))</formula>
    </cfRule>
  </conditionalFormatting>
  <conditionalFormatting sqref="T21">
    <cfRule type="expression" dxfId="2" priority="41">
      <formula>IF(T21="",TRUE,IF(T21="-",TRUE,FALSE))</formula>
    </cfRule>
  </conditionalFormatting>
  <conditionalFormatting sqref="T41">
    <cfRule type="expression" dxfId="1" priority="28">
      <formula>IF(T41="",TRUE,IF(T41="-",TRUE,FALSE))</formula>
    </cfRule>
  </conditionalFormatting>
  <conditionalFormatting sqref="T42">
    <cfRule type="expression" dxfId="0" priority="27">
      <formula>IF(T42="",TRUE,IF(T42="-",TRUE,FALSE))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118</vt:i4>
      </vt:variant>
    </vt:vector>
  </HeadingPairs>
  <TitlesOfParts>
    <vt:vector size="123" baseType="lpstr">
      <vt:lpstr>志願書Ⅰ</vt:lpstr>
      <vt:lpstr>志願書Ⅱ</vt:lpstr>
      <vt:lpstr>プレゼンテーションシート</vt:lpstr>
      <vt:lpstr>CODE</vt:lpstr>
      <vt:lpstr>対応表</vt:lpstr>
      <vt:lpstr>志願書Ⅰ!Print_Area</vt:lpstr>
      <vt:lpstr>CODE!RANGE_SCHOOLCODE</vt:lpstr>
      <vt:lpstr>志願書Ⅰ!VALUE_ADDRESS1</vt:lpstr>
      <vt:lpstr>志願書Ⅰ!VALUE_ADDRESS2</vt:lpstr>
      <vt:lpstr>志願書Ⅰ!VALUE_ADDRESS3</vt:lpstr>
      <vt:lpstr>志願書Ⅰ!VALUE_AGE1</vt:lpstr>
      <vt:lpstr>志願書Ⅰ!VALUE_AGE2</vt:lpstr>
      <vt:lpstr>VALUE_APPOINTMENTYEAR</vt:lpstr>
      <vt:lpstr>対応表!VALUE_BIRTHDAY</vt:lpstr>
      <vt:lpstr>志願書Ⅰ!VALUE_ERANAME</vt:lpstr>
      <vt:lpstr>志願書Ⅰ!VALUE_EXPKINMUSAKI1</vt:lpstr>
      <vt:lpstr>志願書Ⅰ!VALUE_EXPKINMUSAKI2</vt:lpstr>
      <vt:lpstr>志願書Ⅰ!VALUE_EXPKINMUSAKI3</vt:lpstr>
      <vt:lpstr>志願書Ⅰ!VALUE_EXPKINMUTI1</vt:lpstr>
      <vt:lpstr>志願書Ⅰ!VALUE_EXPKINMUTI2</vt:lpstr>
      <vt:lpstr>志願書Ⅰ!VALUE_EXPKINMUTI3</vt:lpstr>
      <vt:lpstr>志願書Ⅰ!VALUE_EXPSHOKUSHUCODE1</vt:lpstr>
      <vt:lpstr>志願書Ⅰ!VALUE_EXPSHOKUSHUCODE2</vt:lpstr>
      <vt:lpstr>志願書Ⅰ!VALUE_EXPSHOKUSHUCODE3</vt:lpstr>
      <vt:lpstr>対応表!VALUE_EXPTEACH</vt:lpstr>
      <vt:lpstr>VALUE_FAMILYNAME</vt:lpstr>
      <vt:lpstr>VALUE_FAMILYNAMEKANA</vt:lpstr>
      <vt:lpstr>VALUE_FIRSTNAME</vt:lpstr>
      <vt:lpstr>VALUE_FIRSTNAMEKANA</vt:lpstr>
      <vt:lpstr>志願書Ⅰ!VALUE_GENKINMUTICODE</vt:lpstr>
      <vt:lpstr>志願書Ⅰ!VALUE_GENSHOKUSHUCODE</vt:lpstr>
      <vt:lpstr>対応表!VALUE_GRADUATIONCODE</vt:lpstr>
      <vt:lpstr>志願書Ⅰ!VALUE_GRADUATIONERANAME</vt:lpstr>
      <vt:lpstr>志願書Ⅰ!VALUE_GRADUATIONMONTH</vt:lpstr>
      <vt:lpstr>志願書Ⅰ!VALUE_GRADUATIONYEAR</vt:lpstr>
      <vt:lpstr>志願書Ⅰ!VALUE_HAIRYO</vt:lpstr>
      <vt:lpstr>対応表!VALUE_KOSHUKYOKA1</vt:lpstr>
      <vt:lpstr>VALUE_KOSHUKYOKA1_1</vt:lpstr>
      <vt:lpstr>VALUE_KOSHUKYOKA1_2</vt:lpstr>
      <vt:lpstr>VALUE_KOSHUKYOKA1_3</vt:lpstr>
      <vt:lpstr>対応表!VALUE_KOSHUKYOKA2</vt:lpstr>
      <vt:lpstr>VALUE_KOSHUKYOKA2_1</vt:lpstr>
      <vt:lpstr>VALUE_KOSHUKYOKA2_2</vt:lpstr>
      <vt:lpstr>VALUE_KOSHUKYOKA2_3</vt:lpstr>
      <vt:lpstr>志願書Ⅰ!VALUE_KYOKA1</vt:lpstr>
      <vt:lpstr>志願書Ⅰ!VALUE_KYOKA2</vt:lpstr>
      <vt:lpstr>志願書Ⅰ!VALUE_KYOKA3</vt:lpstr>
      <vt:lpstr>志願書Ⅰ!VALUE_KYOKA4</vt:lpstr>
      <vt:lpstr>志願書Ⅰ!VALUE_KYOKA5</vt:lpstr>
      <vt:lpstr>志願書Ⅰ!VALUE_KYOKA6</vt:lpstr>
      <vt:lpstr>志願書Ⅰ!VALUE_KYOKA7</vt:lpstr>
      <vt:lpstr>対応表!VALUE_MENJO</vt:lpstr>
      <vt:lpstr>対応表!VALUE_MENJOKUBUN</vt:lpstr>
      <vt:lpstr>志願書Ⅰ!VALUE_MENKYOERANAME1</vt:lpstr>
      <vt:lpstr>志願書Ⅰ!VALUE_MENKYOERANAME2</vt:lpstr>
      <vt:lpstr>志願書Ⅰ!VALUE_MENKYOERANAME3</vt:lpstr>
      <vt:lpstr>志願書Ⅰ!VALUE_MENKYOERANAME4</vt:lpstr>
      <vt:lpstr>志願書Ⅰ!VALUE_MENKYOERANAME5</vt:lpstr>
      <vt:lpstr>志願書Ⅰ!VALUE_MENKYOERANAME6</vt:lpstr>
      <vt:lpstr>志願書Ⅰ!VALUE_MENKYOERANAME7</vt:lpstr>
      <vt:lpstr>志願書Ⅰ!VALUE_MENKYOMONTH1</vt:lpstr>
      <vt:lpstr>志願書Ⅰ!VALUE_MENKYOMONTH2</vt:lpstr>
      <vt:lpstr>志願書Ⅰ!VALUE_MENKYOMONTH3</vt:lpstr>
      <vt:lpstr>志願書Ⅰ!VALUE_MENKYOMONTH4</vt:lpstr>
      <vt:lpstr>志願書Ⅰ!VALUE_MENKYOMONTH5</vt:lpstr>
      <vt:lpstr>志願書Ⅰ!VALUE_MENKYOMONTH6</vt:lpstr>
      <vt:lpstr>志願書Ⅰ!VALUE_MENKYOMONTH7</vt:lpstr>
      <vt:lpstr>志願書Ⅰ!VALUE_MENKYONAME1</vt:lpstr>
      <vt:lpstr>志願書Ⅰ!VALUE_MENKYONAME2</vt:lpstr>
      <vt:lpstr>志願書Ⅰ!VALUE_MENKYONAME3</vt:lpstr>
      <vt:lpstr>志願書Ⅰ!VALUE_MENKYONAME4</vt:lpstr>
      <vt:lpstr>志願書Ⅰ!VALUE_MENKYONAME5</vt:lpstr>
      <vt:lpstr>志願書Ⅰ!VALUE_MENKYONAME6</vt:lpstr>
      <vt:lpstr>志願書Ⅰ!VALUE_MENKYONAME7</vt:lpstr>
      <vt:lpstr>志願書Ⅰ!VALUE_MENKYOSYUTOKUCODE1</vt:lpstr>
      <vt:lpstr>志願書Ⅰ!VALUE_MENKYOSYUTOKUCODE2</vt:lpstr>
      <vt:lpstr>志願書Ⅰ!VALUE_MENKYOSYUTOKUCODE3</vt:lpstr>
      <vt:lpstr>志願書Ⅰ!VALUE_MENKYOSYUTOKUCODE4</vt:lpstr>
      <vt:lpstr>志願書Ⅰ!VALUE_MENKYOSYUTOKUCODE5</vt:lpstr>
      <vt:lpstr>志願書Ⅰ!VALUE_MENKYOSYUTOKUCODE6</vt:lpstr>
      <vt:lpstr>志願書Ⅰ!VALUE_MENKYOSYUTOKUCODE7</vt:lpstr>
      <vt:lpstr>志願書Ⅰ!VALUE_MENKYOYEAR1</vt:lpstr>
      <vt:lpstr>志願書Ⅰ!VALUE_MENKYOYEAR2</vt:lpstr>
      <vt:lpstr>志願書Ⅰ!VALUE_MENKYOYEAR3</vt:lpstr>
      <vt:lpstr>志願書Ⅰ!VALUE_MENKYOYEAR4</vt:lpstr>
      <vt:lpstr>志願書Ⅰ!VALUE_MENKYOYEAR5</vt:lpstr>
      <vt:lpstr>志願書Ⅰ!VALUE_MENKYOYEAR6</vt:lpstr>
      <vt:lpstr>志願書Ⅰ!VALUE_MENKYOYEAR7</vt:lpstr>
      <vt:lpstr>志願書Ⅰ!VALUE_MENSETSUMENJO</vt:lpstr>
      <vt:lpstr>志願書Ⅰ!VALUE_MOBILEPHONENUMBER1</vt:lpstr>
      <vt:lpstr>志願書Ⅰ!VALUE_MOBILEPHONENUMBER2</vt:lpstr>
      <vt:lpstr>志願書Ⅰ!VALUE_MOBILEPHONENUMBER3</vt:lpstr>
      <vt:lpstr>志願書Ⅱ!VALUE_NAME</vt:lpstr>
      <vt:lpstr>志願書Ⅱ!VALUE_NAMEKANA</vt:lpstr>
      <vt:lpstr>対応表!VALUE_NOMENJO</vt:lpstr>
      <vt:lpstr>対応表!VALUE_NOPUNISH</vt:lpstr>
      <vt:lpstr>対応表!VALUE_PERSONALDATANOPERM</vt:lpstr>
      <vt:lpstr>対応表!VALUE_PERSONALDATAPERM</vt:lpstr>
      <vt:lpstr>志願書Ⅰ!VALUE_PERSONNELDATA</vt:lpstr>
      <vt:lpstr>志願書Ⅰ!VALUE_PHONENUMBER1</vt:lpstr>
      <vt:lpstr>志願書Ⅰ!VALUE_PHONENUMBER2</vt:lpstr>
      <vt:lpstr>志願書Ⅰ!VALUE_PHONENUMBER3</vt:lpstr>
      <vt:lpstr>志願書Ⅰ!VALUE_POSTCODE1</vt:lpstr>
      <vt:lpstr>志願書Ⅰ!VALUE_POSTCODE2</vt:lpstr>
      <vt:lpstr>対応表!VALUE_PREFCODE</vt:lpstr>
      <vt:lpstr>志願書Ⅰ!VALUE_PREFCODE1</vt:lpstr>
      <vt:lpstr>志願書Ⅰ!VALUE_PREFCODE2</vt:lpstr>
      <vt:lpstr>対応表!VALUE_PUNISH</vt:lpstr>
      <vt:lpstr>対応表!VALUE_SCHOOLCODE</vt:lpstr>
      <vt:lpstr>志願書Ⅰ!VALUE_SCHOOLFACULTYCODE</vt:lpstr>
      <vt:lpstr>対応表!VALUE_SENKOKUBUN</vt:lpstr>
      <vt:lpstr>志願書Ⅰ!VALUE_SEX</vt:lpstr>
      <vt:lpstr>対応表!VALUE_SHIGANKUBUN</vt:lpstr>
      <vt:lpstr>志願書Ⅰ!VALUE_SHUBETSU1</vt:lpstr>
      <vt:lpstr>志願書Ⅰ!VALUE_SHUBETSU2</vt:lpstr>
      <vt:lpstr>志願書Ⅰ!VALUE_SHUBETSU3</vt:lpstr>
      <vt:lpstr>志願書Ⅰ!VALUE_SHUBETSU4</vt:lpstr>
      <vt:lpstr>志願書Ⅰ!VALUE_SHUBETSU5</vt:lpstr>
      <vt:lpstr>志願書Ⅰ!VALUE_SHUBETSU6</vt:lpstr>
      <vt:lpstr>志願書Ⅰ!VALUE_SHUBETSU7</vt:lpstr>
      <vt:lpstr>対応表!VALUE_ZITSUGI1</vt:lpstr>
      <vt:lpstr>対応表!VALUE_ZITSUGI2</vt:lpstr>
      <vt:lpstr>VARUE_SPORTSART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京都府教育委員会</cp:lastModifiedBy>
  <cp:lastPrinted>2024-04-09T10:36:36Z</cp:lastPrinted>
  <dcterms:created xsi:type="dcterms:W3CDTF">2022-04-18T07:05:15Z</dcterms:created>
  <dcterms:modified xsi:type="dcterms:W3CDTF">2024-04-15T10:56:49Z</dcterms:modified>
</cp:coreProperties>
</file>