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activeTab="0"/>
  </bookViews>
  <sheets>
    <sheet name="第13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<sst xmlns="http://schemas.openxmlformats.org/spreadsheetml/2006/main" count="30" uniqueCount="26">
  <si>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比率（％）</t>
  </si>
  <si>
    <t>左記以外のもの</t>
  </si>
  <si>
    <t>各年５月１日現在</t>
  </si>
  <si>
    <t>京都全日制</t>
  </si>
  <si>
    <t>京都定時制</t>
  </si>
  <si>
    <t>全国全日制</t>
  </si>
  <si>
    <t>全国定時制</t>
  </si>
  <si>
    <t>販売従事者</t>
  </si>
  <si>
    <t>保安職業従事者</t>
  </si>
  <si>
    <t>農林漁業作業者</t>
  </si>
  <si>
    <t>生産工程・労務作業者</t>
  </si>
  <si>
    <t>小　計</t>
  </si>
  <si>
    <t>採掘・建設・労務作業者</t>
  </si>
  <si>
    <t>農林業　　作業者</t>
  </si>
  <si>
    <t>事務従事者</t>
  </si>
  <si>
    <t>合　計</t>
  </si>
  <si>
    <t>区　分</t>
  </si>
  <si>
    <t>漁　業　　作業者</t>
  </si>
  <si>
    <t>注　就職進学者・入学者を含む。「京都定時制」は、公・私立。</t>
  </si>
  <si>
    <t>専門的・技術的　職業従事者</t>
  </si>
  <si>
    <t>定置機関運転・建設機械運転・電気作業者</t>
  </si>
  <si>
    <t>運輸・通信　　　従　事　者</t>
  </si>
  <si>
    <t>サービス職業　　従　事　者</t>
  </si>
  <si>
    <t>卒業年</t>
  </si>
  <si>
    <t>製造・制作　作　業　者</t>
  </si>
  <si>
    <t>第13表　高等学校卒業者の職業別就職状況の推移（国・公・私立）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</si>
</sst>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#,##0;0;"/>
    <numFmt numFmtId="179" formatCode="0.0;0;"/>
    <numFmt numFmtId="180" formatCode="_ * #,##0.0_ ;_ * \-#,##0.0_ ;_ * &quot;-&quot;?_ ;_ @_ 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0" fontId="0" fillId="0" borderId="14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0" fontId="0" fillId="0" borderId="15" xfId="48" applyNumberFormat="1" applyFont="1" applyBorder="1" applyAlignment="1">
      <alignment vertical="center"/>
    </xf>
    <xf numFmtId="180" fontId="0" fillId="0" borderId="16" xfId="48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41" fontId="0" fillId="0" borderId="18" xfId="48" applyNumberFormat="1" applyFont="1" applyBorder="1" applyAlignment="1">
      <alignment vertical="center"/>
    </xf>
    <xf numFmtId="41" fontId="0" fillId="0" borderId="19" xfId="48" applyNumberFormat="1" applyFont="1" applyBorder="1" applyAlignment="1">
      <alignment vertical="center"/>
    </xf>
    <xf numFmtId="41" fontId="0" fillId="0" borderId="20" xfId="0" applyNumberFormat="1" applyFont="1" applyBorder="1" applyAlignment="1" applyProtection="1">
      <alignment vertical="center"/>
      <protection locked="0"/>
    </xf>
    <xf numFmtId="41" fontId="0" fillId="0" borderId="15" xfId="0" applyNumberFormat="1" applyFont="1" applyBorder="1" applyAlignment="1" applyProtection="1">
      <alignment vertical="center"/>
      <protection locked="0"/>
    </xf>
    <xf numFmtId="41" fontId="0" fillId="0" borderId="16" xfId="0" applyNumberFormat="1" applyFont="1" applyBorder="1" applyAlignment="1" applyProtection="1">
      <alignment vertical="center"/>
      <protection locked="0"/>
    </xf>
    <xf numFmtId="41" fontId="0" fillId="0" borderId="21" xfId="48" applyNumberFormat="1" applyFont="1" applyBorder="1" applyAlignment="1" applyProtection="1">
      <alignment vertical="center"/>
      <protection locked="0"/>
    </xf>
    <xf numFmtId="41" fontId="0" fillId="0" borderId="21" xfId="48" applyNumberFormat="1" applyFont="1" applyFill="1" applyBorder="1" applyAlignment="1" applyProtection="1">
      <alignment vertical="center"/>
      <protection locked="0"/>
    </xf>
    <xf numFmtId="41" fontId="0" fillId="0" borderId="21" xfId="48" applyNumberFormat="1" applyFont="1" applyFill="1" applyBorder="1" applyAlignment="1">
      <alignment vertical="center"/>
    </xf>
    <xf numFmtId="41" fontId="0" fillId="0" borderId="22" xfId="48" applyNumberFormat="1" applyFont="1" applyBorder="1" applyAlignment="1" applyProtection="1">
      <alignment vertical="center"/>
      <protection locked="0"/>
    </xf>
    <xf numFmtId="41" fontId="0" fillId="0" borderId="22" xfId="48" applyNumberFormat="1" applyFont="1" applyFill="1" applyBorder="1" applyAlignment="1" applyProtection="1">
      <alignment vertical="center"/>
      <protection locked="0"/>
    </xf>
    <xf numFmtId="41" fontId="0" fillId="0" borderId="22" xfId="48" applyNumberFormat="1" applyFont="1" applyFill="1" applyBorder="1" applyAlignment="1">
      <alignment vertical="center"/>
    </xf>
    <xf numFmtId="41" fontId="0" fillId="0" borderId="23" xfId="48" applyNumberFormat="1" applyFont="1" applyBorder="1" applyAlignment="1" applyProtection="1">
      <alignment vertical="center"/>
      <protection locked="0"/>
    </xf>
    <xf numFmtId="41" fontId="0" fillId="0" borderId="23" xfId="48" applyNumberFormat="1" applyFont="1" applyFill="1" applyBorder="1" applyAlignment="1" applyProtection="1">
      <alignment vertical="center"/>
      <protection locked="0"/>
    </xf>
    <xf numFmtId="41" fontId="0" fillId="0" borderId="23" xfId="48" applyNumberFormat="1" applyFont="1" applyFill="1" applyBorder="1" applyAlignment="1">
      <alignment vertical="center"/>
    </xf>
    <xf numFmtId="41" fontId="0" fillId="0" borderId="24" xfId="48" applyNumberFormat="1" applyFont="1" applyBorder="1" applyAlignment="1" applyProtection="1">
      <alignment vertical="center"/>
      <protection locked="0"/>
    </xf>
    <xf numFmtId="41" fontId="0" fillId="0" borderId="24" xfId="48" applyNumberFormat="1" applyFont="1" applyFill="1" applyBorder="1" applyAlignment="1" applyProtection="1">
      <alignment vertical="center"/>
      <protection locked="0"/>
    </xf>
    <xf numFmtId="41" fontId="0" fillId="0" borderId="24" xfId="48" applyNumberFormat="1" applyFont="1" applyFill="1" applyBorder="1" applyAlignment="1">
      <alignment vertical="center"/>
    </xf>
    <xf numFmtId="179" fontId="0" fillId="0" borderId="25" xfId="48" applyNumberFormat="1" applyFont="1" applyBorder="1" applyAlignment="1">
      <alignment vertical="center"/>
    </xf>
    <xf numFmtId="179" fontId="0" fillId="0" borderId="19" xfId="48" applyNumberFormat="1" applyFont="1" applyBorder="1" applyAlignment="1">
      <alignment vertical="center"/>
    </xf>
    <xf numFmtId="179" fontId="0" fillId="0" borderId="26" xfId="48" applyNumberFormat="1" applyFont="1" applyBorder="1" applyAlignment="1">
      <alignment vertical="center"/>
    </xf>
    <xf numFmtId="179" fontId="0" fillId="0" borderId="21" xfId="48" applyNumberFormat="1" applyFont="1" applyBorder="1" applyAlignment="1">
      <alignment vertical="center"/>
    </xf>
    <xf numFmtId="180" fontId="0" fillId="0" borderId="21" xfId="48" applyNumberFormat="1" applyFont="1" applyBorder="1" applyAlignment="1">
      <alignment vertical="center"/>
    </xf>
    <xf numFmtId="179" fontId="0" fillId="0" borderId="22" xfId="48" applyNumberFormat="1" applyFont="1" applyBorder="1" applyAlignment="1">
      <alignment vertical="center"/>
    </xf>
    <xf numFmtId="180" fontId="0" fillId="0" borderId="22" xfId="48" applyNumberFormat="1" applyFont="1" applyBorder="1" applyAlignment="1">
      <alignment vertical="center"/>
    </xf>
    <xf numFmtId="179" fontId="0" fillId="0" borderId="23" xfId="48" applyNumberFormat="1" applyFont="1" applyBorder="1" applyAlignment="1">
      <alignment vertical="center"/>
    </xf>
    <xf numFmtId="180" fontId="0" fillId="0" borderId="23" xfId="48" applyNumberFormat="1" applyFont="1" applyBorder="1" applyAlignment="1">
      <alignment vertical="center"/>
    </xf>
    <xf numFmtId="0" fontId="0" fillId="0" borderId="14" xfId="0" applyBorder="1" applyAlignment="1">
      <alignment horizontal="center" vertical="center" textRotation="255" wrapText="1"/>
    </xf>
    <xf numFmtId="0" fontId="0" fillId="0" borderId="27" xfId="0" applyFont="1" applyBorder="1" applyAlignment="1">
      <alignment horizontal="center" vertical="center" textRotation="255" wrapText="1"/>
    </xf>
    <xf numFmtId="0" fontId="0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35" xfId="0" applyFont="1" applyBorder="1" applyAlignment="1">
      <alignment horizontal="center" vertical="center" textRotation="255" wrapText="1"/>
    </xf>
    <xf numFmtId="0" fontId="0" fillId="0" borderId="25" xfId="0" applyFont="1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37" xfId="0" applyFont="1" applyBorder="1" applyAlignment="1">
      <alignment horizontal="center" vertical="center" textRotation="255" wrapText="1"/>
    </xf>
    <xf numFmtId="0" fontId="0" fillId="0" borderId="38" xfId="0" applyFont="1" applyBorder="1" applyAlignment="1">
      <alignment horizontal="center" vertical="center" textRotation="255" wrapText="1"/>
    </xf>
    <xf numFmtId="0" fontId="0" fillId="0" borderId="28" xfId="0" applyFont="1" applyBorder="1" applyAlignment="1">
      <alignment horizontal="center" vertical="center" textRotation="255" wrapText="1"/>
    </xf>
    <xf numFmtId="0" fontId="0" fillId="0" borderId="39" xfId="0" applyFont="1" applyBorder="1" applyAlignment="1">
      <alignment horizontal="center" vertical="center" textRotation="255" wrapText="1"/>
    </xf>
    <xf numFmtId="0" fontId="0" fillId="0" borderId="40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"/>
    </sheetView>
  </sheetViews>
  <sheetFormatPr defaultColWidth="9.00390625" defaultRowHeight="13.5"/>
  <cols>
    <col min="1" max="1" width="3.75390625" style="0" customWidth="1"/>
    <col min="2" max="2" width="11.375" style="0" customWidth="1"/>
    <col min="3" max="3" width="3.50390625" style="0" bestFit="1" customWidth="1"/>
    <col min="4" max="4" width="10.375" style="0" bestFit="1" customWidth="1"/>
    <col min="5" max="17" width="8.75390625" style="0" customWidth="1"/>
  </cols>
  <sheetData>
    <row r="2" spans="2:3" ht="17.25">
      <c r="B2" s="1" t="s">
        <v>25</v>
      </c>
      <c r="C2" s="1"/>
    </row>
    <row r="3" spans="2:17" s="4" customFormat="1" ht="15" customHeight="1" thickBot="1">
      <c r="B3" s="3"/>
      <c r="C3" s="3"/>
      <c r="O3" s="49" t="s">
        <v>2</v>
      </c>
      <c r="P3" s="50"/>
      <c r="Q3" s="50"/>
    </row>
    <row r="4" spans="2:17" s="4" customFormat="1" ht="39.75" customHeight="1" thickBot="1">
      <c r="B4" s="62" t="s">
        <v>16</v>
      </c>
      <c r="C4" s="47"/>
      <c r="D4" s="66" t="s">
        <v>15</v>
      </c>
      <c r="E4" s="60" t="s">
        <v>19</v>
      </c>
      <c r="F4" s="60" t="s">
        <v>14</v>
      </c>
      <c r="G4" s="60" t="s">
        <v>7</v>
      </c>
      <c r="H4" s="60" t="s">
        <v>22</v>
      </c>
      <c r="I4" s="68" t="s">
        <v>8</v>
      </c>
      <c r="J4" s="51" t="s">
        <v>9</v>
      </c>
      <c r="K4" s="53"/>
      <c r="L4" s="60" t="s">
        <v>21</v>
      </c>
      <c r="M4" s="51" t="s">
        <v>10</v>
      </c>
      <c r="N4" s="52"/>
      <c r="O4" s="52"/>
      <c r="P4" s="53"/>
      <c r="Q4" s="64" t="s">
        <v>1</v>
      </c>
    </row>
    <row r="5" spans="2:17" s="8" customFormat="1" ht="75.75" customHeight="1" thickBot="1">
      <c r="B5" s="63"/>
      <c r="C5" s="48" t="s">
        <v>23</v>
      </c>
      <c r="D5" s="67"/>
      <c r="E5" s="61"/>
      <c r="F5" s="61"/>
      <c r="G5" s="61"/>
      <c r="H5" s="61"/>
      <c r="I5" s="69"/>
      <c r="J5" s="5" t="s">
        <v>13</v>
      </c>
      <c r="K5" s="5" t="s">
        <v>17</v>
      </c>
      <c r="L5" s="61"/>
      <c r="M5" s="5" t="s">
        <v>11</v>
      </c>
      <c r="N5" s="6" t="s">
        <v>24</v>
      </c>
      <c r="O5" s="7" t="s">
        <v>20</v>
      </c>
      <c r="P5" s="6" t="s">
        <v>12</v>
      </c>
      <c r="Q5" s="65"/>
    </row>
    <row r="6" spans="2:17" s="15" customFormat="1" ht="21" customHeight="1">
      <c r="B6" s="56" t="s">
        <v>3</v>
      </c>
      <c r="C6" s="9">
        <v>18</v>
      </c>
      <c r="D6" s="21">
        <v>2116</v>
      </c>
      <c r="E6" s="26">
        <v>109</v>
      </c>
      <c r="F6" s="26">
        <v>195</v>
      </c>
      <c r="G6" s="27">
        <v>271</v>
      </c>
      <c r="H6" s="27">
        <v>398</v>
      </c>
      <c r="I6" s="27">
        <v>75</v>
      </c>
      <c r="J6" s="26">
        <v>12</v>
      </c>
      <c r="K6" s="27">
        <v>1</v>
      </c>
      <c r="L6" s="27">
        <v>66</v>
      </c>
      <c r="M6" s="28">
        <v>940</v>
      </c>
      <c r="N6" s="27">
        <v>806</v>
      </c>
      <c r="O6" s="27">
        <v>44</v>
      </c>
      <c r="P6" s="27">
        <v>90</v>
      </c>
      <c r="Q6" s="23">
        <v>49</v>
      </c>
    </row>
    <row r="7" spans="2:17" s="15" customFormat="1" ht="21" customHeight="1" thickBot="1">
      <c r="B7" s="57"/>
      <c r="C7" s="10">
        <v>19</v>
      </c>
      <c r="D7" s="22">
        <f aca="true" t="shared" si="0" ref="D7:D13">SUM(E7:L7)+M7+Q7</f>
        <v>2145</v>
      </c>
      <c r="E7" s="29">
        <v>82</v>
      </c>
      <c r="F7" s="29">
        <v>221</v>
      </c>
      <c r="G7" s="30">
        <v>269</v>
      </c>
      <c r="H7" s="30">
        <v>405</v>
      </c>
      <c r="I7" s="30">
        <v>80</v>
      </c>
      <c r="J7" s="29">
        <v>7</v>
      </c>
      <c r="K7" s="30">
        <v>2</v>
      </c>
      <c r="L7" s="30">
        <v>62</v>
      </c>
      <c r="M7" s="31">
        <f aca="true" t="shared" si="1" ref="M7:M13">SUM(N7:P7)</f>
        <v>986</v>
      </c>
      <c r="N7" s="30">
        <v>860</v>
      </c>
      <c r="O7" s="30">
        <v>41</v>
      </c>
      <c r="P7" s="30">
        <v>85</v>
      </c>
      <c r="Q7" s="24">
        <v>31</v>
      </c>
    </row>
    <row r="8" spans="2:17" s="15" customFormat="1" ht="21" customHeight="1">
      <c r="B8" s="56" t="s">
        <v>4</v>
      </c>
      <c r="C8" s="9">
        <f>C6</f>
        <v>18</v>
      </c>
      <c r="D8" s="21">
        <v>254</v>
      </c>
      <c r="E8" s="32">
        <v>10</v>
      </c>
      <c r="F8" s="32">
        <v>8</v>
      </c>
      <c r="G8" s="33">
        <v>39</v>
      </c>
      <c r="H8" s="33">
        <v>57</v>
      </c>
      <c r="I8" s="33">
        <v>2</v>
      </c>
      <c r="J8" s="32">
        <v>0</v>
      </c>
      <c r="K8" s="33">
        <v>1</v>
      </c>
      <c r="L8" s="33">
        <v>6</v>
      </c>
      <c r="M8" s="34">
        <v>130</v>
      </c>
      <c r="N8" s="33">
        <v>90</v>
      </c>
      <c r="O8" s="33">
        <v>9</v>
      </c>
      <c r="P8" s="33">
        <v>31</v>
      </c>
      <c r="Q8" s="25">
        <v>1</v>
      </c>
    </row>
    <row r="9" spans="2:17" s="15" customFormat="1" ht="21" customHeight="1" thickBot="1">
      <c r="B9" s="58"/>
      <c r="C9" s="10">
        <f>+C7</f>
        <v>19</v>
      </c>
      <c r="D9" s="22">
        <f t="shared" si="0"/>
        <v>214</v>
      </c>
      <c r="E9" s="29">
        <v>2</v>
      </c>
      <c r="F9" s="29">
        <v>8</v>
      </c>
      <c r="G9" s="30">
        <v>38</v>
      </c>
      <c r="H9" s="30">
        <v>29</v>
      </c>
      <c r="I9" s="30">
        <v>2</v>
      </c>
      <c r="J9" s="29">
        <v>3</v>
      </c>
      <c r="K9" s="30">
        <v>0</v>
      </c>
      <c r="L9" s="30">
        <v>1</v>
      </c>
      <c r="M9" s="31">
        <f t="shared" si="1"/>
        <v>110</v>
      </c>
      <c r="N9" s="30">
        <v>74</v>
      </c>
      <c r="O9" s="30">
        <v>11</v>
      </c>
      <c r="P9" s="30">
        <v>25</v>
      </c>
      <c r="Q9" s="24">
        <v>21</v>
      </c>
    </row>
    <row r="10" spans="2:17" s="15" customFormat="1" ht="21" customHeight="1">
      <c r="B10" s="56" t="s">
        <v>5</v>
      </c>
      <c r="C10" s="9">
        <f>+C8</f>
        <v>18</v>
      </c>
      <c r="D10" s="21">
        <v>203412</v>
      </c>
      <c r="E10" s="35">
        <v>10737</v>
      </c>
      <c r="F10" s="35">
        <v>24146</v>
      </c>
      <c r="G10" s="36">
        <v>23907</v>
      </c>
      <c r="H10" s="36">
        <v>32469</v>
      </c>
      <c r="I10" s="36">
        <v>8668</v>
      </c>
      <c r="J10" s="35">
        <v>1357</v>
      </c>
      <c r="K10" s="36">
        <v>413</v>
      </c>
      <c r="L10" s="36">
        <v>4703</v>
      </c>
      <c r="M10" s="37">
        <v>93070</v>
      </c>
      <c r="N10" s="36">
        <v>79986</v>
      </c>
      <c r="O10" s="36">
        <v>4471</v>
      </c>
      <c r="P10" s="36">
        <v>8613</v>
      </c>
      <c r="Q10" s="23">
        <v>3942</v>
      </c>
    </row>
    <row r="11" spans="2:17" s="15" customFormat="1" ht="21" customHeight="1" thickBot="1">
      <c r="B11" s="57"/>
      <c r="C11" s="10">
        <f>+C9</f>
        <v>19</v>
      </c>
      <c r="D11" s="22">
        <f t="shared" si="0"/>
        <v>205284</v>
      </c>
      <c r="E11" s="29">
        <v>11355</v>
      </c>
      <c r="F11" s="29">
        <v>24962</v>
      </c>
      <c r="G11" s="30">
        <v>23471</v>
      </c>
      <c r="H11" s="30">
        <v>30516</v>
      </c>
      <c r="I11" s="30">
        <v>8913</v>
      </c>
      <c r="J11" s="29">
        <v>1085</v>
      </c>
      <c r="K11" s="30">
        <v>322</v>
      </c>
      <c r="L11" s="30">
        <v>4671</v>
      </c>
      <c r="M11" s="31">
        <f t="shared" si="1"/>
        <v>96164</v>
      </c>
      <c r="N11" s="30">
        <v>83820</v>
      </c>
      <c r="O11" s="30">
        <v>4725</v>
      </c>
      <c r="P11" s="30">
        <v>7619</v>
      </c>
      <c r="Q11" s="24">
        <v>3825</v>
      </c>
    </row>
    <row r="12" spans="2:17" s="15" customFormat="1" ht="21" customHeight="1">
      <c r="B12" s="56" t="s">
        <v>6</v>
      </c>
      <c r="C12" s="9">
        <f>+C10</f>
        <v>18</v>
      </c>
      <c r="D12" s="21">
        <v>7027</v>
      </c>
      <c r="E12" s="32">
        <v>403</v>
      </c>
      <c r="F12" s="32">
        <v>309</v>
      </c>
      <c r="G12" s="33">
        <v>1060</v>
      </c>
      <c r="H12" s="33">
        <v>1453</v>
      </c>
      <c r="I12" s="33">
        <v>153</v>
      </c>
      <c r="J12" s="32">
        <v>67</v>
      </c>
      <c r="K12" s="33">
        <v>13</v>
      </c>
      <c r="L12" s="33">
        <v>286</v>
      </c>
      <c r="M12" s="34">
        <v>3072</v>
      </c>
      <c r="N12" s="33">
        <v>2307</v>
      </c>
      <c r="O12" s="33">
        <v>173</v>
      </c>
      <c r="P12" s="33">
        <v>592</v>
      </c>
      <c r="Q12" s="25">
        <v>211</v>
      </c>
    </row>
    <row r="13" spans="2:17" s="15" customFormat="1" ht="21" customHeight="1" thickBot="1">
      <c r="B13" s="58"/>
      <c r="C13" s="10">
        <f>+C11</f>
        <v>19</v>
      </c>
      <c r="D13" s="22">
        <f t="shared" si="0"/>
        <v>7316</v>
      </c>
      <c r="E13" s="29">
        <v>425</v>
      </c>
      <c r="F13" s="29">
        <v>338</v>
      </c>
      <c r="G13" s="30">
        <v>1075</v>
      </c>
      <c r="H13" s="30">
        <v>1491</v>
      </c>
      <c r="I13" s="30">
        <v>170</v>
      </c>
      <c r="J13" s="29">
        <v>56</v>
      </c>
      <c r="K13" s="30">
        <v>12</v>
      </c>
      <c r="L13" s="30">
        <v>272</v>
      </c>
      <c r="M13" s="31">
        <f t="shared" si="1"/>
        <v>3270</v>
      </c>
      <c r="N13" s="30">
        <v>2546</v>
      </c>
      <c r="O13" s="30">
        <v>180</v>
      </c>
      <c r="P13" s="30">
        <v>544</v>
      </c>
      <c r="Q13" s="24">
        <v>207</v>
      </c>
    </row>
    <row r="14" ht="13.5">
      <c r="D14" s="2"/>
    </row>
    <row r="16" s="11" customFormat="1" ht="14.25" thickBot="1">
      <c r="B16" s="11" t="s">
        <v>0</v>
      </c>
    </row>
    <row r="17" spans="2:17" s="17" customFormat="1" ht="21" customHeight="1">
      <c r="B17" s="54" t="s">
        <v>3</v>
      </c>
      <c r="C17" s="12">
        <f>C6</f>
        <v>18</v>
      </c>
      <c r="D17" s="38">
        <f>SUM(SUM(E17:L17)+M17+Q17)</f>
        <v>100.00000000000001</v>
      </c>
      <c r="E17" s="41">
        <f aca="true" t="shared" si="2" ref="E17:E22">E6/$D6*100</f>
        <v>5.151228733459357</v>
      </c>
      <c r="F17" s="41">
        <f aca="true" t="shared" si="3" ref="F17:Q17">F6/$D6*100</f>
        <v>9.215500945179585</v>
      </c>
      <c r="G17" s="41">
        <f t="shared" si="3"/>
        <v>12.80718336483932</v>
      </c>
      <c r="H17" s="42">
        <f t="shared" si="3"/>
        <v>18.80907372400756</v>
      </c>
      <c r="I17" s="42">
        <f t="shared" si="3"/>
        <v>3.544423440453686</v>
      </c>
      <c r="J17" s="42">
        <f t="shared" si="3"/>
        <v>0.5671077504725899</v>
      </c>
      <c r="K17" s="42">
        <f t="shared" si="3"/>
        <v>0.04725897920604915</v>
      </c>
      <c r="L17" s="42">
        <f t="shared" si="3"/>
        <v>3.119092627599244</v>
      </c>
      <c r="M17" s="42">
        <f t="shared" si="3"/>
        <v>44.423440453686204</v>
      </c>
      <c r="N17" s="42">
        <f t="shared" si="3"/>
        <v>38.09073724007561</v>
      </c>
      <c r="O17" s="42">
        <f t="shared" si="3"/>
        <v>2.0793950850661624</v>
      </c>
      <c r="P17" s="42">
        <f t="shared" si="3"/>
        <v>4.253308128544423</v>
      </c>
      <c r="Q17" s="16">
        <f t="shared" si="3"/>
        <v>2.3156899810964084</v>
      </c>
    </row>
    <row r="18" spans="2:17" s="17" customFormat="1" ht="21" customHeight="1" thickBot="1">
      <c r="B18" s="59"/>
      <c r="C18" s="14">
        <f aca="true" t="shared" si="4" ref="C18:C24">C7</f>
        <v>19</v>
      </c>
      <c r="D18" s="39">
        <f>SUM(SUM(E18:L18)+M18+Q18)</f>
        <v>100.00000000000001</v>
      </c>
      <c r="E18" s="43">
        <f t="shared" si="2"/>
        <v>3.822843822843823</v>
      </c>
      <c r="F18" s="43">
        <f aca="true" t="shared" si="5" ref="F18:Q18">F7/$D7*100</f>
        <v>10.303030303030303</v>
      </c>
      <c r="G18" s="43">
        <f t="shared" si="5"/>
        <v>12.540792540792541</v>
      </c>
      <c r="H18" s="44">
        <f t="shared" si="5"/>
        <v>18.88111888111888</v>
      </c>
      <c r="I18" s="44">
        <f t="shared" si="5"/>
        <v>3.7296037296037294</v>
      </c>
      <c r="J18" s="44">
        <f t="shared" si="5"/>
        <v>0.32634032634032634</v>
      </c>
      <c r="K18" s="44">
        <f t="shared" si="5"/>
        <v>0.09324009324009325</v>
      </c>
      <c r="L18" s="44">
        <f t="shared" si="5"/>
        <v>2.8904428904428907</v>
      </c>
      <c r="M18" s="44">
        <f t="shared" si="5"/>
        <v>45.96736596736597</v>
      </c>
      <c r="N18" s="44">
        <f t="shared" si="5"/>
        <v>40.0932400932401</v>
      </c>
      <c r="O18" s="44">
        <f t="shared" si="5"/>
        <v>1.9114219114219115</v>
      </c>
      <c r="P18" s="44">
        <f t="shared" si="5"/>
        <v>3.9627039627039626</v>
      </c>
      <c r="Q18" s="18">
        <f t="shared" si="5"/>
        <v>1.4452214452214454</v>
      </c>
    </row>
    <row r="19" spans="2:17" s="17" customFormat="1" ht="21" customHeight="1">
      <c r="B19" s="54" t="s">
        <v>4</v>
      </c>
      <c r="C19" s="20">
        <f t="shared" si="4"/>
        <v>18</v>
      </c>
      <c r="D19" s="40">
        <f aca="true" t="shared" si="6" ref="D19:D24">SUM(SUM(E19:L19)+M19+Q19)</f>
        <v>100</v>
      </c>
      <c r="E19" s="45">
        <f t="shared" si="2"/>
        <v>3.937007874015748</v>
      </c>
      <c r="F19" s="45">
        <f aca="true" t="shared" si="7" ref="F19:Q19">F8/$D8*100</f>
        <v>3.149606299212598</v>
      </c>
      <c r="G19" s="45">
        <f t="shared" si="7"/>
        <v>15.354330708661418</v>
      </c>
      <c r="H19" s="46">
        <f t="shared" si="7"/>
        <v>22.440944881889763</v>
      </c>
      <c r="I19" s="46">
        <f t="shared" si="7"/>
        <v>0.7874015748031495</v>
      </c>
      <c r="J19" s="46">
        <f t="shared" si="7"/>
        <v>0</v>
      </c>
      <c r="K19" s="46">
        <f t="shared" si="7"/>
        <v>0.39370078740157477</v>
      </c>
      <c r="L19" s="46">
        <f t="shared" si="7"/>
        <v>2.3622047244094486</v>
      </c>
      <c r="M19" s="46">
        <f t="shared" si="7"/>
        <v>51.181102362204726</v>
      </c>
      <c r="N19" s="46">
        <f t="shared" si="7"/>
        <v>35.43307086614173</v>
      </c>
      <c r="O19" s="46">
        <f t="shared" si="7"/>
        <v>3.543307086614173</v>
      </c>
      <c r="P19" s="46">
        <f t="shared" si="7"/>
        <v>12.204724409448819</v>
      </c>
      <c r="Q19" s="19">
        <f t="shared" si="7"/>
        <v>0.39370078740157477</v>
      </c>
    </row>
    <row r="20" spans="2:17" s="17" customFormat="1" ht="21" customHeight="1" thickBot="1">
      <c r="B20" s="55"/>
      <c r="C20" s="13">
        <f t="shared" si="4"/>
        <v>19</v>
      </c>
      <c r="D20" s="39">
        <f t="shared" si="6"/>
        <v>100</v>
      </c>
      <c r="E20" s="43">
        <f t="shared" si="2"/>
        <v>0.9345794392523363</v>
      </c>
      <c r="F20" s="43">
        <f aca="true" t="shared" si="8" ref="F20:Q20">F9/$D9*100</f>
        <v>3.7383177570093453</v>
      </c>
      <c r="G20" s="43">
        <f t="shared" si="8"/>
        <v>17.75700934579439</v>
      </c>
      <c r="H20" s="44">
        <f t="shared" si="8"/>
        <v>13.551401869158877</v>
      </c>
      <c r="I20" s="44">
        <f t="shared" si="8"/>
        <v>0.9345794392523363</v>
      </c>
      <c r="J20" s="44">
        <f t="shared" si="8"/>
        <v>1.4018691588785046</v>
      </c>
      <c r="K20" s="44">
        <f t="shared" si="8"/>
        <v>0</v>
      </c>
      <c r="L20" s="44">
        <f t="shared" si="8"/>
        <v>0.46728971962616817</v>
      </c>
      <c r="M20" s="44">
        <f t="shared" si="8"/>
        <v>51.4018691588785</v>
      </c>
      <c r="N20" s="44">
        <f t="shared" si="8"/>
        <v>34.57943925233645</v>
      </c>
      <c r="O20" s="44">
        <f t="shared" si="8"/>
        <v>5.14018691588785</v>
      </c>
      <c r="P20" s="44">
        <f t="shared" si="8"/>
        <v>11.682242990654206</v>
      </c>
      <c r="Q20" s="18">
        <f t="shared" si="8"/>
        <v>9.813084112149532</v>
      </c>
    </row>
    <row r="21" spans="2:17" s="17" customFormat="1" ht="21" customHeight="1">
      <c r="B21" s="54" t="s">
        <v>5</v>
      </c>
      <c r="C21" s="12">
        <f t="shared" si="4"/>
        <v>18</v>
      </c>
      <c r="D21" s="40">
        <f t="shared" si="6"/>
        <v>100</v>
      </c>
      <c r="E21" s="45">
        <f t="shared" si="2"/>
        <v>5.27844964898826</v>
      </c>
      <c r="F21" s="45">
        <f aca="true" t="shared" si="9" ref="F21:Q21">F10/$D10*100</f>
        <v>11.870489449983285</v>
      </c>
      <c r="G21" s="45">
        <f t="shared" si="9"/>
        <v>11.75299392366232</v>
      </c>
      <c r="H21" s="46">
        <f t="shared" si="9"/>
        <v>15.96218512182172</v>
      </c>
      <c r="I21" s="46">
        <f t="shared" si="9"/>
        <v>4.261302184728531</v>
      </c>
      <c r="J21" s="46">
        <f t="shared" si="9"/>
        <v>0.6671189507010402</v>
      </c>
      <c r="K21" s="46">
        <f t="shared" si="9"/>
        <v>0.2030362023872731</v>
      </c>
      <c r="L21" s="46">
        <f t="shared" si="9"/>
        <v>2.312056319194541</v>
      </c>
      <c r="M21" s="46">
        <f t="shared" si="9"/>
        <v>45.75442943385838</v>
      </c>
      <c r="N21" s="46">
        <f t="shared" si="9"/>
        <v>39.32216388413663</v>
      </c>
      <c r="O21" s="46">
        <f t="shared" si="9"/>
        <v>2.1980020844394628</v>
      </c>
      <c r="P21" s="46">
        <f t="shared" si="9"/>
        <v>4.234263465282284</v>
      </c>
      <c r="Q21" s="19">
        <f t="shared" si="9"/>
        <v>1.9379387646746504</v>
      </c>
    </row>
    <row r="22" spans="2:17" s="17" customFormat="1" ht="21" customHeight="1" thickBot="1">
      <c r="B22" s="59"/>
      <c r="C22" s="14">
        <f t="shared" si="4"/>
        <v>19</v>
      </c>
      <c r="D22" s="39">
        <f t="shared" si="6"/>
        <v>100</v>
      </c>
      <c r="E22" s="43">
        <f t="shared" si="2"/>
        <v>5.531361430993161</v>
      </c>
      <c r="F22" s="43">
        <f aca="true" t="shared" si="10" ref="F22:Q22">F11/$D11*100</f>
        <v>12.159739677714775</v>
      </c>
      <c r="G22" s="43">
        <f t="shared" si="10"/>
        <v>11.433428810818183</v>
      </c>
      <c r="H22" s="44">
        <f t="shared" si="10"/>
        <v>14.8652598351552</v>
      </c>
      <c r="I22" s="44">
        <f t="shared" si="10"/>
        <v>4.341789910562928</v>
      </c>
      <c r="J22" s="44">
        <f t="shared" si="10"/>
        <v>0.5285360768496327</v>
      </c>
      <c r="K22" s="44">
        <f t="shared" si="10"/>
        <v>0.15685586796827808</v>
      </c>
      <c r="L22" s="44">
        <f t="shared" si="10"/>
        <v>2.275384345589525</v>
      </c>
      <c r="M22" s="44">
        <f t="shared" si="10"/>
        <v>46.84437169969408</v>
      </c>
      <c r="N22" s="44">
        <f t="shared" si="10"/>
        <v>40.831238674226924</v>
      </c>
      <c r="O22" s="44">
        <f t="shared" si="10"/>
        <v>2.3016893669258196</v>
      </c>
      <c r="P22" s="44">
        <f t="shared" si="10"/>
        <v>3.711443658541338</v>
      </c>
      <c r="Q22" s="18">
        <f t="shared" si="10"/>
        <v>1.8632723446542352</v>
      </c>
    </row>
    <row r="23" spans="2:17" s="17" customFormat="1" ht="21" customHeight="1">
      <c r="B23" s="54" t="s">
        <v>6</v>
      </c>
      <c r="C23" s="20">
        <f t="shared" si="4"/>
        <v>18</v>
      </c>
      <c r="D23" s="40">
        <f t="shared" si="6"/>
        <v>100</v>
      </c>
      <c r="E23" s="45">
        <f aca="true" t="shared" si="11" ref="E23:Q23">E12/$D12*100</f>
        <v>5.735022057777146</v>
      </c>
      <c r="F23" s="45">
        <f t="shared" si="11"/>
        <v>4.397324605094635</v>
      </c>
      <c r="G23" s="45">
        <f t="shared" si="11"/>
        <v>15.08467340259001</v>
      </c>
      <c r="H23" s="46">
        <f t="shared" si="11"/>
        <v>20.67738722072008</v>
      </c>
      <c r="I23" s="46">
        <f t="shared" si="11"/>
        <v>2.1773160666002562</v>
      </c>
      <c r="J23" s="46">
        <f t="shared" si="11"/>
        <v>0.9534652056354063</v>
      </c>
      <c r="K23" s="46">
        <f t="shared" si="11"/>
        <v>0.18500071154119824</v>
      </c>
      <c r="L23" s="46">
        <f t="shared" si="11"/>
        <v>4.070015653906362</v>
      </c>
      <c r="M23" s="46">
        <f t="shared" si="11"/>
        <v>43.71709121958162</v>
      </c>
      <c r="N23" s="46">
        <f t="shared" si="11"/>
        <v>32.830510886580335</v>
      </c>
      <c r="O23" s="46">
        <f t="shared" si="11"/>
        <v>2.461932545894407</v>
      </c>
      <c r="P23" s="46">
        <f t="shared" si="11"/>
        <v>8.424647787106872</v>
      </c>
      <c r="Q23" s="19">
        <f t="shared" si="11"/>
        <v>3.0027038565532944</v>
      </c>
    </row>
    <row r="24" spans="2:17" s="17" customFormat="1" ht="21" customHeight="1" thickBot="1">
      <c r="B24" s="55"/>
      <c r="C24" s="14">
        <f t="shared" si="4"/>
        <v>19</v>
      </c>
      <c r="D24" s="39">
        <f t="shared" si="6"/>
        <v>100</v>
      </c>
      <c r="E24" s="43">
        <f aca="true" t="shared" si="12" ref="E24:Q24">E13/$D13*100</f>
        <v>5.809185347184254</v>
      </c>
      <c r="F24" s="43">
        <f t="shared" si="12"/>
        <v>4.620010934937124</v>
      </c>
      <c r="G24" s="43">
        <f t="shared" si="12"/>
        <v>14.693821760524878</v>
      </c>
      <c r="H24" s="44">
        <f t="shared" si="12"/>
        <v>20.379989065062876</v>
      </c>
      <c r="I24" s="44">
        <f t="shared" si="12"/>
        <v>2.3236741388737014</v>
      </c>
      <c r="J24" s="44">
        <f t="shared" si="12"/>
        <v>0.7654455986878075</v>
      </c>
      <c r="K24" s="44">
        <f t="shared" si="12"/>
        <v>0.16402405686167304</v>
      </c>
      <c r="L24" s="44">
        <f t="shared" si="12"/>
        <v>3.7178786221979223</v>
      </c>
      <c r="M24" s="44">
        <f t="shared" si="12"/>
        <v>44.69655549480591</v>
      </c>
      <c r="N24" s="44">
        <f t="shared" si="12"/>
        <v>34.80043739748496</v>
      </c>
      <c r="O24" s="44">
        <f t="shared" si="12"/>
        <v>2.460360852925096</v>
      </c>
      <c r="P24" s="44">
        <f t="shared" si="12"/>
        <v>7.435757244395845</v>
      </c>
      <c r="Q24" s="18">
        <f t="shared" si="12"/>
        <v>2.8294149808638602</v>
      </c>
    </row>
    <row r="25" s="11" customFormat="1" ht="13.5"/>
    <row r="26" s="11" customFormat="1" ht="13.5">
      <c r="B26" s="11" t="s">
        <v>18</v>
      </c>
    </row>
  </sheetData>
  <sheetProtection/>
  <mergeCells count="20">
    <mergeCell ref="B4:B5"/>
    <mergeCell ref="G4:G5"/>
    <mergeCell ref="Q4:Q5"/>
    <mergeCell ref="B17:B18"/>
    <mergeCell ref="D4:D5"/>
    <mergeCell ref="E4:E5"/>
    <mergeCell ref="H4:H5"/>
    <mergeCell ref="I4:I5"/>
    <mergeCell ref="J4:K4"/>
    <mergeCell ref="L4:L5"/>
    <mergeCell ref="O3:Q3"/>
    <mergeCell ref="M4:P4"/>
    <mergeCell ref="B23:B24"/>
    <mergeCell ref="B6:B7"/>
    <mergeCell ref="B8:B9"/>
    <mergeCell ref="B10:B11"/>
    <mergeCell ref="B12:B13"/>
    <mergeCell ref="B19:B20"/>
    <mergeCell ref="B21:B22"/>
    <mergeCell ref="F4:F5"/>
  </mergeCells>
  <printOptions horizontalCentered="1" verticalCentered="1"/>
  <pageMargins left="0" right="0" top="0" bottom="0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setup</cp:lastModifiedBy>
  <cp:lastPrinted>2008-03-13T07:54:37Z</cp:lastPrinted>
  <dcterms:created xsi:type="dcterms:W3CDTF">2000-11-10T04:44:28Z</dcterms:created>
  <dcterms:modified xsi:type="dcterms:W3CDTF">2008-03-13T10:01:24Z</dcterms:modified>
  <cp:category/>
  <cp:version/>
  <cp:contentType/>
  <cp:contentStatus/>
</cp:coreProperties>
</file>